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G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M73" i="51" s="1"/>
  <c r="L79" i="51"/>
  <c r="K79" i="51"/>
  <c r="J79" i="51"/>
  <c r="J73" i="51" s="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D73" i="51" s="1"/>
  <c r="C75" i="51"/>
  <c r="C73" i="51" s="1"/>
  <c r="B75" i="51"/>
  <c r="B73" i="51" s="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P74" i="51"/>
  <c r="P73" i="51" s="1"/>
  <c r="O74" i="5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C74" i="51"/>
  <c r="B74" i="51"/>
  <c r="Q73" i="51"/>
  <c r="O73" i="51"/>
  <c r="N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G105" i="51" s="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C104" i="51" s="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I73" i="50" s="1"/>
  <c r="H79" i="50"/>
  <c r="H73" i="50" s="1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S73" i="50" s="1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L74" i="50"/>
  <c r="K74" i="50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M73" i="50"/>
  <c r="L73" i="50"/>
  <c r="K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T73" i="49" s="1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Y73" i="49" s="1"/>
  <c r="X74" i="49"/>
  <c r="X73" i="49" s="1"/>
  <c r="W74" i="49"/>
  <c r="W73" i="49" s="1"/>
  <c r="V74" i="49"/>
  <c r="V73" i="49" s="1"/>
  <c r="U74" i="49"/>
  <c r="U73" i="49" s="1"/>
  <c r="T74" i="49"/>
  <c r="S74" i="49"/>
  <c r="S73" i="49" s="1"/>
  <c r="R74" i="49"/>
  <c r="R73" i="49" s="1"/>
  <c r="Q74" i="49"/>
  <c r="Q73" i="49" s="1"/>
  <c r="P74" i="49"/>
  <c r="P73" i="49" s="1"/>
  <c r="O74" i="49"/>
  <c r="O73" i="49" s="1"/>
  <c r="N74" i="49"/>
  <c r="N73" i="49" s="1"/>
  <c r="M74" i="49"/>
  <c r="M73" i="49" s="1"/>
  <c r="L74" i="49"/>
  <c r="L73" i="49" s="1"/>
  <c r="K74" i="49"/>
  <c r="K73" i="49" s="1"/>
  <c r="J74" i="49"/>
  <c r="J73" i="49" s="1"/>
  <c r="I74" i="49"/>
  <c r="H74" i="49"/>
  <c r="G74" i="49"/>
  <c r="F74" i="49"/>
  <c r="E74" i="49"/>
  <c r="D74" i="49"/>
  <c r="C74" i="49"/>
  <c r="B74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X96" i="49" s="1"/>
  <c r="W27" i="49"/>
  <c r="W103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C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M52" i="47" s="1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J52" i="47" s="1"/>
  <c r="I54" i="47"/>
  <c r="H54" i="47"/>
  <c r="G54" i="47"/>
  <c r="F54" i="47"/>
  <c r="E54" i="47"/>
  <c r="E52" i="47" s="1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N53" i="47"/>
  <c r="M53" i="47"/>
  <c r="L53" i="47"/>
  <c r="K53" i="47"/>
  <c r="K52" i="47" s="1"/>
  <c r="J53" i="47"/>
  <c r="I53" i="47"/>
  <c r="I52" i="47" s="1"/>
  <c r="H53" i="47"/>
  <c r="H52" i="47" s="1"/>
  <c r="G53" i="47"/>
  <c r="G52" i="47" s="1"/>
  <c r="F53" i="47"/>
  <c r="F52" i="47" s="1"/>
  <c r="E53" i="47"/>
  <c r="D53" i="47"/>
  <c r="D52" i="47" s="1"/>
  <c r="C53" i="47"/>
  <c r="C52" i="47" s="1"/>
  <c r="B53" i="47"/>
  <c r="B52" i="47" s="1"/>
  <c r="U52" i="47"/>
  <c r="N52" i="47"/>
  <c r="L52" i="47"/>
  <c r="Y28" i="47"/>
  <c r="X28" i="47"/>
  <c r="W28" i="47"/>
  <c r="W77" i="47" s="1"/>
  <c r="V28" i="47"/>
  <c r="V77" i="47" s="1"/>
  <c r="U28" i="47"/>
  <c r="T28" i="47"/>
  <c r="T77" i="47" s="1"/>
  <c r="S28" i="47"/>
  <c r="S60" i="47" s="1"/>
  <c r="R28" i="47"/>
  <c r="R77" i="47" s="1"/>
  <c r="Q28" i="47"/>
  <c r="Q77" i="47" s="1"/>
  <c r="P28" i="47"/>
  <c r="P77" i="47" s="1"/>
  <c r="O28" i="47"/>
  <c r="O77" i="47" s="1"/>
  <c r="N28" i="47"/>
  <c r="N77" i="47" s="1"/>
  <c r="M28" i="47"/>
  <c r="L28" i="47"/>
  <c r="L77" i="47" s="1"/>
  <c r="K28" i="47"/>
  <c r="K60" i="47" s="1"/>
  <c r="J28" i="47"/>
  <c r="J77" i="47" s="1"/>
  <c r="I28" i="47"/>
  <c r="I77" i="47" s="1"/>
  <c r="H28" i="47"/>
  <c r="H77" i="47" s="1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Y52" i="46" s="1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C52" i="46" s="1"/>
  <c r="B54" i="46"/>
  <c r="Y53" i="46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F53" i="46"/>
  <c r="E53" i="46"/>
  <c r="D53" i="46"/>
  <c r="C53" i="46"/>
  <c r="B53" i="46"/>
  <c r="B52" i="46" s="1"/>
  <c r="G52" i="46"/>
  <c r="F52" i="46"/>
  <c r="E52" i="46"/>
  <c r="D52" i="46"/>
  <c r="Y28" i="46"/>
  <c r="X28" i="46"/>
  <c r="W28" i="46"/>
  <c r="V28" i="46"/>
  <c r="U28" i="46"/>
  <c r="T28" i="46"/>
  <c r="T77" i="46" s="1"/>
  <c r="S28" i="46"/>
  <c r="R28" i="46"/>
  <c r="R77" i="46" s="1"/>
  <c r="Q28" i="46"/>
  <c r="P28" i="46"/>
  <c r="O28" i="46"/>
  <c r="N28" i="46"/>
  <c r="N77" i="46" s="1"/>
  <c r="M28" i="46"/>
  <c r="M77" i="46" s="1"/>
  <c r="L28" i="46"/>
  <c r="L77" i="46" s="1"/>
  <c r="K28" i="46"/>
  <c r="J28" i="46"/>
  <c r="I28" i="46"/>
  <c r="I77" i="46" s="1"/>
  <c r="H28" i="46"/>
  <c r="H77" i="46" s="1"/>
  <c r="G28" i="46"/>
  <c r="G77" i="46" s="1"/>
  <c r="F28" i="46"/>
  <c r="F77" i="46" s="1"/>
  <c r="E28" i="46"/>
  <c r="E77" i="46" s="1"/>
  <c r="D28" i="46"/>
  <c r="C28" i="46"/>
  <c r="B28" i="46"/>
  <c r="B77" i="46" s="1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T52" i="45" s="1"/>
  <c r="S54" i="45"/>
  <c r="S52" i="45" s="1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U52" i="45" s="1"/>
  <c r="T53" i="45"/>
  <c r="S53" i="45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J52" i="45" s="1"/>
  <c r="I53" i="45"/>
  <c r="I52" i="45" s="1"/>
  <c r="H53" i="45"/>
  <c r="G53" i="45"/>
  <c r="G52" i="45" s="1"/>
  <c r="F53" i="45"/>
  <c r="F52" i="45" s="1"/>
  <c r="E53" i="45"/>
  <c r="D53" i="45"/>
  <c r="C53" i="45"/>
  <c r="B53" i="45"/>
  <c r="H52" i="45"/>
  <c r="E52" i="45"/>
  <c r="D52" i="45"/>
  <c r="C52" i="45"/>
  <c r="B52" i="45"/>
  <c r="Y28" i="45"/>
  <c r="Y77" i="45" s="1"/>
  <c r="Y69" i="45" s="1"/>
  <c r="X28" i="45"/>
  <c r="X77" i="45" s="1"/>
  <c r="X69" i="45" s="1"/>
  <c r="W28" i="45"/>
  <c r="V28" i="45"/>
  <c r="V77" i="45" s="1"/>
  <c r="U28" i="45"/>
  <c r="T28" i="45"/>
  <c r="T77" i="45" s="1"/>
  <c r="S28" i="45"/>
  <c r="R28" i="45"/>
  <c r="R77" i="45" s="1"/>
  <c r="Q28" i="45"/>
  <c r="Q77" i="45" s="1"/>
  <c r="P28" i="45"/>
  <c r="P77" i="45" s="1"/>
  <c r="O28" i="45"/>
  <c r="N28" i="45"/>
  <c r="N77" i="45" s="1"/>
  <c r="M28" i="45"/>
  <c r="L28" i="45"/>
  <c r="K28" i="45"/>
  <c r="J28" i="45"/>
  <c r="J77" i="45" s="1"/>
  <c r="I28" i="45"/>
  <c r="I77" i="45" s="1"/>
  <c r="H28" i="45"/>
  <c r="H77" i="45" s="1"/>
  <c r="G28" i="45"/>
  <c r="F28" i="45"/>
  <c r="F77" i="45" s="1"/>
  <c r="E28" i="45"/>
  <c r="D28" i="45"/>
  <c r="C28" i="45"/>
  <c r="B28" i="45"/>
  <c r="B77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X179" i="4" s="1"/>
  <c r="W33" i="44"/>
  <c r="W38" i="44" s="1"/>
  <c r="V33" i="44"/>
  <c r="V38" i="44" s="1"/>
  <c r="U33" i="44"/>
  <c r="U38" i="44" s="1"/>
  <c r="T33" i="44"/>
  <c r="T38" i="44" s="1"/>
  <c r="T179" i="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M179" i="4" s="1"/>
  <c r="L33" i="44"/>
  <c r="L124" i="4" s="1"/>
  <c r="K33" i="44"/>
  <c r="K38" i="44" s="1"/>
  <c r="J33" i="44"/>
  <c r="J38" i="44" s="1"/>
  <c r="J179" i="4" s="1"/>
  <c r="I33" i="44"/>
  <c r="I38" i="44" s="1"/>
  <c r="I179" i="4" s="1"/>
  <c r="H33" i="44"/>
  <c r="H38" i="44" s="1"/>
  <c r="G33" i="44"/>
  <c r="G38" i="44" s="1"/>
  <c r="G179" i="4" s="1"/>
  <c r="F33" i="44"/>
  <c r="F38" i="44" s="1"/>
  <c r="F179" i="4" s="1"/>
  <c r="E33" i="44"/>
  <c r="E38" i="44" s="1"/>
  <c r="D33" i="44"/>
  <c r="D38" i="44" s="1"/>
  <c r="D179" i="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N63" i="43" s="1"/>
  <c r="M73" i="43"/>
  <c r="L73" i="43"/>
  <c r="K73" i="43"/>
  <c r="J73" i="43"/>
  <c r="I73" i="43"/>
  <c r="H73" i="43"/>
  <c r="G73" i="43"/>
  <c r="F73" i="43"/>
  <c r="E73" i="43"/>
  <c r="D73" i="43"/>
  <c r="C73" i="43"/>
  <c r="B73" i="43"/>
  <c r="F72" i="43"/>
  <c r="D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Q63" i="43" s="1"/>
  <c r="P70" i="43"/>
  <c r="P63" i="43" s="1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M63" i="43" s="1"/>
  <c r="L69" i="43"/>
  <c r="L63" i="43" s="1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U64" i="43"/>
  <c r="U63" i="43" s="1"/>
  <c r="T64" i="43"/>
  <c r="T63" i="43" s="1"/>
  <c r="S64" i="43"/>
  <c r="S63" i="43" s="1"/>
  <c r="R64" i="43"/>
  <c r="Q64" i="43"/>
  <c r="P64" i="43"/>
  <c r="O64" i="43"/>
  <c r="N64" i="43"/>
  <c r="M64" i="43"/>
  <c r="L64" i="43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E64" i="43"/>
  <c r="E63" i="43" s="1"/>
  <c r="D64" i="43"/>
  <c r="D63" i="43" s="1"/>
  <c r="C64" i="43"/>
  <c r="C63" i="43" s="1"/>
  <c r="B64" i="43"/>
  <c r="B63" i="43" s="1"/>
  <c r="R63" i="43"/>
  <c r="O63" i="43"/>
  <c r="Y39" i="43"/>
  <c r="Y72" i="43" s="1"/>
  <c r="X39" i="43"/>
  <c r="W39" i="43"/>
  <c r="V39" i="43"/>
  <c r="V72" i="43" s="1"/>
  <c r="U39" i="43"/>
  <c r="T39" i="43"/>
  <c r="T72" i="43" s="1"/>
  <c r="S39" i="43"/>
  <c r="R39" i="43"/>
  <c r="Q39" i="43"/>
  <c r="Q72" i="43" s="1"/>
  <c r="P39" i="43"/>
  <c r="O39" i="43"/>
  <c r="N39" i="43"/>
  <c r="N72" i="43" s="1"/>
  <c r="M39" i="43"/>
  <c r="M90" i="43" s="1"/>
  <c r="L39" i="43"/>
  <c r="L90" i="43" s="1"/>
  <c r="K39" i="43"/>
  <c r="K90" i="43" s="1"/>
  <c r="J39" i="43"/>
  <c r="J90" i="43" s="1"/>
  <c r="I39" i="43"/>
  <c r="I72" i="43" s="1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B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K63" i="42" s="1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G63" i="42" s="1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F63" i="42" s="1"/>
  <c r="E65" i="42"/>
  <c r="E63" i="42" s="1"/>
  <c r="D65" i="42"/>
  <c r="C65" i="42"/>
  <c r="B65" i="42"/>
  <c r="Y64" i="42"/>
  <c r="Y63" i="42" s="1"/>
  <c r="X64" i="42"/>
  <c r="X63" i="42" s="1"/>
  <c r="W64" i="42"/>
  <c r="W63" i="42" s="1"/>
  <c r="V64" i="42"/>
  <c r="V63" i="42" s="1"/>
  <c r="U64" i="42"/>
  <c r="U63" i="42" s="1"/>
  <c r="T64" i="42"/>
  <c r="T63" i="42" s="1"/>
  <c r="S64" i="42"/>
  <c r="S63" i="42" s="1"/>
  <c r="R64" i="42"/>
  <c r="R63" i="42" s="1"/>
  <c r="Q64" i="42"/>
  <c r="Q63" i="42" s="1"/>
  <c r="P64" i="42"/>
  <c r="P63" i="42" s="1"/>
  <c r="O64" i="42"/>
  <c r="N64" i="42"/>
  <c r="N63" i="42" s="1"/>
  <c r="M64" i="42"/>
  <c r="M63" i="42" s="1"/>
  <c r="L64" i="42"/>
  <c r="L63" i="42" s="1"/>
  <c r="K64" i="42"/>
  <c r="J64" i="42"/>
  <c r="I64" i="42"/>
  <c r="H64" i="42"/>
  <c r="G64" i="42"/>
  <c r="F64" i="42"/>
  <c r="E64" i="42"/>
  <c r="D64" i="42"/>
  <c r="D63" i="42" s="1"/>
  <c r="C64" i="42"/>
  <c r="C63" i="42" s="1"/>
  <c r="B64" i="42"/>
  <c r="B63" i="42" s="1"/>
  <c r="O63" i="42"/>
  <c r="J63" i="42"/>
  <c r="I63" i="42"/>
  <c r="H63" i="42"/>
  <c r="Y39" i="42"/>
  <c r="X39" i="42"/>
  <c r="W39" i="42"/>
  <c r="W72" i="42" s="1"/>
  <c r="V39" i="42"/>
  <c r="U39" i="42"/>
  <c r="U72" i="42" s="1"/>
  <c r="T39" i="42"/>
  <c r="T72" i="42" s="1"/>
  <c r="S39" i="42"/>
  <c r="R39" i="42"/>
  <c r="R72" i="42" s="1"/>
  <c r="Q39" i="42"/>
  <c r="P39" i="42"/>
  <c r="O39" i="42"/>
  <c r="O72" i="42" s="1"/>
  <c r="N39" i="42"/>
  <c r="N90" i="42" s="1"/>
  <c r="M39" i="42"/>
  <c r="M90" i="42" s="1"/>
  <c r="L39" i="42"/>
  <c r="L72" i="42" s="1"/>
  <c r="K39" i="42"/>
  <c r="K90" i="42" s="1"/>
  <c r="J39" i="42"/>
  <c r="J72" i="42" s="1"/>
  <c r="I39" i="42"/>
  <c r="H39" i="42"/>
  <c r="G39" i="42"/>
  <c r="G72" i="42" s="1"/>
  <c r="F39" i="42"/>
  <c r="E39" i="42"/>
  <c r="E72" i="42" s="1"/>
  <c r="D39" i="42"/>
  <c r="D72" i="42" s="1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M90" i="41"/>
  <c r="K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M81" i="41" s="1"/>
  <c r="L82" i="41"/>
  <c r="K82" i="41"/>
  <c r="K81" i="41" s="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S72" i="41"/>
  <c r="N72" i="41"/>
  <c r="M72" i="41"/>
  <c r="K72" i="41"/>
  <c r="H72" i="41"/>
  <c r="F72" i="41"/>
  <c r="E72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W63" i="41" s="1"/>
  <c r="V69" i="41"/>
  <c r="U69" i="41"/>
  <c r="U63" i="41" s="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X64" i="41"/>
  <c r="W64" i="41"/>
  <c r="V64" i="41"/>
  <c r="U64" i="41"/>
  <c r="T64" i="41"/>
  <c r="T63" i="41" s="1"/>
  <c r="S64" i="41"/>
  <c r="S63" i="41" s="1"/>
  <c r="R64" i="41"/>
  <c r="R63" i="41" s="1"/>
  <c r="Q64" i="41"/>
  <c r="Q63" i="41" s="1"/>
  <c r="P64" i="41"/>
  <c r="O64" i="41"/>
  <c r="O63" i="41" s="1"/>
  <c r="N64" i="41"/>
  <c r="N63" i="41" s="1"/>
  <c r="M64" i="41"/>
  <c r="M63" i="41" s="1"/>
  <c r="L64" i="41"/>
  <c r="L63" i="41" s="1"/>
  <c r="K64" i="41"/>
  <c r="K63" i="41" s="1"/>
  <c r="J64" i="41"/>
  <c r="J63" i="41" s="1"/>
  <c r="I64" i="41"/>
  <c r="I63" i="41" s="1"/>
  <c r="H64" i="41"/>
  <c r="G64" i="41"/>
  <c r="G63" i="41" s="1"/>
  <c r="F64" i="41"/>
  <c r="F63" i="41" s="1"/>
  <c r="E64" i="41"/>
  <c r="E63" i="41" s="1"/>
  <c r="D64" i="41"/>
  <c r="D63" i="41" s="1"/>
  <c r="C64" i="41"/>
  <c r="C63" i="41" s="1"/>
  <c r="B64" i="41"/>
  <c r="B63" i="41" s="1"/>
  <c r="Y63" i="41"/>
  <c r="V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2" s="1"/>
  <c r="S39" i="41"/>
  <c r="S90" i="41" s="1"/>
  <c r="R39" i="41"/>
  <c r="Q39" i="41"/>
  <c r="Q90" i="41" s="1"/>
  <c r="P39" i="41"/>
  <c r="P90" i="41" s="1"/>
  <c r="O39" i="41"/>
  <c r="O90" i="41" s="1"/>
  <c r="N39" i="41"/>
  <c r="N90" i="41" s="1"/>
  <c r="M39" i="41"/>
  <c r="L39" i="41"/>
  <c r="L90" i="42" s="1"/>
  <c r="K39" i="41"/>
  <c r="J39" i="4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C39" i="41"/>
  <c r="C90" i="41" s="1"/>
  <c r="B39" i="41"/>
  <c r="Q38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Y178" i="4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I78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R63" i="39"/>
  <c r="Q63" i="39"/>
  <c r="L63" i="39"/>
  <c r="J63" i="39"/>
  <c r="I63" i="39"/>
  <c r="G63" i="39"/>
  <c r="D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N60" i="39"/>
  <c r="L60" i="39"/>
  <c r="I60" i="39"/>
  <c r="F60" i="39"/>
  <c r="D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J57" i="39"/>
  <c r="I57" i="39"/>
  <c r="G57" i="39"/>
  <c r="D57" i="39"/>
  <c r="B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X51" i="39" s="1"/>
  <c r="W53" i="39"/>
  <c r="V53" i="39"/>
  <c r="V51" i="39" s="1"/>
  <c r="U53" i="39"/>
  <c r="U51" i="39" s="1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W52" i="39"/>
  <c r="W51" i="39" s="1"/>
  <c r="V52" i="39"/>
  <c r="U52" i="39"/>
  <c r="T52" i="39"/>
  <c r="S52" i="39"/>
  <c r="S51" i="39" s="1"/>
  <c r="R52" i="39"/>
  <c r="R51" i="39" s="1"/>
  <c r="Q52" i="39"/>
  <c r="P52" i="39"/>
  <c r="P51" i="39" s="1"/>
  <c r="O52" i="39"/>
  <c r="O51" i="39" s="1"/>
  <c r="N52" i="39"/>
  <c r="N51" i="39" s="1"/>
  <c r="M52" i="39"/>
  <c r="M51" i="39" s="1"/>
  <c r="L52" i="39"/>
  <c r="K52" i="39"/>
  <c r="K51" i="39" s="1"/>
  <c r="J52" i="39"/>
  <c r="J51" i="39" s="1"/>
  <c r="I52" i="39"/>
  <c r="H52" i="39"/>
  <c r="H51" i="39" s="1"/>
  <c r="G52" i="39"/>
  <c r="G51" i="39" s="1"/>
  <c r="F52" i="39"/>
  <c r="F51" i="39" s="1"/>
  <c r="E52" i="39"/>
  <c r="D52" i="39"/>
  <c r="C52" i="39"/>
  <c r="B52" i="39"/>
  <c r="E51" i="39"/>
  <c r="C51" i="39"/>
  <c r="B51" i="39"/>
  <c r="Y27" i="39"/>
  <c r="Y63" i="39" s="1"/>
  <c r="X27" i="39"/>
  <c r="W27" i="39"/>
  <c r="W63" i="39" s="1"/>
  <c r="V27" i="39"/>
  <c r="U27" i="39"/>
  <c r="T27" i="39"/>
  <c r="T63" i="39" s="1"/>
  <c r="S27" i="39"/>
  <c r="R27" i="39"/>
  <c r="Q27" i="39"/>
  <c r="P27" i="39"/>
  <c r="O27" i="39"/>
  <c r="O63" i="39" s="1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B63" i="39" s="1"/>
  <c r="Y24" i="39"/>
  <c r="Y60" i="39" s="1"/>
  <c r="X24" i="39"/>
  <c r="W24" i="39"/>
  <c r="V24" i="39"/>
  <c r="V60" i="39" s="1"/>
  <c r="U24" i="39"/>
  <c r="T24" i="39"/>
  <c r="T60" i="39" s="1"/>
  <c r="S24" i="39"/>
  <c r="R24" i="39"/>
  <c r="Q24" i="39"/>
  <c r="Q60" i="39" s="1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Y57" i="39" s="1"/>
  <c r="X16" i="39"/>
  <c r="W16" i="39"/>
  <c r="W57" i="39" s="1"/>
  <c r="V16" i="39"/>
  <c r="U16" i="39"/>
  <c r="T16" i="39"/>
  <c r="T57" i="39" s="1"/>
  <c r="S16" i="39"/>
  <c r="R16" i="39"/>
  <c r="R57" i="39" s="1"/>
  <c r="Q16" i="39"/>
  <c r="Q57" i="39" s="1"/>
  <c r="P16" i="39"/>
  <c r="O16" i="39"/>
  <c r="O57" i="39" s="1"/>
  <c r="N16" i="39"/>
  <c r="M16" i="39"/>
  <c r="L16" i="39"/>
  <c r="L57" i="39" s="1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U80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F63" i="38"/>
  <c r="C63" i="38"/>
  <c r="B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X60" i="38"/>
  <c r="U60" i="38"/>
  <c r="M60" i="38"/>
  <c r="C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V57" i="38"/>
  <c r="S57" i="38"/>
  <c r="R57" i="38"/>
  <c r="P57" i="38"/>
  <c r="N57" i="38"/>
  <c r="C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W51" i="38" s="1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U51" i="38" s="1"/>
  <c r="T53" i="38"/>
  <c r="T51" i="38" s="1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Y51" i="38" s="1"/>
  <c r="X52" i="38"/>
  <c r="W52" i="38"/>
  <c r="V52" i="38"/>
  <c r="U52" i="38"/>
  <c r="T52" i="38"/>
  <c r="S52" i="38"/>
  <c r="R52" i="38"/>
  <c r="Q52" i="38"/>
  <c r="Q51" i="38" s="1"/>
  <c r="P52" i="38"/>
  <c r="O52" i="38"/>
  <c r="N52" i="38"/>
  <c r="M52" i="38"/>
  <c r="L52" i="38"/>
  <c r="L51" i="38" s="1"/>
  <c r="K52" i="38"/>
  <c r="J52" i="38"/>
  <c r="I52" i="38"/>
  <c r="I51" i="38" s="1"/>
  <c r="H52" i="38"/>
  <c r="G52" i="38"/>
  <c r="F52" i="38"/>
  <c r="E52" i="38"/>
  <c r="E51" i="38" s="1"/>
  <c r="D52" i="38"/>
  <c r="D51" i="38" s="1"/>
  <c r="C52" i="38"/>
  <c r="B52" i="38"/>
  <c r="Y27" i="38"/>
  <c r="X27" i="38"/>
  <c r="W27" i="38"/>
  <c r="V27" i="38"/>
  <c r="V63" i="38" s="1"/>
  <c r="U27" i="38"/>
  <c r="U63" i="38" s="1"/>
  <c r="T27" i="38"/>
  <c r="S27" i="38"/>
  <c r="S63" i="38" s="1"/>
  <c r="R27" i="38"/>
  <c r="R63" i="38" s="1"/>
  <c r="Q27" i="38"/>
  <c r="P27" i="38"/>
  <c r="O27" i="38"/>
  <c r="N27" i="38"/>
  <c r="N63" i="38" s="1"/>
  <c r="M27" i="38"/>
  <c r="M63" i="38" s="1"/>
  <c r="L27" i="38"/>
  <c r="K27" i="38"/>
  <c r="K63" i="38" s="1"/>
  <c r="J27" i="38"/>
  <c r="J63" i="38" s="1"/>
  <c r="I27" i="38"/>
  <c r="H27" i="38"/>
  <c r="G27" i="38"/>
  <c r="F27" i="38"/>
  <c r="E27" i="38"/>
  <c r="D27" i="38"/>
  <c r="C27" i="38"/>
  <c r="B27" i="38"/>
  <c r="Y24" i="38"/>
  <c r="X24" i="38"/>
  <c r="W24" i="38"/>
  <c r="W60" i="38" s="1"/>
  <c r="V24" i="38"/>
  <c r="U24" i="38"/>
  <c r="T24" i="38"/>
  <c r="S24" i="38"/>
  <c r="R24" i="38"/>
  <c r="Q24" i="38"/>
  <c r="P24" i="38"/>
  <c r="P60" i="38" s="1"/>
  <c r="O24" i="38"/>
  <c r="O60" i="38" s="1"/>
  <c r="N24" i="38"/>
  <c r="N60" i="38" s="1"/>
  <c r="M24" i="38"/>
  <c r="L24" i="38"/>
  <c r="K24" i="38"/>
  <c r="K60" i="38" s="1"/>
  <c r="J24" i="38"/>
  <c r="I24" i="38"/>
  <c r="H24" i="38"/>
  <c r="H60" i="38" s="1"/>
  <c r="G24" i="38"/>
  <c r="G60" i="38" s="1"/>
  <c r="F24" i="38"/>
  <c r="F60" i="38" s="1"/>
  <c r="E24" i="38"/>
  <c r="E60" i="38" s="1"/>
  <c r="D24" i="38"/>
  <c r="C24" i="38"/>
  <c r="B24" i="38"/>
  <c r="Y16" i="38"/>
  <c r="X16" i="38"/>
  <c r="X57" i="38" s="1"/>
  <c r="W16" i="38"/>
  <c r="V16" i="38"/>
  <c r="U16" i="38"/>
  <c r="U57" i="38" s="1"/>
  <c r="T16" i="38"/>
  <c r="S16" i="38"/>
  <c r="R16" i="38"/>
  <c r="R78" i="38" s="1"/>
  <c r="Q16" i="38"/>
  <c r="P16" i="38"/>
  <c r="P78" i="38" s="1"/>
  <c r="O16" i="38"/>
  <c r="N16" i="38"/>
  <c r="M16" i="38"/>
  <c r="M57" i="38" s="1"/>
  <c r="L16" i="38"/>
  <c r="K16" i="38"/>
  <c r="K57" i="38" s="1"/>
  <c r="J16" i="38"/>
  <c r="J78" i="38" s="1"/>
  <c r="I16" i="38"/>
  <c r="H16" i="38"/>
  <c r="G16" i="38"/>
  <c r="F16" i="38"/>
  <c r="F57" i="38" s="1"/>
  <c r="E16" i="38"/>
  <c r="E57" i="38" s="1"/>
  <c r="D16" i="38"/>
  <c r="C16" i="38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80" i="37"/>
  <c r="Y79" i="37"/>
  <c r="R79" i="37"/>
  <c r="Q79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3" i="37"/>
  <c r="W63" i="37"/>
  <c r="R63" i="37"/>
  <c r="Q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60" i="37"/>
  <c r="W60" i="37"/>
  <c r="T60" i="37"/>
  <c r="R60" i="37"/>
  <c r="Q60" i="37"/>
  <c r="O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R57" i="37"/>
  <c r="Y56" i="37"/>
  <c r="X56" i="37"/>
  <c r="W56" i="37"/>
  <c r="V56" i="37"/>
  <c r="U56" i="37"/>
  <c r="T56" i="37"/>
  <c r="S56" i="37"/>
  <c r="R56" i="37"/>
  <c r="Q56" i="37"/>
  <c r="P56" i="37"/>
  <c r="O56" i="37"/>
  <c r="O51" i="37" s="1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N51" i="37" s="1"/>
  <c r="M55" i="37"/>
  <c r="M51" i="37" s="1"/>
  <c r="L55" i="37"/>
  <c r="L51" i="37" s="1"/>
  <c r="K55" i="37"/>
  <c r="K51" i="37" s="1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H51" i="37" s="1"/>
  <c r="G54" i="37"/>
  <c r="G51" i="37" s="1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C51" i="37" s="1"/>
  <c r="B53" i="37"/>
  <c r="Y52" i="37"/>
  <c r="X52" i="37"/>
  <c r="X51" i="37" s="1"/>
  <c r="W52" i="37"/>
  <c r="W51" i="37" s="1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F51" i="37" s="1"/>
  <c r="E52" i="37"/>
  <c r="E51" i="37" s="1"/>
  <c r="D52" i="37"/>
  <c r="D51" i="37" s="1"/>
  <c r="C52" i="37"/>
  <c r="B52" i="37"/>
  <c r="V51" i="37"/>
  <c r="U51" i="37"/>
  <c r="T51" i="37"/>
  <c r="S51" i="37"/>
  <c r="P51" i="37"/>
  <c r="Y27" i="37"/>
  <c r="X27" i="37"/>
  <c r="X80" i="37" s="1"/>
  <c r="W27" i="37"/>
  <c r="V27" i="37"/>
  <c r="V80" i="38" s="1"/>
  <c r="U27" i="37"/>
  <c r="U80" i="37" s="1"/>
  <c r="T27" i="37"/>
  <c r="S27" i="37"/>
  <c r="R27" i="37"/>
  <c r="R80" i="37" s="1"/>
  <c r="Q27" i="37"/>
  <c r="Q80" i="39" s="1"/>
  <c r="P27" i="37"/>
  <c r="P80" i="37" s="1"/>
  <c r="O27" i="37"/>
  <c r="O80" i="39" s="1"/>
  <c r="N27" i="37"/>
  <c r="N80" i="38" s="1"/>
  <c r="M27" i="37"/>
  <c r="M80" i="37" s="1"/>
  <c r="L27" i="37"/>
  <c r="K27" i="37"/>
  <c r="J27" i="37"/>
  <c r="J80" i="37" s="1"/>
  <c r="I27" i="37"/>
  <c r="H27" i="37"/>
  <c r="H80" i="37" s="1"/>
  <c r="G27" i="37"/>
  <c r="G80" i="39" s="1"/>
  <c r="F27" i="37"/>
  <c r="F80" i="38" s="1"/>
  <c r="E27" i="37"/>
  <c r="E80" i="37" s="1"/>
  <c r="D27" i="37"/>
  <c r="C27" i="37"/>
  <c r="C80" i="37" s="1"/>
  <c r="B27" i="37"/>
  <c r="B80" i="37" s="1"/>
  <c r="Y24" i="37"/>
  <c r="Y79" i="39" s="1"/>
  <c r="X24" i="37"/>
  <c r="X79" i="37" s="1"/>
  <c r="W24" i="37"/>
  <c r="W79" i="37" s="1"/>
  <c r="V24" i="37"/>
  <c r="U24" i="37"/>
  <c r="U79" i="38" s="1"/>
  <c r="T24" i="37"/>
  <c r="T79" i="37" s="1"/>
  <c r="S24" i="37"/>
  <c r="S79" i="37" s="1"/>
  <c r="R24" i="37"/>
  <c r="Q24" i="37"/>
  <c r="P24" i="37"/>
  <c r="P79" i="37" s="1"/>
  <c r="O24" i="37"/>
  <c r="O79" i="37" s="1"/>
  <c r="N24" i="37"/>
  <c r="M24" i="37"/>
  <c r="L24" i="37"/>
  <c r="L79" i="39" s="1"/>
  <c r="K24" i="37"/>
  <c r="K79" i="37" s="1"/>
  <c r="J24" i="37"/>
  <c r="J79" i="37" s="1"/>
  <c r="I24" i="37"/>
  <c r="H24" i="37"/>
  <c r="H79" i="37" s="1"/>
  <c r="G24" i="37"/>
  <c r="G79" i="37" s="1"/>
  <c r="F24" i="37"/>
  <c r="F60" i="37" s="1"/>
  <c r="E24" i="37"/>
  <c r="D24" i="37"/>
  <c r="D79" i="39" s="1"/>
  <c r="C24" i="37"/>
  <c r="C79" i="37" s="1"/>
  <c r="B24" i="37"/>
  <c r="B79" i="37" s="1"/>
  <c r="Y16" i="37"/>
  <c r="X16" i="37"/>
  <c r="X78" i="37" s="1"/>
  <c r="X72" i="37" s="1"/>
  <c r="W16" i="37"/>
  <c r="W78" i="39" s="1"/>
  <c r="V16" i="37"/>
  <c r="U16" i="37"/>
  <c r="U78" i="37" s="1"/>
  <c r="T16" i="37"/>
  <c r="S16" i="37"/>
  <c r="S78" i="37" s="1"/>
  <c r="R16" i="37"/>
  <c r="R78" i="37" s="1"/>
  <c r="Q16" i="37"/>
  <c r="Q78" i="37" s="1"/>
  <c r="P16" i="37"/>
  <c r="P78" i="37" s="1"/>
  <c r="O16" i="37"/>
  <c r="N16" i="37"/>
  <c r="N78" i="38" s="1"/>
  <c r="M16" i="37"/>
  <c r="M78" i="37" s="1"/>
  <c r="L16" i="37"/>
  <c r="K16" i="37"/>
  <c r="J16" i="37"/>
  <c r="J78" i="37" s="1"/>
  <c r="I16" i="37"/>
  <c r="I78" i="37" s="1"/>
  <c r="H16" i="37"/>
  <c r="H78" i="37" s="1"/>
  <c r="G16" i="37"/>
  <c r="G78" i="39" s="1"/>
  <c r="F16" i="37"/>
  <c r="F78" i="38" s="1"/>
  <c r="E16" i="37"/>
  <c r="E78" i="37" s="1"/>
  <c r="D16" i="37"/>
  <c r="C16" i="37"/>
  <c r="B16" i="37"/>
  <c r="B78" i="37" s="1"/>
  <c r="B72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V177" i="4" s="1"/>
  <c r="U33" i="36"/>
  <c r="U38" i="36" s="1"/>
  <c r="U177" i="4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F177" i="4" s="1"/>
  <c r="E33" i="36"/>
  <c r="E38" i="36" s="1"/>
  <c r="E177" i="4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C79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F51" i="35" s="1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B51" i="35" s="1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I63" i="35"/>
  <c r="H63" i="35"/>
  <c r="F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G51" i="35" s="1"/>
  <c r="F61" i="35"/>
  <c r="E61" i="35"/>
  <c r="D61" i="35"/>
  <c r="C61" i="35"/>
  <c r="B61" i="35"/>
  <c r="K60" i="35"/>
  <c r="I60" i="35"/>
  <c r="H60" i="35"/>
  <c r="F60" i="35"/>
  <c r="C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X51" i="35" s="1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N57" i="35"/>
  <c r="I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E51" i="35" s="1"/>
  <c r="D54" i="35"/>
  <c r="C54" i="35"/>
  <c r="B54" i="35"/>
  <c r="Y53" i="35"/>
  <c r="X53" i="35"/>
  <c r="W53" i="35"/>
  <c r="V53" i="35"/>
  <c r="V51" i="35" s="1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W52" i="35"/>
  <c r="W51" i="35" s="1"/>
  <c r="V52" i="35"/>
  <c r="U52" i="35"/>
  <c r="U51" i="35" s="1"/>
  <c r="T52" i="35"/>
  <c r="S52" i="35"/>
  <c r="S51" i="35" s="1"/>
  <c r="R52" i="35"/>
  <c r="R51" i="35" s="1"/>
  <c r="Q52" i="35"/>
  <c r="Q51" i="35" s="1"/>
  <c r="P52" i="35"/>
  <c r="O52" i="35"/>
  <c r="O51" i="35" s="1"/>
  <c r="N52" i="35"/>
  <c r="N51" i="35" s="1"/>
  <c r="M52" i="35"/>
  <c r="M51" i="35" s="1"/>
  <c r="L52" i="35"/>
  <c r="L51" i="35" s="1"/>
  <c r="K52" i="35"/>
  <c r="K51" i="35" s="1"/>
  <c r="J52" i="35"/>
  <c r="J51" i="35" s="1"/>
  <c r="I52" i="35"/>
  <c r="I51" i="35" s="1"/>
  <c r="H52" i="35"/>
  <c r="G52" i="35"/>
  <c r="F52" i="35"/>
  <c r="E52" i="35"/>
  <c r="D52" i="35"/>
  <c r="C52" i="35"/>
  <c r="B52" i="35"/>
  <c r="T51" i="35"/>
  <c r="D51" i="35"/>
  <c r="C51" i="35"/>
  <c r="Y27" i="35"/>
  <c r="Y63" i="35" s="1"/>
  <c r="X27" i="35"/>
  <c r="X63" i="35" s="1"/>
  <c r="W27" i="35"/>
  <c r="V27" i="35"/>
  <c r="V63" i="35" s="1"/>
  <c r="U27" i="35"/>
  <c r="T27" i="35"/>
  <c r="S27" i="35"/>
  <c r="R27" i="35"/>
  <c r="Q27" i="35"/>
  <c r="Q63" i="35" s="1"/>
  <c r="P27" i="35"/>
  <c r="O27" i="35"/>
  <c r="N27" i="35"/>
  <c r="N63" i="35" s="1"/>
  <c r="M27" i="35"/>
  <c r="L27" i="35"/>
  <c r="K27" i="35"/>
  <c r="J27" i="35"/>
  <c r="I27" i="35"/>
  <c r="H27" i="35"/>
  <c r="G27" i="35"/>
  <c r="F27" i="35"/>
  <c r="E27" i="35"/>
  <c r="D27" i="35"/>
  <c r="C27" i="35"/>
  <c r="B27" i="35"/>
  <c r="Y24" i="35"/>
  <c r="Y60" i="35" s="1"/>
  <c r="X24" i="35"/>
  <c r="X60" i="35" s="1"/>
  <c r="W24" i="35"/>
  <c r="V24" i="35"/>
  <c r="V60" i="35" s="1"/>
  <c r="U24" i="35"/>
  <c r="T24" i="35"/>
  <c r="S24" i="35"/>
  <c r="S60" i="35" s="1"/>
  <c r="R24" i="35"/>
  <c r="Q24" i="35"/>
  <c r="Q79" i="35" s="1"/>
  <c r="P24" i="35"/>
  <c r="P60" i="35" s="1"/>
  <c r="O24" i="35"/>
  <c r="N24" i="35"/>
  <c r="N60" i="35" s="1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Y57" i="35" s="1"/>
  <c r="X16" i="35"/>
  <c r="X57" i="35" s="1"/>
  <c r="W16" i="35"/>
  <c r="V16" i="35"/>
  <c r="V57" i="35" s="1"/>
  <c r="U16" i="35"/>
  <c r="T16" i="35"/>
  <c r="S16" i="35"/>
  <c r="R16" i="35"/>
  <c r="Q16" i="35"/>
  <c r="Q57" i="35" s="1"/>
  <c r="P16" i="35"/>
  <c r="P57" i="35" s="1"/>
  <c r="O16" i="35"/>
  <c r="N16" i="35"/>
  <c r="M16" i="35"/>
  <c r="L16" i="35"/>
  <c r="K16" i="35"/>
  <c r="J16" i="35"/>
  <c r="I16" i="35"/>
  <c r="H16" i="35"/>
  <c r="H57" i="35" s="1"/>
  <c r="G16" i="35"/>
  <c r="F16" i="35"/>
  <c r="F57" i="35" s="1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2" i="34"/>
  <c r="X62" i="34"/>
  <c r="W62" i="34"/>
  <c r="V62" i="34"/>
  <c r="U62" i="34"/>
  <c r="T62" i="34"/>
  <c r="T51" i="34" s="1"/>
  <c r="S62" i="34"/>
  <c r="R62" i="34"/>
  <c r="Q62" i="34"/>
  <c r="P62" i="34"/>
  <c r="O62" i="34"/>
  <c r="O51" i="34" s="1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I60" i="34"/>
  <c r="F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K51" i="34" s="1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N51" i="34" s="1"/>
  <c r="M58" i="34"/>
  <c r="L58" i="34"/>
  <c r="K58" i="34"/>
  <c r="J58" i="34"/>
  <c r="I58" i="34"/>
  <c r="H58" i="34"/>
  <c r="G58" i="34"/>
  <c r="F58" i="34"/>
  <c r="F51" i="34" s="1"/>
  <c r="E58" i="34"/>
  <c r="E51" i="34" s="1"/>
  <c r="D58" i="34"/>
  <c r="C58" i="34"/>
  <c r="B58" i="34"/>
  <c r="D57" i="34"/>
  <c r="C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G51" i="34" s="1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L51" i="34" s="1"/>
  <c r="K55" i="34"/>
  <c r="J55" i="34"/>
  <c r="I55" i="34"/>
  <c r="H55" i="34"/>
  <c r="G55" i="34"/>
  <c r="F55" i="34"/>
  <c r="E55" i="34"/>
  <c r="D55" i="34"/>
  <c r="C55" i="34"/>
  <c r="C51" i="34" s="1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D51" i="34" s="1"/>
  <c r="C53" i="34"/>
  <c r="B53" i="34"/>
  <c r="Y52" i="34"/>
  <c r="X52" i="34"/>
  <c r="W52" i="34"/>
  <c r="W51" i="34" s="1"/>
  <c r="V52" i="34"/>
  <c r="U52" i="34"/>
  <c r="T52" i="34"/>
  <c r="S52" i="34"/>
  <c r="S51" i="34" s="1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Y27" i="34"/>
  <c r="Y80" i="34" s="1"/>
  <c r="X27" i="34"/>
  <c r="W27" i="34"/>
  <c r="W63" i="34" s="1"/>
  <c r="V27" i="34"/>
  <c r="U27" i="34"/>
  <c r="U63" i="34" s="1"/>
  <c r="T27" i="34"/>
  <c r="T63" i="34" s="1"/>
  <c r="S27" i="34"/>
  <c r="R27" i="34"/>
  <c r="R63" i="34" s="1"/>
  <c r="Q27" i="34"/>
  <c r="Q63" i="34" s="1"/>
  <c r="P27" i="34"/>
  <c r="O27" i="34"/>
  <c r="N27" i="34"/>
  <c r="M27" i="34"/>
  <c r="L27" i="34"/>
  <c r="L63" i="34" s="1"/>
  <c r="K27" i="34"/>
  <c r="J27" i="34"/>
  <c r="J63" i="34" s="1"/>
  <c r="I27" i="34"/>
  <c r="I63" i="34" s="1"/>
  <c r="H27" i="34"/>
  <c r="G27" i="34"/>
  <c r="G63" i="34" s="1"/>
  <c r="F27" i="34"/>
  <c r="E27" i="34"/>
  <c r="E63" i="34" s="1"/>
  <c r="D27" i="34"/>
  <c r="D63" i="34" s="1"/>
  <c r="C27" i="34"/>
  <c r="B27" i="34"/>
  <c r="Y24" i="34"/>
  <c r="Y60" i="34" s="1"/>
  <c r="X24" i="34"/>
  <c r="W24" i="34"/>
  <c r="W60" i="34" s="1"/>
  <c r="V24" i="34"/>
  <c r="V60" i="34" s="1"/>
  <c r="U24" i="34"/>
  <c r="U60" i="34" s="1"/>
  <c r="T24" i="34"/>
  <c r="T60" i="34" s="1"/>
  <c r="S24" i="34"/>
  <c r="R24" i="34"/>
  <c r="R60" i="34" s="1"/>
  <c r="Q24" i="34"/>
  <c r="Q60" i="34" s="1"/>
  <c r="P24" i="34"/>
  <c r="O24" i="34"/>
  <c r="N24" i="34"/>
  <c r="M24" i="34"/>
  <c r="M79" i="34" s="1"/>
  <c r="L24" i="34"/>
  <c r="L60" i="34" s="1"/>
  <c r="K24" i="34"/>
  <c r="J24" i="34"/>
  <c r="I24" i="34"/>
  <c r="H24" i="34"/>
  <c r="G24" i="34"/>
  <c r="G79" i="34" s="1"/>
  <c r="F24" i="34"/>
  <c r="E24" i="34"/>
  <c r="E60" i="34" s="1"/>
  <c r="D24" i="34"/>
  <c r="D60" i="34" s="1"/>
  <c r="C24" i="34"/>
  <c r="B24" i="34"/>
  <c r="B60" i="34" s="1"/>
  <c r="Y16" i="34"/>
  <c r="X16" i="34"/>
  <c r="W16" i="34"/>
  <c r="W57" i="34" s="1"/>
  <c r="V16" i="34"/>
  <c r="U16" i="34"/>
  <c r="T16" i="34"/>
  <c r="T57" i="34" s="1"/>
  <c r="S16" i="34"/>
  <c r="R16" i="34"/>
  <c r="R57" i="34" s="1"/>
  <c r="Q16" i="34"/>
  <c r="Q57" i="34" s="1"/>
  <c r="P16" i="34"/>
  <c r="O16" i="34"/>
  <c r="O57" i="34" s="1"/>
  <c r="N16" i="34"/>
  <c r="M16" i="34"/>
  <c r="M57" i="34" s="1"/>
  <c r="L16" i="34"/>
  <c r="L57" i="34" s="1"/>
  <c r="K16" i="34"/>
  <c r="J16" i="34"/>
  <c r="J57" i="34" s="1"/>
  <c r="I16" i="34"/>
  <c r="I57" i="34" s="1"/>
  <c r="H16" i="34"/>
  <c r="G16" i="34"/>
  <c r="G57" i="34" s="1"/>
  <c r="F16" i="34"/>
  <c r="E16" i="34"/>
  <c r="D16" i="34"/>
  <c r="C16" i="34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V63" i="33"/>
  <c r="O63" i="33"/>
  <c r="K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J60" i="33"/>
  <c r="H60" i="33"/>
  <c r="G60" i="33"/>
  <c r="E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O57" i="33"/>
  <c r="N57" i="33"/>
  <c r="K57" i="33"/>
  <c r="H57" i="33"/>
  <c r="G57" i="33"/>
  <c r="F57" i="33"/>
  <c r="C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X51" i="33" s="1"/>
  <c r="W54" i="33"/>
  <c r="W51" i="33" s="1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V51" i="33" s="1"/>
  <c r="U53" i="33"/>
  <c r="U51" i="33" s="1"/>
  <c r="T53" i="33"/>
  <c r="T51" i="33" s="1"/>
  <c r="S53" i="33"/>
  <c r="S51" i="33" s="1"/>
  <c r="R53" i="33"/>
  <c r="Q53" i="33"/>
  <c r="P53" i="33"/>
  <c r="O53" i="33"/>
  <c r="N53" i="33"/>
  <c r="N51" i="33" s="1"/>
  <c r="M53" i="33"/>
  <c r="L53" i="33"/>
  <c r="L51" i="33" s="1"/>
  <c r="K53" i="33"/>
  <c r="K51" i="33" s="1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W52" i="33"/>
  <c r="V52" i="33"/>
  <c r="U52" i="33"/>
  <c r="T52" i="33"/>
  <c r="S52" i="33"/>
  <c r="R52" i="33"/>
  <c r="R51" i="33" s="1"/>
  <c r="Q52" i="33"/>
  <c r="Q51" i="33" s="1"/>
  <c r="P52" i="33"/>
  <c r="P51" i="33" s="1"/>
  <c r="O52" i="33"/>
  <c r="O51" i="33" s="1"/>
  <c r="N52" i="33"/>
  <c r="M52" i="33"/>
  <c r="M51" i="33" s="1"/>
  <c r="L52" i="33"/>
  <c r="K52" i="33"/>
  <c r="J52" i="33"/>
  <c r="J51" i="33" s="1"/>
  <c r="I52" i="33"/>
  <c r="I51" i="33" s="1"/>
  <c r="H52" i="33"/>
  <c r="H51" i="33" s="1"/>
  <c r="G52" i="33"/>
  <c r="G51" i="33" s="1"/>
  <c r="F52" i="33"/>
  <c r="F51" i="33" s="1"/>
  <c r="E52" i="33"/>
  <c r="D52" i="33"/>
  <c r="C52" i="33"/>
  <c r="B52" i="33"/>
  <c r="E51" i="33"/>
  <c r="D51" i="33"/>
  <c r="C51" i="33"/>
  <c r="B51" i="33"/>
  <c r="Y27" i="33"/>
  <c r="X27" i="33"/>
  <c r="W27" i="33"/>
  <c r="W80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I80" i="35" s="1"/>
  <c r="H27" i="33"/>
  <c r="H80" i="33" s="1"/>
  <c r="G27" i="33"/>
  <c r="G80" i="33" s="1"/>
  <c r="F27" i="33"/>
  <c r="F80" i="33" s="1"/>
  <c r="E27" i="33"/>
  <c r="E80" i="33" s="1"/>
  <c r="D27" i="33"/>
  <c r="D80" i="33" s="1"/>
  <c r="C27" i="33"/>
  <c r="C80" i="33" s="1"/>
  <c r="B27" i="33"/>
  <c r="B80" i="33" s="1"/>
  <c r="Y24" i="33"/>
  <c r="Y79" i="34" s="1"/>
  <c r="X24" i="33"/>
  <c r="W24" i="33"/>
  <c r="W79" i="33" s="1"/>
  <c r="V24" i="33"/>
  <c r="V79" i="33" s="1"/>
  <c r="U24" i="33"/>
  <c r="U79" i="33" s="1"/>
  <c r="T24" i="33"/>
  <c r="T79" i="33" s="1"/>
  <c r="S24" i="33"/>
  <c r="R24" i="33"/>
  <c r="R79" i="33" s="1"/>
  <c r="Q24" i="33"/>
  <c r="Q79" i="33" s="1"/>
  <c r="P24" i="33"/>
  <c r="O24" i="33"/>
  <c r="O79" i="33" s="1"/>
  <c r="N24" i="33"/>
  <c r="N79" i="33" s="1"/>
  <c r="M24" i="33"/>
  <c r="M79" i="33" s="1"/>
  <c r="L24" i="33"/>
  <c r="K24" i="33"/>
  <c r="K79" i="35" s="1"/>
  <c r="J24" i="33"/>
  <c r="J79" i="33" s="1"/>
  <c r="I24" i="33"/>
  <c r="I79" i="33" s="1"/>
  <c r="H24" i="33"/>
  <c r="H79" i="35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B79" i="33" s="1"/>
  <c r="Y16" i="33"/>
  <c r="Y78" i="35" s="1"/>
  <c r="X16" i="33"/>
  <c r="X78" i="33" s="1"/>
  <c r="W16" i="33"/>
  <c r="W78" i="34" s="1"/>
  <c r="V16" i="33"/>
  <c r="V78" i="33" s="1"/>
  <c r="U16" i="33"/>
  <c r="U78" i="33" s="1"/>
  <c r="T16" i="33"/>
  <c r="T78" i="33" s="1"/>
  <c r="T72" i="33" s="1"/>
  <c r="S16" i="33"/>
  <c r="S78" i="33" s="1"/>
  <c r="R16" i="33"/>
  <c r="Q16" i="33"/>
  <c r="P16" i="33"/>
  <c r="P78" i="33" s="1"/>
  <c r="O16" i="33"/>
  <c r="N16" i="33"/>
  <c r="N78" i="33" s="1"/>
  <c r="M16" i="33"/>
  <c r="M78" i="33" s="1"/>
  <c r="L16" i="33"/>
  <c r="L78" i="33" s="1"/>
  <c r="K16" i="33"/>
  <c r="K78" i="33" s="1"/>
  <c r="J16" i="33"/>
  <c r="J78" i="34" s="1"/>
  <c r="I16" i="33"/>
  <c r="I78" i="33" s="1"/>
  <c r="H16" i="33"/>
  <c r="H78" i="35" s="1"/>
  <c r="G16" i="33"/>
  <c r="G78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E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W99" i="31"/>
  <c r="R99" i="31"/>
  <c r="Y98" i="31"/>
  <c r="X98" i="31"/>
  <c r="W98" i="31"/>
  <c r="V98" i="31"/>
  <c r="U98" i="31"/>
  <c r="T98" i="31"/>
  <c r="T84" i="31" s="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P84" i="31" s="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Q84" i="31" s="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B90" i="31"/>
  <c r="Y89" i="31"/>
  <c r="X89" i="31"/>
  <c r="W89" i="31"/>
  <c r="V89" i="31"/>
  <c r="U89" i="31"/>
  <c r="T89" i="31"/>
  <c r="S89" i="31"/>
  <c r="R89" i="31"/>
  <c r="Q89" i="31"/>
  <c r="P89" i="31"/>
  <c r="O89" i="31"/>
  <c r="O84" i="31" s="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V84" i="31" s="1"/>
  <c r="U88" i="31"/>
  <c r="T88" i="31"/>
  <c r="S88" i="31"/>
  <c r="R88" i="31"/>
  <c r="Q88" i="31"/>
  <c r="P88" i="31"/>
  <c r="O88" i="31"/>
  <c r="N88" i="31"/>
  <c r="M88" i="31"/>
  <c r="M84" i="31" s="1"/>
  <c r="L88" i="31"/>
  <c r="L84" i="31" s="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R84" i="31" s="1"/>
  <c r="Q87" i="31"/>
  <c r="P87" i="31"/>
  <c r="O87" i="31"/>
  <c r="N87" i="31"/>
  <c r="M87" i="31"/>
  <c r="L87" i="31"/>
  <c r="K87" i="31"/>
  <c r="K84" i="31" s="1"/>
  <c r="J87" i="31"/>
  <c r="I87" i="31"/>
  <c r="H87" i="31"/>
  <c r="H84" i="31" s="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N84" i="31" s="1"/>
  <c r="M86" i="31"/>
  <c r="L86" i="31"/>
  <c r="K86" i="31"/>
  <c r="J86" i="31"/>
  <c r="I86" i="31"/>
  <c r="I84" i="31" s="1"/>
  <c r="H86" i="31"/>
  <c r="G86" i="31"/>
  <c r="G84" i="31" s="1"/>
  <c r="F86" i="31"/>
  <c r="E86" i="31"/>
  <c r="D86" i="31"/>
  <c r="D84" i="31" s="1"/>
  <c r="C86" i="31"/>
  <c r="B86" i="31"/>
  <c r="Y85" i="31"/>
  <c r="Y84" i="31" s="1"/>
  <c r="X85" i="31"/>
  <c r="X84" i="31" s="1"/>
  <c r="W85" i="31"/>
  <c r="V85" i="31"/>
  <c r="U85" i="31"/>
  <c r="T85" i="31"/>
  <c r="S85" i="31"/>
  <c r="S84" i="31" s="1"/>
  <c r="R85" i="31"/>
  <c r="Q85" i="31"/>
  <c r="P85" i="31"/>
  <c r="O85" i="31"/>
  <c r="N85" i="31"/>
  <c r="M85" i="31"/>
  <c r="L85" i="31"/>
  <c r="K85" i="31"/>
  <c r="J85" i="31"/>
  <c r="J84" i="31" s="1"/>
  <c r="I85" i="31"/>
  <c r="H85" i="31"/>
  <c r="G85" i="31"/>
  <c r="F85" i="31"/>
  <c r="E85" i="31"/>
  <c r="E84" i="31" s="1"/>
  <c r="D85" i="31"/>
  <c r="C85" i="31"/>
  <c r="C84" i="31" s="1"/>
  <c r="B85" i="31"/>
  <c r="B84" i="31" s="1"/>
  <c r="W84" i="31"/>
  <c r="U84" i="31"/>
  <c r="F84" i="31"/>
  <c r="Y66" i="31"/>
  <c r="X66" i="31"/>
  <c r="W66" i="31"/>
  <c r="V66" i="31"/>
  <c r="U66" i="31"/>
  <c r="U105" i="31" s="1"/>
  <c r="T66" i="31"/>
  <c r="S66" i="31"/>
  <c r="R66" i="31"/>
  <c r="Q66" i="31"/>
  <c r="P66" i="31"/>
  <c r="O66" i="31"/>
  <c r="N66" i="31"/>
  <c r="M66" i="31"/>
  <c r="M105" i="31" s="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O99" i="31" s="1"/>
  <c r="N45" i="31"/>
  <c r="M45" i="31"/>
  <c r="L45" i="31"/>
  <c r="K45" i="31"/>
  <c r="J45" i="31"/>
  <c r="J99" i="31" s="1"/>
  <c r="I45" i="31"/>
  <c r="H45" i="31"/>
  <c r="G45" i="31"/>
  <c r="G99" i="31" s="1"/>
  <c r="F45" i="31"/>
  <c r="E45" i="31"/>
  <c r="D45" i="31"/>
  <c r="C45" i="31"/>
  <c r="B45" i="31"/>
  <c r="B99" i="31" s="1"/>
  <c r="Y25" i="31"/>
  <c r="X25" i="31"/>
  <c r="W25" i="31"/>
  <c r="W94" i="31" s="1"/>
  <c r="V25" i="31"/>
  <c r="U25" i="31"/>
  <c r="T25" i="31"/>
  <c r="S25" i="31"/>
  <c r="R25" i="31"/>
  <c r="Q25" i="31"/>
  <c r="P25" i="31"/>
  <c r="O25" i="31"/>
  <c r="O94" i="31" s="1"/>
  <c r="N25" i="31"/>
  <c r="N94" i="31" s="1"/>
  <c r="M25" i="31"/>
  <c r="L25" i="31"/>
  <c r="K25" i="31"/>
  <c r="J25" i="31"/>
  <c r="I25" i="31"/>
  <c r="H25" i="31"/>
  <c r="G25" i="31"/>
  <c r="G94" i="31" s="1"/>
  <c r="F25" i="31"/>
  <c r="F94" i="31" s="1"/>
  <c r="E25" i="31"/>
  <c r="D25" i="31"/>
  <c r="C25" i="31"/>
  <c r="B25" i="31"/>
  <c r="Y16" i="31"/>
  <c r="X16" i="31"/>
  <c r="W16" i="31"/>
  <c r="W90" i="31" s="1"/>
  <c r="V16" i="31"/>
  <c r="V90" i="31" s="1"/>
  <c r="U16" i="31"/>
  <c r="T16" i="31"/>
  <c r="S16" i="31"/>
  <c r="R16" i="31"/>
  <c r="R90" i="31" s="1"/>
  <c r="Q16" i="31"/>
  <c r="P16" i="31"/>
  <c r="O16" i="31"/>
  <c r="O90" i="31" s="1"/>
  <c r="N16" i="31"/>
  <c r="N90" i="31" s="1"/>
  <c r="M16" i="31"/>
  <c r="L16" i="31"/>
  <c r="K16" i="31"/>
  <c r="J16" i="31"/>
  <c r="J90" i="31" s="1"/>
  <c r="I16" i="31"/>
  <c r="H16" i="31"/>
  <c r="G16" i="31"/>
  <c r="G90" i="31" s="1"/>
  <c r="F16" i="31"/>
  <c r="F90" i="31" s="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M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X99" i="30"/>
  <c r="O99" i="30"/>
  <c r="N99" i="30"/>
  <c r="H99" i="30"/>
  <c r="C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O84" i="30" s="1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L84" i="30" s="1"/>
  <c r="K93" i="30"/>
  <c r="K84" i="30" s="1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N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J84" i="30" s="1"/>
  <c r="I88" i="30"/>
  <c r="H88" i="30"/>
  <c r="G88" i="30"/>
  <c r="F88" i="30"/>
  <c r="F84" i="30" s="1"/>
  <c r="E88" i="30"/>
  <c r="D88" i="30"/>
  <c r="C88" i="30"/>
  <c r="C84" i="30" s="1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Q84" i="30" s="1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84" i="30" s="1"/>
  <c r="Y85" i="30"/>
  <c r="Y84" i="30" s="1"/>
  <c r="X85" i="30"/>
  <c r="W85" i="30"/>
  <c r="V85" i="30"/>
  <c r="V84" i="30" s="1"/>
  <c r="U85" i="30"/>
  <c r="T85" i="30"/>
  <c r="T84" i="30" s="1"/>
  <c r="S85" i="30"/>
  <c r="S84" i="30" s="1"/>
  <c r="R85" i="30"/>
  <c r="R84" i="30" s="1"/>
  <c r="Q85" i="30"/>
  <c r="P85" i="30"/>
  <c r="O85" i="30"/>
  <c r="N85" i="30"/>
  <c r="N84" i="30" s="1"/>
  <c r="M85" i="30"/>
  <c r="L85" i="30"/>
  <c r="K85" i="30"/>
  <c r="J85" i="30"/>
  <c r="I85" i="30"/>
  <c r="H85" i="30"/>
  <c r="G85" i="30"/>
  <c r="F85" i="30"/>
  <c r="E85" i="30"/>
  <c r="D85" i="30"/>
  <c r="D84" i="30" s="1"/>
  <c r="C85" i="30"/>
  <c r="B85" i="30"/>
  <c r="I84" i="30"/>
  <c r="Y66" i="30"/>
  <c r="X66" i="30"/>
  <c r="W66" i="30"/>
  <c r="W123" i="30" s="1"/>
  <c r="V66" i="30"/>
  <c r="V105" i="30" s="1"/>
  <c r="U66" i="30"/>
  <c r="T66" i="30"/>
  <c r="S66" i="30"/>
  <c r="S123" i="30" s="1"/>
  <c r="R66" i="30"/>
  <c r="R123" i="30" s="1"/>
  <c r="Q66" i="30"/>
  <c r="P66" i="30"/>
  <c r="P123" i="30" s="1"/>
  <c r="O66" i="30"/>
  <c r="O123" i="30" s="1"/>
  <c r="N66" i="30"/>
  <c r="N105" i="30" s="1"/>
  <c r="M66" i="30"/>
  <c r="L66" i="30"/>
  <c r="K66" i="30"/>
  <c r="K105" i="30" s="1"/>
  <c r="J66" i="30"/>
  <c r="I66" i="30"/>
  <c r="H66" i="30"/>
  <c r="G66" i="30"/>
  <c r="F66" i="30"/>
  <c r="F105" i="30" s="1"/>
  <c r="E66" i="30"/>
  <c r="E123" i="30" s="1"/>
  <c r="D66" i="30"/>
  <c r="C66" i="30"/>
  <c r="C123" i="30" s="1"/>
  <c r="B66" i="30"/>
  <c r="B105" i="30" s="1"/>
  <c r="Y45" i="30"/>
  <c r="X45" i="30"/>
  <c r="W45" i="30"/>
  <c r="W99" i="30" s="1"/>
  <c r="V45" i="30"/>
  <c r="U45" i="30"/>
  <c r="T45" i="30"/>
  <c r="S45" i="30"/>
  <c r="S99" i="30" s="1"/>
  <c r="R45" i="30"/>
  <c r="Q45" i="30"/>
  <c r="P45" i="30"/>
  <c r="O45" i="30"/>
  <c r="O122" i="30" s="1"/>
  <c r="N45" i="30"/>
  <c r="M45" i="30"/>
  <c r="M99" i="30" s="1"/>
  <c r="L45" i="30"/>
  <c r="K45" i="30"/>
  <c r="K99" i="30" s="1"/>
  <c r="J45" i="30"/>
  <c r="J99" i="30" s="1"/>
  <c r="I45" i="30"/>
  <c r="H45" i="30"/>
  <c r="G45" i="30"/>
  <c r="F45" i="30"/>
  <c r="F99" i="30" s="1"/>
  <c r="E45" i="30"/>
  <c r="E99" i="30" s="1"/>
  <c r="D45" i="30"/>
  <c r="C45" i="30"/>
  <c r="B45" i="30"/>
  <c r="B99" i="30" s="1"/>
  <c r="Y25" i="30"/>
  <c r="X25" i="30"/>
  <c r="X94" i="30" s="1"/>
  <c r="W25" i="30"/>
  <c r="W94" i="30" s="1"/>
  <c r="V25" i="30"/>
  <c r="U25" i="30"/>
  <c r="U94" i="30" s="1"/>
  <c r="T25" i="30"/>
  <c r="S25" i="30"/>
  <c r="R25" i="30"/>
  <c r="R94" i="30" s="1"/>
  <c r="Q25" i="30"/>
  <c r="P25" i="30"/>
  <c r="P94" i="30" s="1"/>
  <c r="O25" i="30"/>
  <c r="O94" i="30" s="1"/>
  <c r="N25" i="30"/>
  <c r="M25" i="30"/>
  <c r="L25" i="30"/>
  <c r="K25" i="30"/>
  <c r="K120" i="30" s="1"/>
  <c r="J25" i="30"/>
  <c r="J120" i="30" s="1"/>
  <c r="I25" i="30"/>
  <c r="H25" i="30"/>
  <c r="H120" i="30" s="1"/>
  <c r="G25" i="30"/>
  <c r="G94" i="30" s="1"/>
  <c r="F25" i="30"/>
  <c r="F120" i="30" s="1"/>
  <c r="E25" i="30"/>
  <c r="D25" i="30"/>
  <c r="C25" i="30"/>
  <c r="B25" i="30"/>
  <c r="Y16" i="30"/>
  <c r="X16" i="30"/>
  <c r="X90" i="30" s="1"/>
  <c r="W16" i="30"/>
  <c r="V16" i="30"/>
  <c r="V119" i="30" s="1"/>
  <c r="U16" i="30"/>
  <c r="U119" i="30" s="1"/>
  <c r="T16" i="30"/>
  <c r="T90" i="30" s="1"/>
  <c r="S16" i="30"/>
  <c r="S90" i="30" s="1"/>
  <c r="R16" i="30"/>
  <c r="Q16" i="30"/>
  <c r="P16" i="30"/>
  <c r="O16" i="30"/>
  <c r="O90" i="30" s="1"/>
  <c r="N16" i="30"/>
  <c r="M16" i="30"/>
  <c r="L16" i="30"/>
  <c r="L90" i="30" s="1"/>
  <c r="K16" i="30"/>
  <c r="K119" i="30" s="1"/>
  <c r="J16" i="30"/>
  <c r="I16" i="30"/>
  <c r="H16" i="30"/>
  <c r="G16" i="30"/>
  <c r="G119" i="30" s="1"/>
  <c r="F16" i="30"/>
  <c r="F119" i="30" s="1"/>
  <c r="E16" i="30"/>
  <c r="E119" i="30" s="1"/>
  <c r="D16" i="30"/>
  <c r="D90" i="30" s="1"/>
  <c r="C16" i="30"/>
  <c r="C119" i="30" s="1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O123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L84" i="29" s="1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O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T99" i="29"/>
  <c r="L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M84" i="29" s="1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Q84" i="29" s="1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D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84" i="29" s="1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Y84" i="29" s="1"/>
  <c r="X86" i="29"/>
  <c r="X84" i="29" s="1"/>
  <c r="W86" i="29"/>
  <c r="W84" i="29" s="1"/>
  <c r="V86" i="29"/>
  <c r="V84" i="29" s="1"/>
  <c r="U86" i="29"/>
  <c r="T86" i="29"/>
  <c r="S86" i="29"/>
  <c r="R86" i="29"/>
  <c r="Q86" i="29"/>
  <c r="P86" i="29"/>
  <c r="O86" i="29"/>
  <c r="N86" i="29"/>
  <c r="M86" i="29"/>
  <c r="L86" i="29"/>
  <c r="K86" i="29"/>
  <c r="K84" i="29" s="1"/>
  <c r="J86" i="29"/>
  <c r="I86" i="29"/>
  <c r="H86" i="29"/>
  <c r="H84" i="29" s="1"/>
  <c r="G86" i="29"/>
  <c r="F86" i="29"/>
  <c r="E86" i="29"/>
  <c r="D86" i="29"/>
  <c r="C86" i="29"/>
  <c r="B86" i="29"/>
  <c r="Y85" i="29"/>
  <c r="X85" i="29"/>
  <c r="W85" i="29"/>
  <c r="V85" i="29"/>
  <c r="U85" i="29"/>
  <c r="U84" i="29" s="1"/>
  <c r="T85" i="29"/>
  <c r="T84" i="29" s="1"/>
  <c r="S85" i="29"/>
  <c r="S84" i="29" s="1"/>
  <c r="R85" i="29"/>
  <c r="R84" i="29" s="1"/>
  <c r="Q85" i="29"/>
  <c r="P85" i="29"/>
  <c r="P84" i="29" s="1"/>
  <c r="O85" i="29"/>
  <c r="O84" i="29" s="1"/>
  <c r="N85" i="29"/>
  <c r="M85" i="29"/>
  <c r="L85" i="29"/>
  <c r="K85" i="29"/>
  <c r="J85" i="29"/>
  <c r="J84" i="29" s="1"/>
  <c r="I85" i="29"/>
  <c r="I84" i="29" s="1"/>
  <c r="H85" i="29"/>
  <c r="G85" i="29"/>
  <c r="G84" i="29" s="1"/>
  <c r="F85" i="29"/>
  <c r="F84" i="29" s="1"/>
  <c r="E85" i="29"/>
  <c r="E84" i="29" s="1"/>
  <c r="D85" i="29"/>
  <c r="D84" i="29" s="1"/>
  <c r="C85" i="29"/>
  <c r="B85" i="29"/>
  <c r="N84" i="29"/>
  <c r="C84" i="29"/>
  <c r="Y66" i="29"/>
  <c r="Y123" i="29" s="1"/>
  <c r="X66" i="29"/>
  <c r="X123" i="29" s="1"/>
  <c r="W66" i="29"/>
  <c r="W105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05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31" s="1"/>
  <c r="V45" i="29"/>
  <c r="V122" i="29" s="1"/>
  <c r="U45" i="29"/>
  <c r="U122" i="29" s="1"/>
  <c r="T45" i="29"/>
  <c r="T122" i="29" s="1"/>
  <c r="S45" i="29"/>
  <c r="S122" i="30" s="1"/>
  <c r="R45" i="29"/>
  <c r="R122" i="31" s="1"/>
  <c r="Q45" i="29"/>
  <c r="Q122" i="29" s="1"/>
  <c r="P45" i="29"/>
  <c r="P122" i="29" s="1"/>
  <c r="O45" i="29"/>
  <c r="O122" i="31" s="1"/>
  <c r="N45" i="29"/>
  <c r="N122" i="29" s="1"/>
  <c r="M45" i="29"/>
  <c r="M122" i="29" s="1"/>
  <c r="L45" i="29"/>
  <c r="L122" i="29" s="1"/>
  <c r="K45" i="29"/>
  <c r="K122" i="29" s="1"/>
  <c r="J45" i="29"/>
  <c r="I45" i="29"/>
  <c r="I122" i="29" s="1"/>
  <c r="H45" i="29"/>
  <c r="H122" i="30" s="1"/>
  <c r="G45" i="29"/>
  <c r="F45" i="29"/>
  <c r="F122" i="29" s="1"/>
  <c r="E45" i="29"/>
  <c r="E122" i="29" s="1"/>
  <c r="D45" i="29"/>
  <c r="D122" i="29" s="1"/>
  <c r="C45" i="29"/>
  <c r="C122" i="29" s="1"/>
  <c r="B45" i="29"/>
  <c r="B122" i="31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30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Y113" i="29" s="1"/>
  <c r="X16" i="29"/>
  <c r="X119" i="29" s="1"/>
  <c r="W16" i="29"/>
  <c r="W119" i="31" s="1"/>
  <c r="V16" i="29"/>
  <c r="V119" i="29" s="1"/>
  <c r="U16" i="29"/>
  <c r="U119" i="29" s="1"/>
  <c r="T16" i="29"/>
  <c r="T119" i="29" s="1"/>
  <c r="S16" i="29"/>
  <c r="R16" i="29"/>
  <c r="Q16" i="29"/>
  <c r="Q119" i="29" s="1"/>
  <c r="P16" i="29"/>
  <c r="P119" i="29" s="1"/>
  <c r="O16" i="29"/>
  <c r="O119" i="31" s="1"/>
  <c r="N16" i="29"/>
  <c r="N119" i="30" s="1"/>
  <c r="M16" i="29"/>
  <c r="M119" i="29" s="1"/>
  <c r="L16" i="29"/>
  <c r="L119" i="29" s="1"/>
  <c r="K16" i="29"/>
  <c r="K119" i="29" s="1"/>
  <c r="J16" i="29"/>
  <c r="J119" i="31" s="1"/>
  <c r="I16" i="29"/>
  <c r="I119" i="29" s="1"/>
  <c r="H16" i="29"/>
  <c r="H119" i="29" s="1"/>
  <c r="G16" i="29"/>
  <c r="G119" i="31" s="1"/>
  <c r="F16" i="29"/>
  <c r="F119" i="29" s="1"/>
  <c r="E16" i="29"/>
  <c r="E119" i="29" s="1"/>
  <c r="D16" i="29"/>
  <c r="D119" i="29" s="1"/>
  <c r="C16" i="29"/>
  <c r="C119" i="29" s="1"/>
  <c r="B16" i="29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M175" i="4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E126" i="27" s="1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Y126" i="27" s="1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U126" i="27" s="1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F126" i="27" s="1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H126" i="27" s="1"/>
  <c r="G128" i="27"/>
  <c r="F128" i="27"/>
  <c r="E128" i="27"/>
  <c r="D128" i="27"/>
  <c r="C128" i="27"/>
  <c r="C126" i="27" s="1"/>
  <c r="B128" i="27"/>
  <c r="B126" i="27" s="1"/>
  <c r="Y127" i="27"/>
  <c r="X127" i="27"/>
  <c r="W127" i="27"/>
  <c r="V127" i="27"/>
  <c r="U127" i="27"/>
  <c r="T127" i="27"/>
  <c r="S127" i="27"/>
  <c r="R127" i="27"/>
  <c r="Q127" i="27"/>
  <c r="P127" i="27"/>
  <c r="P126" i="27" s="1"/>
  <c r="O127" i="27"/>
  <c r="O126" i="27" s="1"/>
  <c r="N127" i="27"/>
  <c r="N126" i="27" s="1"/>
  <c r="M127" i="27"/>
  <c r="M126" i="27" s="1"/>
  <c r="L127" i="27"/>
  <c r="L126" i="27" s="1"/>
  <c r="K127" i="27"/>
  <c r="K126" i="27" s="1"/>
  <c r="J127" i="27"/>
  <c r="J126" i="27" s="1"/>
  <c r="I127" i="27"/>
  <c r="H127" i="27"/>
  <c r="G127" i="27"/>
  <c r="G126" i="27" s="1"/>
  <c r="F127" i="27"/>
  <c r="E127" i="27"/>
  <c r="D127" i="27"/>
  <c r="D126" i="27" s="1"/>
  <c r="C127" i="27"/>
  <c r="B127" i="27"/>
  <c r="X126" i="27"/>
  <c r="W126" i="27"/>
  <c r="V126" i="27"/>
  <c r="T126" i="27"/>
  <c r="S126" i="27"/>
  <c r="R126" i="27"/>
  <c r="I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J110" i="27" s="1"/>
  <c r="I123" i="27"/>
  <c r="H123" i="27"/>
  <c r="G123" i="27"/>
  <c r="F123" i="27"/>
  <c r="E123" i="27"/>
  <c r="D123" i="27"/>
  <c r="C123" i="27"/>
  <c r="B123" i="27"/>
  <c r="S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K110" i="27" s="1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Y110" i="27" s="1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L110" i="27" s="1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V110" i="27" s="1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I110" i="27" s="1"/>
  <c r="H112" i="27"/>
  <c r="G112" i="27"/>
  <c r="F112" i="27"/>
  <c r="E112" i="27"/>
  <c r="D112" i="27"/>
  <c r="C112" i="27"/>
  <c r="B112" i="27"/>
  <c r="Y111" i="27"/>
  <c r="X111" i="27"/>
  <c r="W111" i="27"/>
  <c r="V111" i="27"/>
  <c r="U111" i="27"/>
  <c r="U110" i="27" s="1"/>
  <c r="T111" i="27"/>
  <c r="T110" i="27" s="1"/>
  <c r="S111" i="27"/>
  <c r="R111" i="27"/>
  <c r="Q111" i="27"/>
  <c r="Q110" i="27" s="1"/>
  <c r="P111" i="27"/>
  <c r="O111" i="27"/>
  <c r="N111" i="27"/>
  <c r="N110" i="27" s="1"/>
  <c r="M111" i="27"/>
  <c r="M110" i="27" s="1"/>
  <c r="L111" i="27"/>
  <c r="K111" i="27"/>
  <c r="J111" i="27"/>
  <c r="I111" i="27"/>
  <c r="H111" i="27"/>
  <c r="G111" i="27"/>
  <c r="F111" i="27"/>
  <c r="E111" i="27"/>
  <c r="D111" i="27"/>
  <c r="D110" i="27" s="1"/>
  <c r="C111" i="27"/>
  <c r="B111" i="27"/>
  <c r="F110" i="27"/>
  <c r="E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T98" i="27" s="1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F98" i="27" s="1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P98" i="27" s="1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C98" i="27" s="1"/>
  <c r="B101" i="27"/>
  <c r="Y100" i="27"/>
  <c r="Y98" i="27" s="1"/>
  <c r="X100" i="27"/>
  <c r="W100" i="27"/>
  <c r="V100" i="27"/>
  <c r="U100" i="27"/>
  <c r="T100" i="27"/>
  <c r="S100" i="27"/>
  <c r="R100" i="27"/>
  <c r="Q100" i="27"/>
  <c r="P100" i="27"/>
  <c r="O100" i="27"/>
  <c r="O98" i="27" s="1"/>
  <c r="N100" i="27"/>
  <c r="M100" i="27"/>
  <c r="L100" i="27"/>
  <c r="L98" i="27" s="1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X98" i="27" s="1"/>
  <c r="W99" i="27"/>
  <c r="W98" i="27" s="1"/>
  <c r="V99" i="27"/>
  <c r="V98" i="27" s="1"/>
  <c r="U99" i="27"/>
  <c r="U98" i="27" s="1"/>
  <c r="T99" i="27"/>
  <c r="S99" i="27"/>
  <c r="R99" i="27"/>
  <c r="Q99" i="27"/>
  <c r="P99" i="27"/>
  <c r="O99" i="27"/>
  <c r="N99" i="27"/>
  <c r="M99" i="27"/>
  <c r="L99" i="27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E99" i="27"/>
  <c r="E98" i="27" s="1"/>
  <c r="D99" i="27"/>
  <c r="C99" i="27"/>
  <c r="B99" i="27"/>
  <c r="B98" i="27" s="1"/>
  <c r="S98" i="27"/>
  <c r="R98" i="27"/>
  <c r="Q98" i="27"/>
  <c r="N98" i="27"/>
  <c r="M98" i="27"/>
  <c r="D98" i="27"/>
  <c r="Y69" i="27"/>
  <c r="X69" i="27"/>
  <c r="W69" i="27"/>
  <c r="W122" i="27" s="1"/>
  <c r="V69" i="27"/>
  <c r="U69" i="27"/>
  <c r="T69" i="27"/>
  <c r="S69" i="27"/>
  <c r="S154" i="27" s="1"/>
  <c r="R69" i="27"/>
  <c r="Q69" i="27"/>
  <c r="P69" i="27"/>
  <c r="O69" i="27"/>
  <c r="N69" i="27"/>
  <c r="M69" i="27"/>
  <c r="L69" i="27"/>
  <c r="K69" i="27"/>
  <c r="J69" i="27"/>
  <c r="J122" i="27" s="1"/>
  <c r="I69" i="27"/>
  <c r="H69" i="27"/>
  <c r="H122" i="27" s="1"/>
  <c r="G69" i="27"/>
  <c r="G122" i="27" s="1"/>
  <c r="F69" i="27"/>
  <c r="E69" i="27"/>
  <c r="D69" i="27"/>
  <c r="C69" i="27"/>
  <c r="C122" i="27" s="1"/>
  <c r="B69" i="27"/>
  <c r="Y56" i="27"/>
  <c r="X56" i="27"/>
  <c r="W56" i="27"/>
  <c r="V56" i="27"/>
  <c r="U56" i="27"/>
  <c r="T56" i="27"/>
  <c r="S56" i="27"/>
  <c r="R56" i="27"/>
  <c r="R119" i="27" s="1"/>
  <c r="Q56" i="27"/>
  <c r="P56" i="27"/>
  <c r="P153" i="27" s="1"/>
  <c r="O56" i="27"/>
  <c r="O119" i="27" s="1"/>
  <c r="N56" i="27"/>
  <c r="M56" i="27"/>
  <c r="L56" i="27"/>
  <c r="K56" i="27"/>
  <c r="K119" i="27" s="1"/>
  <c r="J56" i="27"/>
  <c r="J119" i="27" s="1"/>
  <c r="I56" i="27"/>
  <c r="H56" i="27"/>
  <c r="H119" i="27" s="1"/>
  <c r="G56" i="27"/>
  <c r="F56" i="27"/>
  <c r="E56" i="27"/>
  <c r="E119" i="27" s="1"/>
  <c r="D56" i="27"/>
  <c r="C56" i="27"/>
  <c r="B56" i="27"/>
  <c r="Y43" i="27"/>
  <c r="X43" i="27"/>
  <c r="W43" i="27"/>
  <c r="V43" i="27"/>
  <c r="U43" i="27"/>
  <c r="U116" i="27" s="1"/>
  <c r="T43" i="27"/>
  <c r="T116" i="27" s="1"/>
  <c r="S43" i="27"/>
  <c r="R43" i="27"/>
  <c r="Q43" i="27"/>
  <c r="Q116" i="27" s="1"/>
  <c r="P43" i="27"/>
  <c r="P116" i="27" s="1"/>
  <c r="O43" i="27"/>
  <c r="O116" i="27" s="1"/>
  <c r="N43" i="27"/>
  <c r="M43" i="27"/>
  <c r="M116" i="27" s="1"/>
  <c r="L43" i="27"/>
  <c r="L116" i="27" s="1"/>
  <c r="K43" i="27"/>
  <c r="K152" i="27" s="1"/>
  <c r="J43" i="27"/>
  <c r="I43" i="27"/>
  <c r="I116" i="27" s="1"/>
  <c r="H43" i="27"/>
  <c r="G43" i="27"/>
  <c r="F43" i="27"/>
  <c r="E43" i="27"/>
  <c r="E116" i="27" s="1"/>
  <c r="D43" i="27"/>
  <c r="D116" i="27" s="1"/>
  <c r="C43" i="27"/>
  <c r="B43" i="27"/>
  <c r="Y17" i="27"/>
  <c r="X17" i="27"/>
  <c r="X105" i="27" s="1"/>
  <c r="W17" i="27"/>
  <c r="W105" i="27" s="1"/>
  <c r="V17" i="27"/>
  <c r="U17" i="27"/>
  <c r="T17" i="27"/>
  <c r="S17" i="27"/>
  <c r="R17" i="27"/>
  <c r="R105" i="27" s="1"/>
  <c r="Q17" i="27"/>
  <c r="P17" i="27"/>
  <c r="P105" i="27" s="1"/>
  <c r="O17" i="27"/>
  <c r="N17" i="27"/>
  <c r="M17" i="27"/>
  <c r="L17" i="27"/>
  <c r="K17" i="27"/>
  <c r="J17" i="27"/>
  <c r="J105" i="27" s="1"/>
  <c r="I17" i="27"/>
  <c r="H17" i="27"/>
  <c r="H105" i="27" s="1"/>
  <c r="G17" i="27"/>
  <c r="G105" i="27" s="1"/>
  <c r="F17" i="27"/>
  <c r="E17" i="27"/>
  <c r="D17" i="27"/>
  <c r="C17" i="27"/>
  <c r="B17" i="27"/>
  <c r="B105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O126" i="26" s="1"/>
  <c r="N129" i="26"/>
  <c r="M129" i="26"/>
  <c r="M126" i="26" s="1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X126" i="26" s="1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L126" i="26" s="1"/>
  <c r="K128" i="26"/>
  <c r="K126" i="26" s="1"/>
  <c r="J128" i="26"/>
  <c r="I128" i="26"/>
  <c r="I126" i="26" s="1"/>
  <c r="H128" i="26"/>
  <c r="G128" i="26"/>
  <c r="F128" i="26"/>
  <c r="E128" i="26"/>
  <c r="D128" i="26"/>
  <c r="C128" i="26"/>
  <c r="B128" i="26"/>
  <c r="Y127" i="26"/>
  <c r="X127" i="26"/>
  <c r="W127" i="26"/>
  <c r="W126" i="26" s="1"/>
  <c r="V127" i="26"/>
  <c r="V126" i="26" s="1"/>
  <c r="U127" i="26"/>
  <c r="U126" i="26" s="1"/>
  <c r="T127" i="26"/>
  <c r="T126" i="26" s="1"/>
  <c r="S127" i="26"/>
  <c r="R127" i="26"/>
  <c r="R126" i="26" s="1"/>
  <c r="Q127" i="26"/>
  <c r="Q126" i="26" s="1"/>
  <c r="P127" i="26"/>
  <c r="P126" i="26" s="1"/>
  <c r="O127" i="26"/>
  <c r="N127" i="26"/>
  <c r="M127" i="26"/>
  <c r="L127" i="26"/>
  <c r="K127" i="26"/>
  <c r="J127" i="26"/>
  <c r="J126" i="26" s="1"/>
  <c r="I127" i="26"/>
  <c r="H127" i="26"/>
  <c r="H126" i="26" s="1"/>
  <c r="G127" i="26"/>
  <c r="G126" i="26" s="1"/>
  <c r="F127" i="26"/>
  <c r="F126" i="26" s="1"/>
  <c r="E127" i="26"/>
  <c r="E126" i="26" s="1"/>
  <c r="D127" i="26"/>
  <c r="C127" i="26"/>
  <c r="B127" i="26"/>
  <c r="Y126" i="26"/>
  <c r="S126" i="26"/>
  <c r="N126" i="26"/>
  <c r="D126" i="26"/>
  <c r="C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E110" i="26" s="1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Y110" i="26" s="1"/>
  <c r="X112" i="26"/>
  <c r="W112" i="26"/>
  <c r="W110" i="26" s="1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J110" i="26" s="1"/>
  <c r="I112" i="26"/>
  <c r="H112" i="26"/>
  <c r="G112" i="26"/>
  <c r="F112" i="26"/>
  <c r="E112" i="26"/>
  <c r="D112" i="26"/>
  <c r="C112" i="26"/>
  <c r="B112" i="26"/>
  <c r="Y111" i="26"/>
  <c r="X111" i="26"/>
  <c r="X110" i="26" s="1"/>
  <c r="W111" i="26"/>
  <c r="V111" i="26"/>
  <c r="V110" i="26" s="1"/>
  <c r="U111" i="26"/>
  <c r="U110" i="26" s="1"/>
  <c r="T111" i="26"/>
  <c r="T110" i="26" s="1"/>
  <c r="S111" i="26"/>
  <c r="S110" i="26" s="1"/>
  <c r="R111" i="26"/>
  <c r="Q111" i="26"/>
  <c r="P111" i="26"/>
  <c r="O111" i="26"/>
  <c r="N111" i="26"/>
  <c r="M111" i="26"/>
  <c r="L111" i="26"/>
  <c r="K111" i="26"/>
  <c r="J111" i="26"/>
  <c r="I111" i="26"/>
  <c r="I110" i="26" s="1"/>
  <c r="H111" i="26"/>
  <c r="H110" i="26" s="1"/>
  <c r="G111" i="26"/>
  <c r="G110" i="26" s="1"/>
  <c r="F111" i="26"/>
  <c r="F110" i="26" s="1"/>
  <c r="E111" i="26"/>
  <c r="D111" i="26"/>
  <c r="D110" i="26" s="1"/>
  <c r="C111" i="26"/>
  <c r="C110" i="26" s="1"/>
  <c r="B111" i="26"/>
  <c r="B110" i="26" s="1"/>
  <c r="R110" i="26"/>
  <c r="Q110" i="26"/>
  <c r="P110" i="26"/>
  <c r="O110" i="26"/>
  <c r="N110" i="26"/>
  <c r="M110" i="26"/>
  <c r="L110" i="26"/>
  <c r="K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U98" i="26" s="1"/>
  <c r="T102" i="26"/>
  <c r="S102" i="26"/>
  <c r="S98" i="26" s="1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R98" i="26" s="1"/>
  <c r="Q101" i="26"/>
  <c r="Q98" i="26" s="1"/>
  <c r="P101" i="26"/>
  <c r="P98" i="26" s="1"/>
  <c r="O101" i="26"/>
  <c r="O98" i="26" s="1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N98" i="26" s="1"/>
  <c r="M100" i="26"/>
  <c r="M98" i="26" s="1"/>
  <c r="L100" i="26"/>
  <c r="K100" i="26"/>
  <c r="K98" i="26" s="1"/>
  <c r="J100" i="26"/>
  <c r="I100" i="26"/>
  <c r="H100" i="26"/>
  <c r="G100" i="26"/>
  <c r="F100" i="26"/>
  <c r="E100" i="26"/>
  <c r="D100" i="26"/>
  <c r="C100" i="26"/>
  <c r="B100" i="26"/>
  <c r="Y99" i="26"/>
  <c r="Y98" i="26" s="1"/>
  <c r="X99" i="26"/>
  <c r="X98" i="26" s="1"/>
  <c r="W99" i="26"/>
  <c r="W98" i="26" s="1"/>
  <c r="V99" i="26"/>
  <c r="V98" i="26" s="1"/>
  <c r="U99" i="26"/>
  <c r="T99" i="26"/>
  <c r="T98" i="26" s="1"/>
  <c r="S99" i="26"/>
  <c r="R99" i="26"/>
  <c r="Q99" i="26"/>
  <c r="P99" i="26"/>
  <c r="O99" i="26"/>
  <c r="N99" i="26"/>
  <c r="M99" i="26"/>
  <c r="L99" i="26"/>
  <c r="L98" i="26" s="1"/>
  <c r="K99" i="26"/>
  <c r="J99" i="26"/>
  <c r="J98" i="26" s="1"/>
  <c r="I99" i="26"/>
  <c r="I98" i="26" s="1"/>
  <c r="H99" i="26"/>
  <c r="H98" i="26" s="1"/>
  <c r="G99" i="26"/>
  <c r="G98" i="26" s="1"/>
  <c r="F99" i="26"/>
  <c r="E99" i="26"/>
  <c r="D99" i="26"/>
  <c r="C99" i="26"/>
  <c r="B99" i="26"/>
  <c r="F98" i="26"/>
  <c r="E98" i="26"/>
  <c r="D98" i="26"/>
  <c r="C98" i="26"/>
  <c r="B98" i="26"/>
  <c r="Y69" i="26"/>
  <c r="X69" i="26"/>
  <c r="W69" i="26"/>
  <c r="W122" i="26" s="1"/>
  <c r="V69" i="26"/>
  <c r="U69" i="26"/>
  <c r="T69" i="26"/>
  <c r="S69" i="26"/>
  <c r="S154" i="26" s="1"/>
  <c r="R69" i="26"/>
  <c r="Q69" i="26"/>
  <c r="P69" i="26"/>
  <c r="O69" i="26"/>
  <c r="O122" i="26" s="1"/>
  <c r="N69" i="26"/>
  <c r="M69" i="26"/>
  <c r="L69" i="26"/>
  <c r="K69" i="26"/>
  <c r="J69" i="26"/>
  <c r="J154" i="26" s="1"/>
  <c r="I69" i="26"/>
  <c r="H69" i="26"/>
  <c r="G69" i="26"/>
  <c r="G122" i="26" s="1"/>
  <c r="F69" i="26"/>
  <c r="E69" i="26"/>
  <c r="D69" i="26"/>
  <c r="D154" i="26" s="1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O153" i="26" s="1"/>
  <c r="N56" i="26"/>
  <c r="M56" i="26"/>
  <c r="L56" i="26"/>
  <c r="K56" i="26"/>
  <c r="J56" i="26"/>
  <c r="I56" i="26"/>
  <c r="H56" i="26"/>
  <c r="G56" i="26"/>
  <c r="F56" i="26"/>
  <c r="F153" i="26" s="1"/>
  <c r="E56" i="26"/>
  <c r="D56" i="26"/>
  <c r="C56" i="26"/>
  <c r="B56" i="26"/>
  <c r="Y43" i="26"/>
  <c r="X43" i="26"/>
  <c r="X152" i="26" s="1"/>
  <c r="W43" i="26"/>
  <c r="W116" i="26" s="1"/>
  <c r="V43" i="26"/>
  <c r="U43" i="26"/>
  <c r="T43" i="26"/>
  <c r="S43" i="26"/>
  <c r="R43" i="26"/>
  <c r="Q43" i="26"/>
  <c r="P43" i="26"/>
  <c r="O43" i="26"/>
  <c r="O152" i="26" s="1"/>
  <c r="N43" i="26"/>
  <c r="M43" i="26"/>
  <c r="L43" i="26"/>
  <c r="K43" i="26"/>
  <c r="K152" i="26" s="1"/>
  <c r="J43" i="26"/>
  <c r="I43" i="26"/>
  <c r="H43" i="26"/>
  <c r="G43" i="26"/>
  <c r="G116" i="26" s="1"/>
  <c r="F43" i="26"/>
  <c r="E43" i="26"/>
  <c r="D43" i="26"/>
  <c r="C43" i="26"/>
  <c r="B43" i="26"/>
  <c r="B152" i="26" s="1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G143" i="26" s="1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W156" i="25" s="1"/>
  <c r="V158" i="25"/>
  <c r="U158" i="25"/>
  <c r="T158" i="25"/>
  <c r="S158" i="25"/>
  <c r="R158" i="25"/>
  <c r="Q158" i="25"/>
  <c r="P158" i="25"/>
  <c r="O158" i="25"/>
  <c r="N158" i="25"/>
  <c r="M158" i="25"/>
  <c r="M156" i="25" s="1"/>
  <c r="L158" i="25"/>
  <c r="L156" i="25" s="1"/>
  <c r="K158" i="25"/>
  <c r="K156" i="25" s="1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V156" i="25" s="1"/>
  <c r="U157" i="25"/>
  <c r="U156" i="25" s="1"/>
  <c r="T157" i="25"/>
  <c r="T156" i="25" s="1"/>
  <c r="S157" i="25"/>
  <c r="S156" i="25" s="1"/>
  <c r="R157" i="25"/>
  <c r="Q157" i="25"/>
  <c r="Q156" i="25" s="1"/>
  <c r="P157" i="25"/>
  <c r="P156" i="25" s="1"/>
  <c r="O157" i="25"/>
  <c r="O156" i="25" s="1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W126" i="25" s="1"/>
  <c r="V130" i="25"/>
  <c r="V126" i="25" s="1"/>
  <c r="U130" i="25"/>
  <c r="U126" i="25" s="1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T126" i="25" s="1"/>
  <c r="S129" i="25"/>
  <c r="S126" i="25" s="1"/>
  <c r="R129" i="25"/>
  <c r="R126" i="25" s="1"/>
  <c r="Q129" i="25"/>
  <c r="Q126" i="25" s="1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P126" i="25" s="1"/>
  <c r="O128" i="25"/>
  <c r="O126" i="25" s="1"/>
  <c r="N128" i="25"/>
  <c r="M128" i="25"/>
  <c r="M126" i="25" s="1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Y126" i="25" s="1"/>
  <c r="X127" i="25"/>
  <c r="X126" i="25" s="1"/>
  <c r="W127" i="25"/>
  <c r="V127" i="25"/>
  <c r="U127" i="25"/>
  <c r="T127" i="25"/>
  <c r="S127" i="25"/>
  <c r="R127" i="25"/>
  <c r="Q127" i="25"/>
  <c r="P127" i="25"/>
  <c r="O127" i="25"/>
  <c r="N127" i="25"/>
  <c r="N126" i="25" s="1"/>
  <c r="M127" i="25"/>
  <c r="L127" i="25"/>
  <c r="L126" i="25" s="1"/>
  <c r="K127" i="25"/>
  <c r="K126" i="25" s="1"/>
  <c r="J127" i="25"/>
  <c r="J126" i="25" s="1"/>
  <c r="I127" i="25"/>
  <c r="I126" i="25" s="1"/>
  <c r="H127" i="25"/>
  <c r="G127" i="25"/>
  <c r="F127" i="25"/>
  <c r="E127" i="25"/>
  <c r="D127" i="25"/>
  <c r="C127" i="25"/>
  <c r="B127" i="25"/>
  <c r="H126" i="25"/>
  <c r="G126" i="25"/>
  <c r="F126" i="25"/>
  <c r="E126" i="25"/>
  <c r="D126" i="25"/>
  <c r="C126" i="25"/>
  <c r="B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F110" i="25" s="1"/>
  <c r="E114" i="25"/>
  <c r="E110" i="25" s="1"/>
  <c r="D114" i="25"/>
  <c r="D110" i="25" s="1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C110" i="25" s="1"/>
  <c r="B113" i="25"/>
  <c r="B110" i="25" s="1"/>
  <c r="Y112" i="25"/>
  <c r="X112" i="25"/>
  <c r="X110" i="25" s="1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K110" i="25" s="1"/>
  <c r="J112" i="25"/>
  <c r="I112" i="25"/>
  <c r="H112" i="25"/>
  <c r="G112" i="25"/>
  <c r="F112" i="25"/>
  <c r="E112" i="25"/>
  <c r="D112" i="25"/>
  <c r="C112" i="25"/>
  <c r="B112" i="25"/>
  <c r="Y111" i="25"/>
  <c r="Y110" i="25" s="1"/>
  <c r="X111" i="25"/>
  <c r="W111" i="25"/>
  <c r="W110" i="25" s="1"/>
  <c r="V111" i="25"/>
  <c r="V110" i="25" s="1"/>
  <c r="U111" i="25"/>
  <c r="U110" i="25" s="1"/>
  <c r="T111" i="25"/>
  <c r="T110" i="25" s="1"/>
  <c r="S111" i="25"/>
  <c r="R111" i="25"/>
  <c r="Q111" i="25"/>
  <c r="P111" i="25"/>
  <c r="O111" i="25"/>
  <c r="N111" i="25"/>
  <c r="M111" i="25"/>
  <c r="L111" i="25"/>
  <c r="K111" i="25"/>
  <c r="J111" i="25"/>
  <c r="J110" i="25" s="1"/>
  <c r="I111" i="25"/>
  <c r="I110" i="25" s="1"/>
  <c r="H111" i="25"/>
  <c r="H110" i="25" s="1"/>
  <c r="G111" i="25"/>
  <c r="G110" i="25" s="1"/>
  <c r="F111" i="25"/>
  <c r="E111" i="25"/>
  <c r="D111" i="25"/>
  <c r="C111" i="25"/>
  <c r="B111" i="25"/>
  <c r="S110" i="25"/>
  <c r="R110" i="25"/>
  <c r="Q110" i="25"/>
  <c r="P110" i="25"/>
  <c r="O110" i="25"/>
  <c r="N110" i="25"/>
  <c r="M110" i="25"/>
  <c r="L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V98" i="25" s="1"/>
  <c r="U102" i="25"/>
  <c r="U98" i="25" s="1"/>
  <c r="T102" i="25"/>
  <c r="T98" i="25" s="1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S98" i="25" s="1"/>
  <c r="R101" i="25"/>
  <c r="R98" i="25" s="1"/>
  <c r="Q101" i="25"/>
  <c r="Q98" i="25" s="1"/>
  <c r="P101" i="25"/>
  <c r="P98" i="25" s="1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O98" i="25" s="1"/>
  <c r="N100" i="25"/>
  <c r="M100" i="25"/>
  <c r="L100" i="25"/>
  <c r="L98" i="25" s="1"/>
  <c r="K100" i="25"/>
  <c r="J100" i="25"/>
  <c r="I100" i="25"/>
  <c r="H100" i="25"/>
  <c r="G100" i="25"/>
  <c r="F100" i="25"/>
  <c r="E100" i="25"/>
  <c r="D100" i="25"/>
  <c r="C100" i="25"/>
  <c r="B100" i="25"/>
  <c r="Y99" i="25"/>
  <c r="Y98" i="25" s="1"/>
  <c r="X99" i="25"/>
  <c r="X98" i="25" s="1"/>
  <c r="W99" i="25"/>
  <c r="W98" i="25" s="1"/>
  <c r="V99" i="25"/>
  <c r="U99" i="25"/>
  <c r="T99" i="25"/>
  <c r="S99" i="25"/>
  <c r="R99" i="25"/>
  <c r="Q99" i="25"/>
  <c r="P99" i="25"/>
  <c r="O99" i="25"/>
  <c r="N99" i="25"/>
  <c r="N98" i="25" s="1"/>
  <c r="M99" i="25"/>
  <c r="M98" i="25" s="1"/>
  <c r="L99" i="25"/>
  <c r="K99" i="25"/>
  <c r="K98" i="25" s="1"/>
  <c r="J99" i="25"/>
  <c r="J98" i="25" s="1"/>
  <c r="I99" i="25"/>
  <c r="I98" i="25" s="1"/>
  <c r="H99" i="25"/>
  <c r="H98" i="25" s="1"/>
  <c r="G99" i="25"/>
  <c r="F99" i="25"/>
  <c r="E99" i="25"/>
  <c r="D99" i="25"/>
  <c r="C99" i="25"/>
  <c r="B99" i="25"/>
  <c r="G98" i="25"/>
  <c r="F98" i="25"/>
  <c r="E98" i="25"/>
  <c r="D98" i="25"/>
  <c r="C98" i="25"/>
  <c r="B98" i="25"/>
  <c r="Y69" i="25"/>
  <c r="Y154" i="25" s="1"/>
  <c r="X69" i="25"/>
  <c r="X154" i="25" s="1"/>
  <c r="W69" i="25"/>
  <c r="V69" i="25"/>
  <c r="V154" i="25" s="1"/>
  <c r="U69" i="25"/>
  <c r="U154" i="25" s="1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N69" i="25"/>
  <c r="N154" i="25" s="1"/>
  <c r="M69" i="25"/>
  <c r="M154" i="25" s="1"/>
  <c r="L69" i="25"/>
  <c r="L154" i="25" s="1"/>
  <c r="K69" i="25"/>
  <c r="K154" i="25" s="1"/>
  <c r="J69" i="25"/>
  <c r="J154" i="25" s="1"/>
  <c r="I69" i="25"/>
  <c r="I154" i="25" s="1"/>
  <c r="H69" i="25"/>
  <c r="H154" i="25" s="1"/>
  <c r="G69" i="25"/>
  <c r="F69" i="25"/>
  <c r="F154" i="25" s="1"/>
  <c r="E69" i="25"/>
  <c r="E154" i="25" s="1"/>
  <c r="D69" i="25"/>
  <c r="D154" i="25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R56" i="25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J56" i="25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B56" i="25"/>
  <c r="Y43" i="25"/>
  <c r="Y152" i="25" s="1"/>
  <c r="X43" i="25"/>
  <c r="X152" i="25" s="1"/>
  <c r="W43" i="25"/>
  <c r="W152" i="25" s="1"/>
  <c r="V43" i="25"/>
  <c r="U43" i="25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M43" i="25"/>
  <c r="L43" i="25"/>
  <c r="L152" i="25" s="1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E43" i="25"/>
  <c r="D43" i="25"/>
  <c r="D152" i="25" s="1"/>
  <c r="C43" i="25"/>
  <c r="C152" i="25" s="1"/>
  <c r="B43" i="25"/>
  <c r="B152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S17" i="25"/>
  <c r="R17" i="25"/>
  <c r="Q17" i="25"/>
  <c r="Q143" i="25" s="1"/>
  <c r="Q136" i="25" s="1"/>
  <c r="P17" i="25"/>
  <c r="P143" i="25" s="1"/>
  <c r="O17" i="25"/>
  <c r="O143" i="25" s="1"/>
  <c r="N17" i="25"/>
  <c r="N143" i="25" s="1"/>
  <c r="M17" i="25"/>
  <c r="M143" i="25" s="1"/>
  <c r="L17" i="25"/>
  <c r="K17" i="25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E136" i="25" s="1"/>
  <c r="D17" i="25"/>
  <c r="C17" i="25"/>
  <c r="B17" i="25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X119" i="4" s="1"/>
  <c r="W60" i="24"/>
  <c r="V60" i="24"/>
  <c r="U60" i="24"/>
  <c r="T60" i="24"/>
  <c r="S60" i="24"/>
  <c r="R60" i="24"/>
  <c r="Q60" i="24"/>
  <c r="P60" i="24"/>
  <c r="P119" i="4" s="1"/>
  <c r="O60" i="24"/>
  <c r="N60" i="24"/>
  <c r="M60" i="24"/>
  <c r="M57" i="24" s="1"/>
  <c r="M116" i="4" s="1"/>
  <c r="L60" i="24"/>
  <c r="K60" i="24"/>
  <c r="J60" i="24"/>
  <c r="I60" i="24"/>
  <c r="H60" i="24"/>
  <c r="G60" i="24"/>
  <c r="F60" i="24"/>
  <c r="E60" i="24"/>
  <c r="D60" i="24"/>
  <c r="C60" i="24"/>
  <c r="B60" i="24"/>
  <c r="Y59" i="24"/>
  <c r="X59" i="24"/>
  <c r="X57" i="24" s="1"/>
  <c r="X116" i="4" s="1"/>
  <c r="W59" i="24"/>
  <c r="V59" i="24"/>
  <c r="U59" i="24"/>
  <c r="T59" i="24"/>
  <c r="T118" i="4" s="1"/>
  <c r="S59" i="24"/>
  <c r="R59" i="24"/>
  <c r="Q59" i="24"/>
  <c r="P59" i="24"/>
  <c r="O59" i="24"/>
  <c r="N59" i="24"/>
  <c r="N57" i="24" s="1"/>
  <c r="N116" i="4" s="1"/>
  <c r="M59" i="24"/>
  <c r="L59" i="24"/>
  <c r="L118" i="4" s="1"/>
  <c r="K59" i="24"/>
  <c r="J59" i="24"/>
  <c r="I59" i="24"/>
  <c r="I57" i="24" s="1"/>
  <c r="I116" i="4" s="1"/>
  <c r="H59" i="24"/>
  <c r="H118" i="4" s="1"/>
  <c r="G59" i="24"/>
  <c r="G118" i="4" s="1"/>
  <c r="F59" i="24"/>
  <c r="E59" i="24"/>
  <c r="D59" i="24"/>
  <c r="C59" i="24"/>
  <c r="B59" i="24"/>
  <c r="Y58" i="24"/>
  <c r="X58" i="24"/>
  <c r="W58" i="24"/>
  <c r="V58" i="24"/>
  <c r="U58" i="24"/>
  <c r="T58" i="24"/>
  <c r="T57" i="24" s="1"/>
  <c r="T116" i="4" s="1"/>
  <c r="S58" i="24"/>
  <c r="R58" i="24"/>
  <c r="Q58" i="24"/>
  <c r="P58" i="24"/>
  <c r="P117" i="4" s="1"/>
  <c r="O58" i="24"/>
  <c r="N58" i="24"/>
  <c r="M58" i="24"/>
  <c r="L58" i="24"/>
  <c r="L57" i="24" s="1"/>
  <c r="L116" i="4" s="1"/>
  <c r="K58" i="24"/>
  <c r="J58" i="24"/>
  <c r="I58" i="24"/>
  <c r="H58" i="24"/>
  <c r="H117" i="4" s="1"/>
  <c r="G58" i="24"/>
  <c r="F58" i="24"/>
  <c r="E58" i="24"/>
  <c r="E57" i="24" s="1"/>
  <c r="E116" i="4" s="1"/>
  <c r="D58" i="24"/>
  <c r="D57" i="24" s="1"/>
  <c r="D116" i="4" s="1"/>
  <c r="C58" i="24"/>
  <c r="C57" i="24" s="1"/>
  <c r="C116" i="4" s="1"/>
  <c r="B58" i="24"/>
  <c r="B57" i="24" s="1"/>
  <c r="B116" i="4" s="1"/>
  <c r="Y57" i="24"/>
  <c r="Y116" i="4" s="1"/>
  <c r="S57" i="24"/>
  <c r="R57" i="24"/>
  <c r="Q57" i="24"/>
  <c r="Y55" i="24"/>
  <c r="Y69" i="24" s="1"/>
  <c r="X55" i="24"/>
  <c r="W55" i="24"/>
  <c r="W77" i="24" s="1"/>
  <c r="W174" i="4" s="1"/>
  <c r="V55" i="24"/>
  <c r="V77" i="24" s="1"/>
  <c r="U55" i="24"/>
  <c r="U77" i="24" s="1"/>
  <c r="T55" i="24"/>
  <c r="S55" i="24"/>
  <c r="R55" i="24"/>
  <c r="Q55" i="24"/>
  <c r="Q69" i="24" s="1"/>
  <c r="P55" i="24"/>
  <c r="O55" i="24"/>
  <c r="O69" i="24" s="1"/>
  <c r="N55" i="24"/>
  <c r="N69" i="24" s="1"/>
  <c r="M55" i="24"/>
  <c r="L55" i="24"/>
  <c r="K55" i="24"/>
  <c r="K72" i="4" s="1"/>
  <c r="J55" i="24"/>
  <c r="I55" i="24"/>
  <c r="H55" i="24"/>
  <c r="H77" i="24" s="1"/>
  <c r="H174" i="4" s="1"/>
  <c r="G55" i="24"/>
  <c r="G77" i="24" s="1"/>
  <c r="F55" i="24"/>
  <c r="F77" i="24" s="1"/>
  <c r="E55" i="24"/>
  <c r="E77" i="24" s="1"/>
  <c r="D55" i="24"/>
  <c r="D77" i="24" s="1"/>
  <c r="C55" i="24"/>
  <c r="B55" i="24"/>
  <c r="B77" i="24" s="1"/>
  <c r="Y54" i="24"/>
  <c r="Y68" i="24" s="1"/>
  <c r="X54" i="24"/>
  <c r="W54" i="24"/>
  <c r="V54" i="24"/>
  <c r="V68" i="24" s="1"/>
  <c r="U54" i="24"/>
  <c r="T54" i="24"/>
  <c r="S54" i="24"/>
  <c r="S76" i="24" s="1"/>
  <c r="R54" i="24"/>
  <c r="R76" i="24" s="1"/>
  <c r="Q54" i="24"/>
  <c r="Q68" i="24" s="1"/>
  <c r="P54" i="24"/>
  <c r="O54" i="24"/>
  <c r="O68" i="24" s="1"/>
  <c r="N54" i="24"/>
  <c r="N68" i="24" s="1"/>
  <c r="M54" i="24"/>
  <c r="M68" i="24" s="1"/>
  <c r="L54" i="24"/>
  <c r="K54" i="24"/>
  <c r="J54" i="24"/>
  <c r="J52" i="24" s="1"/>
  <c r="J69" i="4" s="1"/>
  <c r="I54" i="24"/>
  <c r="I68" i="24" s="1"/>
  <c r="H54" i="24"/>
  <c r="G54" i="24"/>
  <c r="F54" i="24"/>
  <c r="F71" i="4" s="1"/>
  <c r="E54" i="24"/>
  <c r="D54" i="24"/>
  <c r="D76" i="24" s="1"/>
  <c r="C54" i="24"/>
  <c r="C76" i="24" s="1"/>
  <c r="B54" i="24"/>
  <c r="B76" i="24" s="1"/>
  <c r="Y53" i="24"/>
  <c r="Y67" i="24" s="1"/>
  <c r="X53" i="24"/>
  <c r="X67" i="24" s="1"/>
  <c r="W53" i="24"/>
  <c r="V53" i="24"/>
  <c r="V67" i="24" s="1"/>
  <c r="U53" i="24"/>
  <c r="T53" i="24"/>
  <c r="S53" i="24"/>
  <c r="R53" i="24"/>
  <c r="Q53" i="24"/>
  <c r="Q67" i="24" s="1"/>
  <c r="P53" i="24"/>
  <c r="P67" i="24" s="1"/>
  <c r="O53" i="24"/>
  <c r="O67" i="24" s="1"/>
  <c r="N53" i="24"/>
  <c r="N67" i="24" s="1"/>
  <c r="M53" i="24"/>
  <c r="M75" i="24" s="1"/>
  <c r="L53" i="24"/>
  <c r="L52" i="24" s="1"/>
  <c r="L69" i="4" s="1"/>
  <c r="L142" i="4" s="1"/>
  <c r="K53" i="24"/>
  <c r="K52" i="24" s="1"/>
  <c r="K69" i="4" s="1"/>
  <c r="J53" i="24"/>
  <c r="I53" i="24"/>
  <c r="H53" i="24"/>
  <c r="G53" i="24"/>
  <c r="F53" i="24"/>
  <c r="E53" i="24"/>
  <c r="D53" i="24"/>
  <c r="C53" i="24"/>
  <c r="C52" i="24" s="1"/>
  <c r="C69" i="4" s="1"/>
  <c r="B53" i="24"/>
  <c r="B52" i="24" s="1"/>
  <c r="B69" i="4" s="1"/>
  <c r="B142" i="4" s="1"/>
  <c r="X52" i="24"/>
  <c r="X69" i="4" s="1"/>
  <c r="X142" i="4" s="1"/>
  <c r="P52" i="24"/>
  <c r="P69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U4" i="24"/>
  <c r="T4" i="24"/>
  <c r="S4" i="24"/>
  <c r="R4" i="24"/>
  <c r="Q4" i="24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M17" i="4" s="1"/>
  <c r="L4" i="24"/>
  <c r="K4" i="24"/>
  <c r="J4" i="24"/>
  <c r="I4" i="24"/>
  <c r="I3" i="24" s="1"/>
  <c r="H4" i="24"/>
  <c r="G4" i="24"/>
  <c r="F4" i="24"/>
  <c r="E4" i="24"/>
  <c r="D4" i="24"/>
  <c r="D3" i="24" s="1"/>
  <c r="D17" i="4" s="1"/>
  <c r="C4" i="24"/>
  <c r="C3" i="24" s="1"/>
  <c r="C17" i="4" s="1"/>
  <c r="B4" i="24"/>
  <c r="Y3" i="24"/>
  <c r="X3" i="24"/>
  <c r="W3" i="24"/>
  <c r="V3" i="24"/>
  <c r="U3" i="24"/>
  <c r="T3" i="24"/>
  <c r="S3" i="24"/>
  <c r="R3" i="24"/>
  <c r="Q3" i="24"/>
  <c r="L3" i="24"/>
  <c r="K3" i="24"/>
  <c r="J3" i="24"/>
  <c r="H3" i="24"/>
  <c r="G3" i="24"/>
  <c r="F3" i="24"/>
  <c r="E3" i="24"/>
  <c r="E17" i="4" s="1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V119" i="23"/>
  <c r="U119" i="23"/>
  <c r="T119" i="23"/>
  <c r="S119" i="23"/>
  <c r="S213" i="23" s="1"/>
  <c r="R119" i="23"/>
  <c r="R213" i="23" s="1"/>
  <c r="Q119" i="23"/>
  <c r="Q99" i="23" s="1"/>
  <c r="Q62" i="20" s="1"/>
  <c r="Q115" i="4" s="1"/>
  <c r="P119" i="23"/>
  <c r="O119" i="23"/>
  <c r="N119" i="23"/>
  <c r="M119" i="23"/>
  <c r="L119" i="23"/>
  <c r="K119" i="23"/>
  <c r="K213" i="23" s="1"/>
  <c r="J119" i="23"/>
  <c r="J213" i="23" s="1"/>
  <c r="I119" i="23"/>
  <c r="H119" i="23"/>
  <c r="G119" i="23"/>
  <c r="F119" i="23"/>
  <c r="E119" i="23"/>
  <c r="D119" i="23"/>
  <c r="D99" i="23" s="1"/>
  <c r="D62" i="20" s="1"/>
  <c r="D115" i="4" s="1"/>
  <c r="C119" i="23"/>
  <c r="C213" i="23" s="1"/>
  <c r="B119" i="23"/>
  <c r="B213" i="23" s="1"/>
  <c r="Y110" i="23"/>
  <c r="X110" i="23"/>
  <c r="X99" i="23" s="1"/>
  <c r="X62" i="20" s="1"/>
  <c r="X115" i="4" s="1"/>
  <c r="W110" i="23"/>
  <c r="W99" i="23" s="1"/>
  <c r="V110" i="23"/>
  <c r="V99" i="23" s="1"/>
  <c r="V62" i="20" s="1"/>
  <c r="V115" i="4" s="1"/>
  <c r="U110" i="23"/>
  <c r="U99" i="23" s="1"/>
  <c r="T110" i="23"/>
  <c r="S110" i="23"/>
  <c r="S211" i="23" s="1"/>
  <c r="R110" i="23"/>
  <c r="R211" i="23" s="1"/>
  <c r="Q110" i="23"/>
  <c r="P110" i="23"/>
  <c r="O110" i="23"/>
  <c r="N110" i="23"/>
  <c r="N99" i="23" s="1"/>
  <c r="N62" i="20" s="1"/>
  <c r="N115" i="4" s="1"/>
  <c r="M110" i="23"/>
  <c r="M99" i="23" s="1"/>
  <c r="M62" i="20" s="1"/>
  <c r="M115" i="4" s="1"/>
  <c r="L110" i="23"/>
  <c r="L99" i="23" s="1"/>
  <c r="L62" i="20" s="1"/>
  <c r="L115" i="4" s="1"/>
  <c r="K110" i="23"/>
  <c r="K211" i="23" s="1"/>
  <c r="J110" i="23"/>
  <c r="J211" i="23" s="1"/>
  <c r="I110" i="23"/>
  <c r="I99" i="23" s="1"/>
  <c r="I62" i="20" s="1"/>
  <c r="I115" i="4" s="1"/>
  <c r="H110" i="23"/>
  <c r="H99" i="23" s="1"/>
  <c r="H62" i="20" s="1"/>
  <c r="H115" i="4" s="1"/>
  <c r="G110" i="23"/>
  <c r="G99" i="23" s="1"/>
  <c r="G62" i="20" s="1"/>
  <c r="G115" i="4" s="1"/>
  <c r="F110" i="23"/>
  <c r="E110" i="23"/>
  <c r="D110" i="23"/>
  <c r="C110" i="23"/>
  <c r="C211" i="23" s="1"/>
  <c r="B110" i="23"/>
  <c r="B211" i="23" s="1"/>
  <c r="Y99" i="23"/>
  <c r="T99" i="23"/>
  <c r="S99" i="23"/>
  <c r="S172" i="23" s="1"/>
  <c r="F99" i="23"/>
  <c r="C99" i="23"/>
  <c r="C176" i="23" s="1"/>
  <c r="Y89" i="23"/>
  <c r="X89" i="23"/>
  <c r="W89" i="23"/>
  <c r="V89" i="23"/>
  <c r="U89" i="23"/>
  <c r="U203" i="23" s="1"/>
  <c r="T89" i="23"/>
  <c r="T48" i="23" s="1"/>
  <c r="S89" i="23"/>
  <c r="S203" i="23" s="1"/>
  <c r="R89" i="23"/>
  <c r="R203" i="23" s="1"/>
  <c r="Q89" i="23"/>
  <c r="P89" i="23"/>
  <c r="P203" i="23" s="1"/>
  <c r="O89" i="23"/>
  <c r="N89" i="23"/>
  <c r="M89" i="23"/>
  <c r="M203" i="23" s="1"/>
  <c r="L89" i="23"/>
  <c r="L203" i="23" s="1"/>
  <c r="K89" i="23"/>
  <c r="K203" i="23" s="1"/>
  <c r="J89" i="23"/>
  <c r="J203" i="23" s="1"/>
  <c r="I89" i="23"/>
  <c r="H89" i="23"/>
  <c r="H203" i="23" s="1"/>
  <c r="G89" i="23"/>
  <c r="F89" i="23"/>
  <c r="E89" i="23"/>
  <c r="E203" i="23" s="1"/>
  <c r="D89" i="23"/>
  <c r="D203" i="23" s="1"/>
  <c r="C89" i="23"/>
  <c r="C203" i="23" s="1"/>
  <c r="B89" i="23"/>
  <c r="B203" i="23" s="1"/>
  <c r="Y79" i="23"/>
  <c r="X79" i="23"/>
  <c r="X202" i="23" s="1"/>
  <c r="W79" i="23"/>
  <c r="W202" i="23" s="1"/>
  <c r="V79" i="23"/>
  <c r="U79" i="23"/>
  <c r="U202" i="23" s="1"/>
  <c r="T79" i="23"/>
  <c r="T202" i="23" s="1"/>
  <c r="S79" i="23"/>
  <c r="S202" i="23" s="1"/>
  <c r="R79" i="23"/>
  <c r="R202" i="23" s="1"/>
  <c r="Q79" i="23"/>
  <c r="Q48" i="23" s="1"/>
  <c r="Q61" i="20" s="1"/>
  <c r="Q114" i="4" s="1"/>
  <c r="P79" i="23"/>
  <c r="P202" i="23" s="1"/>
  <c r="O79" i="23"/>
  <c r="O202" i="23" s="1"/>
  <c r="N79" i="23"/>
  <c r="M79" i="23"/>
  <c r="M202" i="23" s="1"/>
  <c r="L79" i="23"/>
  <c r="L202" i="23" s="1"/>
  <c r="K79" i="23"/>
  <c r="K202" i="23" s="1"/>
  <c r="J79" i="23"/>
  <c r="J202" i="23" s="1"/>
  <c r="I79" i="23"/>
  <c r="H79" i="23"/>
  <c r="H202" i="23" s="1"/>
  <c r="G79" i="23"/>
  <c r="G202" i="23" s="1"/>
  <c r="F79" i="23"/>
  <c r="E79" i="23"/>
  <c r="E202" i="23" s="1"/>
  <c r="D79" i="23"/>
  <c r="D202" i="23" s="1"/>
  <c r="C79" i="23"/>
  <c r="C202" i="23" s="1"/>
  <c r="B79" i="23"/>
  <c r="B202" i="23" s="1"/>
  <c r="Y60" i="23"/>
  <c r="X60" i="23"/>
  <c r="X201" i="23" s="1"/>
  <c r="W60" i="23"/>
  <c r="W201" i="23" s="1"/>
  <c r="V60" i="23"/>
  <c r="U60" i="23"/>
  <c r="U201" i="23" s="1"/>
  <c r="T60" i="23"/>
  <c r="T201" i="23" s="1"/>
  <c r="S60" i="23"/>
  <c r="S201" i="23" s="1"/>
  <c r="R60" i="23"/>
  <c r="R201" i="23" s="1"/>
  <c r="Q60" i="23"/>
  <c r="P60" i="23"/>
  <c r="P201" i="23" s="1"/>
  <c r="O60" i="23"/>
  <c r="O201" i="23" s="1"/>
  <c r="N60" i="23"/>
  <c r="N48" i="23" s="1"/>
  <c r="M60" i="23"/>
  <c r="M201" i="23" s="1"/>
  <c r="M194" i="23" s="1"/>
  <c r="L60" i="23"/>
  <c r="L201" i="23" s="1"/>
  <c r="L194" i="23" s="1"/>
  <c r="K60" i="23"/>
  <c r="K201" i="23" s="1"/>
  <c r="J60" i="23"/>
  <c r="J201" i="23" s="1"/>
  <c r="J194" i="23" s="1"/>
  <c r="I60" i="23"/>
  <c r="I48" i="23" s="1"/>
  <c r="I61" i="20" s="1"/>
  <c r="I114" i="4" s="1"/>
  <c r="H60" i="23"/>
  <c r="H201" i="23" s="1"/>
  <c r="H194" i="23" s="1"/>
  <c r="G60" i="23"/>
  <c r="G201" i="23" s="1"/>
  <c r="F60" i="23"/>
  <c r="E60" i="23"/>
  <c r="E201" i="23" s="1"/>
  <c r="D60" i="23"/>
  <c r="D201" i="23" s="1"/>
  <c r="C60" i="23"/>
  <c r="C201" i="23" s="1"/>
  <c r="B60" i="23"/>
  <c r="B201" i="23" s="1"/>
  <c r="Y48" i="23"/>
  <c r="X48" i="23"/>
  <c r="X154" i="23" s="1"/>
  <c r="C48" i="23"/>
  <c r="C155" i="23" s="1"/>
  <c r="B48" i="23"/>
  <c r="B151" i="23" s="1"/>
  <c r="Y33" i="23"/>
  <c r="Y192" i="23" s="1"/>
  <c r="Y183" i="23" s="1"/>
  <c r="X33" i="23"/>
  <c r="X192" i="23" s="1"/>
  <c r="X183" i="23" s="1"/>
  <c r="W33" i="23"/>
  <c r="W192" i="23" s="1"/>
  <c r="V33" i="23"/>
  <c r="V192" i="23" s="1"/>
  <c r="V183" i="23" s="1"/>
  <c r="U33" i="23"/>
  <c r="U192" i="23" s="1"/>
  <c r="U183" i="23" s="1"/>
  <c r="T33" i="23"/>
  <c r="T192" i="23" s="1"/>
  <c r="T183" i="23" s="1"/>
  <c r="S33" i="23"/>
  <c r="S192" i="23" s="1"/>
  <c r="R33" i="23"/>
  <c r="R192" i="23" s="1"/>
  <c r="Q33" i="23"/>
  <c r="Q192" i="23" s="1"/>
  <c r="P33" i="23"/>
  <c r="P192" i="23" s="1"/>
  <c r="O33" i="23"/>
  <c r="O192" i="23" s="1"/>
  <c r="N33" i="23"/>
  <c r="N192" i="23" s="1"/>
  <c r="M33" i="23"/>
  <c r="M192" i="23" s="1"/>
  <c r="L33" i="23"/>
  <c r="L192" i="23" s="1"/>
  <c r="K33" i="23"/>
  <c r="K192" i="23" s="1"/>
  <c r="J33" i="23"/>
  <c r="J192" i="23" s="1"/>
  <c r="I33" i="23"/>
  <c r="I192" i="23" s="1"/>
  <c r="H33" i="23"/>
  <c r="H192" i="23" s="1"/>
  <c r="G33" i="23"/>
  <c r="G192" i="23" s="1"/>
  <c r="F33" i="23"/>
  <c r="F192" i="23" s="1"/>
  <c r="E33" i="23"/>
  <c r="E192" i="23" s="1"/>
  <c r="D33" i="23"/>
  <c r="D192" i="23" s="1"/>
  <c r="C33" i="23"/>
  <c r="C192" i="23" s="1"/>
  <c r="B33" i="23"/>
  <c r="B192" i="23" s="1"/>
  <c r="V5" i="23"/>
  <c r="U5" i="23"/>
  <c r="U144" i="23" s="1"/>
  <c r="T5" i="23"/>
  <c r="T143" i="23" s="1"/>
  <c r="S5" i="23"/>
  <c r="S140" i="23" s="1"/>
  <c r="R5" i="23"/>
  <c r="R144" i="23" s="1"/>
  <c r="Q5" i="23"/>
  <c r="P5" i="23"/>
  <c r="P144" i="23" s="1"/>
  <c r="J5" i="23"/>
  <c r="J143" i="23" s="1"/>
  <c r="I5" i="23"/>
  <c r="I144" i="23" s="1"/>
  <c r="F5" i="23"/>
  <c r="F144" i="23" s="1"/>
  <c r="E5" i="23"/>
  <c r="E144" i="23" s="1"/>
  <c r="D5" i="23"/>
  <c r="D144" i="23" s="1"/>
  <c r="C5" i="23"/>
  <c r="C143" i="23" s="1"/>
  <c r="B5" i="23"/>
  <c r="B143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P165" i="22" s="1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L165" i="22" s="1"/>
  <c r="K169" i="22"/>
  <c r="J169" i="22"/>
  <c r="I169" i="22"/>
  <c r="H169" i="22"/>
  <c r="G169" i="22"/>
  <c r="G165" i="22" s="1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B165" i="22" s="1"/>
  <c r="Y167" i="22"/>
  <c r="Y165" i="22" s="1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D165" i="22" s="1"/>
  <c r="C167" i="22"/>
  <c r="C165" i="22" s="1"/>
  <c r="B167" i="22"/>
  <c r="Y166" i="22"/>
  <c r="X166" i="22"/>
  <c r="W166" i="22"/>
  <c r="W165" i="22" s="1"/>
  <c r="V166" i="22"/>
  <c r="V165" i="22" s="1"/>
  <c r="U166" i="22"/>
  <c r="U165" i="22" s="1"/>
  <c r="T166" i="22"/>
  <c r="T165" i="22" s="1"/>
  <c r="S166" i="22"/>
  <c r="R166" i="22"/>
  <c r="Q166" i="22"/>
  <c r="P166" i="22"/>
  <c r="O166" i="22"/>
  <c r="N166" i="22"/>
  <c r="M166" i="22"/>
  <c r="L166" i="22"/>
  <c r="K166" i="22"/>
  <c r="K165" i="22" s="1"/>
  <c r="J166" i="22"/>
  <c r="J165" i="22" s="1"/>
  <c r="I166" i="22"/>
  <c r="I165" i="22" s="1"/>
  <c r="H166" i="22"/>
  <c r="H165" i="22" s="1"/>
  <c r="G166" i="22"/>
  <c r="F166" i="22"/>
  <c r="F165" i="22" s="1"/>
  <c r="E166" i="22"/>
  <c r="E165" i="22" s="1"/>
  <c r="D166" i="22"/>
  <c r="C166" i="22"/>
  <c r="B166" i="22"/>
  <c r="X165" i="22"/>
  <c r="S165" i="22"/>
  <c r="R165" i="22"/>
  <c r="Q165" i="22"/>
  <c r="O165" i="22"/>
  <c r="N165" i="22"/>
  <c r="M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P146" i="22" s="1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L146" i="22" s="1"/>
  <c r="K150" i="22"/>
  <c r="J150" i="22"/>
  <c r="I150" i="22"/>
  <c r="H150" i="22"/>
  <c r="G150" i="22"/>
  <c r="G146" i="22" s="1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B146" i="22" s="1"/>
  <c r="Y148" i="22"/>
  <c r="Y146" i="22" s="1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D146" i="22" s="1"/>
  <c r="C148" i="22"/>
  <c r="C146" i="22" s="1"/>
  <c r="B148" i="22"/>
  <c r="Y147" i="22"/>
  <c r="X147" i="22"/>
  <c r="W147" i="22"/>
  <c r="W146" i="22" s="1"/>
  <c r="V147" i="22"/>
  <c r="V146" i="22" s="1"/>
  <c r="U147" i="22"/>
  <c r="U146" i="22" s="1"/>
  <c r="T147" i="22"/>
  <c r="T146" i="22" s="1"/>
  <c r="S147" i="22"/>
  <c r="R147" i="22"/>
  <c r="Q147" i="22"/>
  <c r="P147" i="22"/>
  <c r="O147" i="22"/>
  <c r="N147" i="22"/>
  <c r="M147" i="22"/>
  <c r="L147" i="22"/>
  <c r="K147" i="22"/>
  <c r="K146" i="22" s="1"/>
  <c r="J147" i="22"/>
  <c r="J146" i="22" s="1"/>
  <c r="I147" i="22"/>
  <c r="I146" i="22" s="1"/>
  <c r="H147" i="22"/>
  <c r="H146" i="22" s="1"/>
  <c r="G147" i="22"/>
  <c r="F147" i="22"/>
  <c r="F146" i="22" s="1"/>
  <c r="E147" i="22"/>
  <c r="E146" i="22" s="1"/>
  <c r="D147" i="22"/>
  <c r="C147" i="22"/>
  <c r="B147" i="22"/>
  <c r="X146" i="22"/>
  <c r="S146" i="22"/>
  <c r="R146" i="22"/>
  <c r="Q146" i="22"/>
  <c r="O146" i="22"/>
  <c r="N146" i="22"/>
  <c r="M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Y153" i="22" s="1"/>
  <c r="X60" i="22"/>
  <c r="W60" i="22"/>
  <c r="W153" i="22" s="1"/>
  <c r="V60" i="22"/>
  <c r="V153" i="22" s="1"/>
  <c r="U60" i="22"/>
  <c r="U153" i="22" s="1"/>
  <c r="T60" i="22"/>
  <c r="S60" i="22"/>
  <c r="R60" i="22"/>
  <c r="Q60" i="22"/>
  <c r="P60" i="22"/>
  <c r="O60" i="22"/>
  <c r="N60" i="22"/>
  <c r="M60" i="22"/>
  <c r="L60" i="22"/>
  <c r="K60" i="22"/>
  <c r="J60" i="22"/>
  <c r="I60" i="22"/>
  <c r="I153" i="22" s="1"/>
  <c r="H60" i="22"/>
  <c r="G60" i="22"/>
  <c r="G153" i="22" s="1"/>
  <c r="F60" i="22"/>
  <c r="E60" i="22"/>
  <c r="D60" i="22"/>
  <c r="C60" i="22"/>
  <c r="B60" i="22"/>
  <c r="Y33" i="22"/>
  <c r="X33" i="22"/>
  <c r="W33" i="22"/>
  <c r="V33" i="22"/>
  <c r="V141" i="22" s="1"/>
  <c r="U33" i="22"/>
  <c r="T33" i="22"/>
  <c r="S33" i="22"/>
  <c r="R33" i="22"/>
  <c r="Q33" i="22"/>
  <c r="P33" i="22"/>
  <c r="O33" i="22"/>
  <c r="N33" i="22"/>
  <c r="N141" i="22" s="1"/>
  <c r="M33" i="22"/>
  <c r="L33" i="22"/>
  <c r="K33" i="22"/>
  <c r="J33" i="22"/>
  <c r="I33" i="22"/>
  <c r="H33" i="22"/>
  <c r="G33" i="22"/>
  <c r="F33" i="22"/>
  <c r="F141" i="22" s="1"/>
  <c r="F132" i="22" s="1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R165" i="21" s="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N165" i="21" s="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Q165" i="21" s="1"/>
  <c r="P168" i="21"/>
  <c r="P165" i="21" s="1"/>
  <c r="O168" i="21"/>
  <c r="N168" i="21"/>
  <c r="M168" i="21"/>
  <c r="L168" i="21"/>
  <c r="K168" i="21"/>
  <c r="J168" i="21"/>
  <c r="I168" i="21"/>
  <c r="H168" i="21"/>
  <c r="G168" i="21"/>
  <c r="G165" i="21" s="1"/>
  <c r="F168" i="21"/>
  <c r="F165" i="21" s="1"/>
  <c r="E168" i="21"/>
  <c r="D168" i="21"/>
  <c r="C168" i="21"/>
  <c r="B168" i="21"/>
  <c r="Y167" i="21"/>
  <c r="Y165" i="21" s="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M165" i="21" s="1"/>
  <c r="L167" i="21"/>
  <c r="K167" i="21"/>
  <c r="J167" i="21"/>
  <c r="I167" i="21"/>
  <c r="H167" i="21"/>
  <c r="G167" i="21"/>
  <c r="F167" i="21"/>
  <c r="E167" i="21"/>
  <c r="D167" i="21"/>
  <c r="C167" i="21"/>
  <c r="C165" i="21" s="1"/>
  <c r="B167" i="21"/>
  <c r="B165" i="21" s="1"/>
  <c r="Y166" i="21"/>
  <c r="X166" i="21"/>
  <c r="X165" i="21" s="1"/>
  <c r="W166" i="21"/>
  <c r="W165" i="21" s="1"/>
  <c r="V166" i="21"/>
  <c r="U166" i="21"/>
  <c r="U165" i="21" s="1"/>
  <c r="T166" i="21"/>
  <c r="T165" i="21" s="1"/>
  <c r="S166" i="21"/>
  <c r="R166" i="21"/>
  <c r="Q166" i="21"/>
  <c r="P166" i="21"/>
  <c r="O166" i="21"/>
  <c r="N166" i="21"/>
  <c r="M166" i="21"/>
  <c r="L166" i="21"/>
  <c r="L165" i="21" s="1"/>
  <c r="K166" i="21"/>
  <c r="K165" i="21" s="1"/>
  <c r="J166" i="21"/>
  <c r="J165" i="21" s="1"/>
  <c r="I166" i="21"/>
  <c r="I165" i="21" s="1"/>
  <c r="H166" i="21"/>
  <c r="H165" i="21" s="1"/>
  <c r="G166" i="21"/>
  <c r="F166" i="21"/>
  <c r="E166" i="21"/>
  <c r="D166" i="21"/>
  <c r="C166" i="21"/>
  <c r="B166" i="21"/>
  <c r="V165" i="21"/>
  <c r="S165" i="21"/>
  <c r="O165" i="21"/>
  <c r="E165" i="21"/>
  <c r="D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N146" i="21" s="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P146" i="21" s="1"/>
  <c r="O149" i="21"/>
  <c r="N149" i="21"/>
  <c r="M149" i="21"/>
  <c r="L149" i="21"/>
  <c r="K149" i="21"/>
  <c r="J149" i="21"/>
  <c r="I149" i="21"/>
  <c r="H149" i="21"/>
  <c r="G149" i="21"/>
  <c r="G146" i="21" s="1"/>
  <c r="F149" i="21"/>
  <c r="F146" i="21" s="1"/>
  <c r="E149" i="21"/>
  <c r="D149" i="21"/>
  <c r="C149" i="21"/>
  <c r="B149" i="21"/>
  <c r="Y148" i="21"/>
  <c r="Y146" i="21" s="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M146" i="21" s="1"/>
  <c r="L148" i="21"/>
  <c r="K148" i="21"/>
  <c r="J148" i="21"/>
  <c r="I148" i="21"/>
  <c r="H148" i="21"/>
  <c r="G148" i="21"/>
  <c r="F148" i="21"/>
  <c r="E148" i="21"/>
  <c r="D148" i="21"/>
  <c r="C148" i="21"/>
  <c r="C146" i="21" s="1"/>
  <c r="B148" i="21"/>
  <c r="B146" i="21" s="1"/>
  <c r="Y147" i="21"/>
  <c r="X147" i="21"/>
  <c r="X146" i="21" s="1"/>
  <c r="W147" i="21"/>
  <c r="W146" i="21" s="1"/>
  <c r="V147" i="21"/>
  <c r="U147" i="21"/>
  <c r="U146" i="21" s="1"/>
  <c r="T147" i="21"/>
  <c r="T146" i="21" s="1"/>
  <c r="S147" i="21"/>
  <c r="R147" i="21"/>
  <c r="R146" i="21" s="1"/>
  <c r="Q147" i="21"/>
  <c r="Q146" i="21" s="1"/>
  <c r="P147" i="21"/>
  <c r="O147" i="21"/>
  <c r="N147" i="21"/>
  <c r="M147" i="21"/>
  <c r="L147" i="21"/>
  <c r="L146" i="21" s="1"/>
  <c r="K147" i="21"/>
  <c r="K146" i="21" s="1"/>
  <c r="J147" i="21"/>
  <c r="J146" i="21" s="1"/>
  <c r="I147" i="21"/>
  <c r="I146" i="21" s="1"/>
  <c r="H147" i="21"/>
  <c r="H146" i="21" s="1"/>
  <c r="G147" i="21"/>
  <c r="F147" i="21"/>
  <c r="E147" i="21"/>
  <c r="D147" i="21"/>
  <c r="C147" i="21"/>
  <c r="B147" i="21"/>
  <c r="V146" i="21"/>
  <c r="S146" i="21"/>
  <c r="O146" i="21"/>
  <c r="E146" i="21"/>
  <c r="D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W205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L194" i="21" s="1"/>
  <c r="K60" i="21"/>
  <c r="K201" i="21" s="1"/>
  <c r="K194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Y183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K183" i="21" s="1"/>
  <c r="J33" i="21"/>
  <c r="J192" i="21" s="1"/>
  <c r="I33" i="21"/>
  <c r="I192" i="21" s="1"/>
  <c r="H33" i="21"/>
  <c r="H192" i="21" s="1"/>
  <c r="G33" i="21"/>
  <c r="G192" i="21" s="1"/>
  <c r="G183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Y62" i="20"/>
  <c r="W62" i="20"/>
  <c r="W115" i="4" s="1"/>
  <c r="U62" i="20"/>
  <c r="U115" i="4" s="1"/>
  <c r="T62" i="20"/>
  <c r="T115" i="4" s="1"/>
  <c r="S62" i="20"/>
  <c r="S115" i="4" s="1"/>
  <c r="F62" i="20"/>
  <c r="C62" i="20"/>
  <c r="C115" i="4" s="1"/>
  <c r="Y61" i="20"/>
  <c r="Y114" i="4" s="1"/>
  <c r="X61" i="20"/>
  <c r="N61" i="20"/>
  <c r="J60" i="20"/>
  <c r="F60" i="20"/>
  <c r="E60" i="20"/>
  <c r="E113" i="4" s="1"/>
  <c r="D60" i="20"/>
  <c r="C60" i="20"/>
  <c r="C113" i="4" s="1"/>
  <c r="B60" i="20"/>
  <c r="B113" i="4" s="1"/>
  <c r="Y58" i="20"/>
  <c r="X58" i="20"/>
  <c r="W58" i="20"/>
  <c r="V58" i="20"/>
  <c r="U58" i="20"/>
  <c r="T58" i="20"/>
  <c r="S58" i="20"/>
  <c r="R58" i="20"/>
  <c r="Q58" i="20"/>
  <c r="P58" i="20"/>
  <c r="P42" i="7" s="1"/>
  <c r="O58" i="20"/>
  <c r="N58" i="20"/>
  <c r="M58" i="20"/>
  <c r="L58" i="20"/>
  <c r="K58" i="20"/>
  <c r="J58" i="20"/>
  <c r="J42" i="7" s="1"/>
  <c r="I58" i="20"/>
  <c r="H58" i="20"/>
  <c r="G58" i="20"/>
  <c r="F58" i="20"/>
  <c r="E58" i="20"/>
  <c r="D58" i="20"/>
  <c r="C58" i="20"/>
  <c r="B58" i="20"/>
  <c r="B42" i="7" s="1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F79" i="20" s="1"/>
  <c r="F170" i="4" s="1"/>
  <c r="E54" i="20"/>
  <c r="D54" i="20"/>
  <c r="C54" i="20"/>
  <c r="B54" i="20"/>
  <c r="Y53" i="20"/>
  <c r="X53" i="20"/>
  <c r="X78" i="20" s="1"/>
  <c r="X169" i="4" s="1"/>
  <c r="W53" i="20"/>
  <c r="W51" i="20" s="1"/>
  <c r="W65" i="4" s="1"/>
  <c r="V53" i="20"/>
  <c r="U53" i="20"/>
  <c r="T53" i="20"/>
  <c r="S53" i="20"/>
  <c r="R53" i="20"/>
  <c r="Q53" i="20"/>
  <c r="P53" i="20"/>
  <c r="O53" i="20"/>
  <c r="O67" i="4" s="1"/>
  <c r="N53" i="20"/>
  <c r="N67" i="4" s="1"/>
  <c r="M53" i="20"/>
  <c r="L53" i="20"/>
  <c r="K53" i="20"/>
  <c r="J53" i="20"/>
  <c r="I53" i="20"/>
  <c r="H53" i="20"/>
  <c r="G53" i="20"/>
  <c r="G51" i="20" s="1"/>
  <c r="G65" i="4" s="1"/>
  <c r="G138" i="4" s="1"/>
  <c r="F53" i="20"/>
  <c r="E53" i="20"/>
  <c r="E51" i="20" s="1"/>
  <c r="E65" i="4" s="1"/>
  <c r="E138" i="4" s="1"/>
  <c r="D53" i="20"/>
  <c r="C53" i="20"/>
  <c r="B53" i="20"/>
  <c r="Y52" i="20"/>
  <c r="X52" i="20"/>
  <c r="W52" i="20"/>
  <c r="V52" i="20"/>
  <c r="U52" i="20"/>
  <c r="T52" i="20"/>
  <c r="T51" i="20" s="1"/>
  <c r="T65" i="4" s="1"/>
  <c r="S52" i="20"/>
  <c r="R52" i="20"/>
  <c r="R66" i="4" s="1"/>
  <c r="R139" i="4" s="1"/>
  <c r="Q52" i="20"/>
  <c r="P52" i="20"/>
  <c r="O52" i="20"/>
  <c r="N52" i="20"/>
  <c r="M52" i="20"/>
  <c r="L52" i="20"/>
  <c r="K52" i="20"/>
  <c r="J52" i="20"/>
  <c r="J66" i="4" s="1"/>
  <c r="I52" i="20"/>
  <c r="H52" i="20"/>
  <c r="G52" i="20"/>
  <c r="F52" i="20"/>
  <c r="E52" i="20"/>
  <c r="D52" i="20"/>
  <c r="C52" i="20"/>
  <c r="B52" i="20"/>
  <c r="Y51" i="20"/>
  <c r="Y65" i="4" s="1"/>
  <c r="Y138" i="4" s="1"/>
  <c r="X51" i="20"/>
  <c r="X65" i="4" s="1"/>
  <c r="X138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M13" i="4" s="1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V197" i="19" s="1"/>
  <c r="U204" i="19"/>
  <c r="U197" i="19" s="1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R197" i="19" s="1"/>
  <c r="Q202" i="19"/>
  <c r="Q197" i="19" s="1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D197" i="19" s="1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G197" i="19" s="1"/>
  <c r="F199" i="19"/>
  <c r="F197" i="19" s="1"/>
  <c r="E199" i="19"/>
  <c r="E197" i="19" s="1"/>
  <c r="D199" i="19"/>
  <c r="C199" i="19"/>
  <c r="B199" i="19"/>
  <c r="Y198" i="19"/>
  <c r="X198" i="19"/>
  <c r="X197" i="19" s="1"/>
  <c r="W198" i="19"/>
  <c r="W197" i="19" s="1"/>
  <c r="V198" i="19"/>
  <c r="U198" i="19"/>
  <c r="T198" i="19"/>
  <c r="S198" i="19"/>
  <c r="R198" i="19"/>
  <c r="Q198" i="19"/>
  <c r="P198" i="19"/>
  <c r="O198" i="19"/>
  <c r="N198" i="19"/>
  <c r="N197" i="19" s="1"/>
  <c r="M198" i="19"/>
  <c r="M197" i="19" s="1"/>
  <c r="L198" i="19"/>
  <c r="L197" i="19" s="1"/>
  <c r="K198" i="19"/>
  <c r="K197" i="19" s="1"/>
  <c r="J198" i="19"/>
  <c r="J197" i="19" s="1"/>
  <c r="I198" i="19"/>
  <c r="I197" i="19" s="1"/>
  <c r="H198" i="19"/>
  <c r="H197" i="19" s="1"/>
  <c r="G198" i="19"/>
  <c r="F198" i="19"/>
  <c r="E198" i="19"/>
  <c r="D198" i="19"/>
  <c r="C198" i="19"/>
  <c r="C197" i="19" s="1"/>
  <c r="B198" i="19"/>
  <c r="B197" i="19" s="1"/>
  <c r="Y197" i="19"/>
  <c r="T197" i="19"/>
  <c r="S197" i="19"/>
  <c r="P197" i="19"/>
  <c r="O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X61" i="19" s="1"/>
  <c r="X81" i="16" s="1"/>
  <c r="X110" i="4" s="1"/>
  <c r="W93" i="19"/>
  <c r="V93" i="19"/>
  <c r="U93" i="19"/>
  <c r="T93" i="19"/>
  <c r="S93" i="19"/>
  <c r="R93" i="19"/>
  <c r="Q93" i="19"/>
  <c r="P93" i="19"/>
  <c r="O93" i="19"/>
  <c r="N93" i="19"/>
  <c r="M93" i="19"/>
  <c r="L93" i="19"/>
  <c r="L61" i="19" s="1"/>
  <c r="K93" i="19"/>
  <c r="J93" i="19"/>
  <c r="J61" i="19" s="1"/>
  <c r="J81" i="16" s="1"/>
  <c r="J110" i="4" s="1"/>
  <c r="I93" i="19"/>
  <c r="H93" i="19"/>
  <c r="G93" i="19"/>
  <c r="F93" i="19"/>
  <c r="E93" i="19"/>
  <c r="D93" i="19"/>
  <c r="C93" i="19"/>
  <c r="B93" i="19"/>
  <c r="B61" i="19" s="1"/>
  <c r="B81" i="16" s="1"/>
  <c r="B110" i="4" s="1"/>
  <c r="Y72" i="19"/>
  <c r="Y61" i="19" s="1"/>
  <c r="Y81" i="16" s="1"/>
  <c r="Y110" i="4" s="1"/>
  <c r="X72" i="19"/>
  <c r="W72" i="19"/>
  <c r="V72" i="19"/>
  <c r="V61" i="19" s="1"/>
  <c r="V81" i="16" s="1"/>
  <c r="V110" i="4" s="1"/>
  <c r="U72" i="19"/>
  <c r="U61" i="19" s="1"/>
  <c r="T72" i="19"/>
  <c r="S72" i="19"/>
  <c r="S61" i="19" s="1"/>
  <c r="R72" i="19"/>
  <c r="R61" i="19" s="1"/>
  <c r="Q72" i="19"/>
  <c r="Q61" i="19" s="1"/>
  <c r="Q81" i="16" s="1"/>
  <c r="Q110" i="4" s="1"/>
  <c r="P72" i="19"/>
  <c r="O72" i="19"/>
  <c r="O61" i="19" s="1"/>
  <c r="O81" i="16" s="1"/>
  <c r="O110" i="4" s="1"/>
  <c r="N72" i="19"/>
  <c r="M72" i="19"/>
  <c r="L72" i="19"/>
  <c r="K72" i="19"/>
  <c r="J72" i="19"/>
  <c r="I72" i="19"/>
  <c r="H72" i="19"/>
  <c r="G72" i="19"/>
  <c r="G61" i="19" s="1"/>
  <c r="F72" i="19"/>
  <c r="E72" i="19"/>
  <c r="E61" i="19" s="1"/>
  <c r="E81" i="16" s="1"/>
  <c r="E110" i="4" s="1"/>
  <c r="D72" i="19"/>
  <c r="C72" i="19"/>
  <c r="B72" i="19"/>
  <c r="P61" i="19"/>
  <c r="P77" i="16" s="1"/>
  <c r="P76" i="16" s="1"/>
  <c r="N61" i="19"/>
  <c r="N77" i="16" s="1"/>
  <c r="N76" i="16" s="1"/>
  <c r="H61" i="19"/>
  <c r="F61" i="19"/>
  <c r="F81" i="16" s="1"/>
  <c r="F110" i="4" s="1"/>
  <c r="Y44" i="19"/>
  <c r="Y5" i="19" s="1"/>
  <c r="Y77" i="16" s="1"/>
  <c r="X44" i="19"/>
  <c r="X5" i="19" s="1"/>
  <c r="W44" i="19"/>
  <c r="W5" i="19" s="1"/>
  <c r="W80" i="16" s="1"/>
  <c r="V44" i="19"/>
  <c r="V5" i="19" s="1"/>
  <c r="U44" i="19"/>
  <c r="T44" i="19"/>
  <c r="T5" i="19" s="1"/>
  <c r="S44" i="19"/>
  <c r="R44" i="19"/>
  <c r="Q44" i="19"/>
  <c r="Q5" i="19" s="1"/>
  <c r="P44" i="19"/>
  <c r="O44" i="19"/>
  <c r="O5" i="19" s="1"/>
  <c r="N44" i="19"/>
  <c r="M44" i="19"/>
  <c r="M5" i="19" s="1"/>
  <c r="L44" i="19"/>
  <c r="K44" i="19"/>
  <c r="K5" i="19" s="1"/>
  <c r="K80" i="16" s="1"/>
  <c r="J44" i="19"/>
  <c r="I44" i="19"/>
  <c r="I5" i="19" s="1"/>
  <c r="H44" i="19"/>
  <c r="G44" i="19"/>
  <c r="G5" i="19" s="1"/>
  <c r="G77" i="16" s="1"/>
  <c r="G76" i="16" s="1"/>
  <c r="F44" i="19"/>
  <c r="E44" i="19"/>
  <c r="E5" i="19" s="1"/>
  <c r="D44" i="19"/>
  <c r="D5" i="19" s="1"/>
  <c r="C44" i="19"/>
  <c r="C5" i="19" s="1"/>
  <c r="B44" i="19"/>
  <c r="R5" i="19"/>
  <c r="R173" i="19" s="1"/>
  <c r="P5" i="19"/>
  <c r="P173" i="19" s="1"/>
  <c r="N5" i="19"/>
  <c r="L5" i="19"/>
  <c r="L169" i="19" s="1"/>
  <c r="J5" i="19"/>
  <c r="J169" i="19" s="1"/>
  <c r="H5" i="19"/>
  <c r="H77" i="16" s="1"/>
  <c r="H76" i="16" s="1"/>
  <c r="F5" i="19"/>
  <c r="F77" i="16" s="1"/>
  <c r="F76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T197" i="18" s="1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S197" i="18" s="1"/>
  <c r="R202" i="18"/>
  <c r="Q202" i="18"/>
  <c r="P202" i="18"/>
  <c r="P197" i="18" s="1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I197" i="18" s="1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F197" i="18" s="1"/>
  <c r="E200" i="18"/>
  <c r="E197" i="18" s="1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D197" i="18" s="1"/>
  <c r="C199" i="18"/>
  <c r="B199" i="18"/>
  <c r="Y198" i="18"/>
  <c r="Y197" i="18" s="1"/>
  <c r="X198" i="18"/>
  <c r="W198" i="18"/>
  <c r="W197" i="18" s="1"/>
  <c r="V198" i="18"/>
  <c r="U198" i="18"/>
  <c r="T198" i="18"/>
  <c r="S198" i="18"/>
  <c r="R198" i="18"/>
  <c r="Q198" i="18"/>
  <c r="P198" i="18"/>
  <c r="O198" i="18"/>
  <c r="O197" i="18" s="1"/>
  <c r="N198" i="18"/>
  <c r="N197" i="18" s="1"/>
  <c r="M198" i="18"/>
  <c r="M197" i="18" s="1"/>
  <c r="L198" i="18"/>
  <c r="L197" i="18" s="1"/>
  <c r="K198" i="18"/>
  <c r="K197" i="18" s="1"/>
  <c r="J198" i="18"/>
  <c r="J197" i="18" s="1"/>
  <c r="I198" i="18"/>
  <c r="H198" i="18"/>
  <c r="H197" i="18" s="1"/>
  <c r="G198" i="18"/>
  <c r="G197" i="18" s="1"/>
  <c r="F198" i="18"/>
  <c r="E198" i="18"/>
  <c r="D198" i="18"/>
  <c r="C198" i="18"/>
  <c r="C197" i="18" s="1"/>
  <c r="B198" i="18"/>
  <c r="B197" i="18" s="1"/>
  <c r="X197" i="18"/>
  <c r="V197" i="18"/>
  <c r="U197" i="18"/>
  <c r="R197" i="18"/>
  <c r="Q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P178" i="18" s="1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O178" i="18" s="1"/>
  <c r="N183" i="18"/>
  <c r="M183" i="18"/>
  <c r="L183" i="18"/>
  <c r="L178" i="18" s="1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Q178" i="18" s="1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B178" i="18" s="1"/>
  <c r="Y180" i="18"/>
  <c r="Y178" i="18" s="1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M178" i="18" s="1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X178" i="18" s="1"/>
  <c r="W179" i="18"/>
  <c r="V179" i="18"/>
  <c r="V178" i="18" s="1"/>
  <c r="U179" i="18"/>
  <c r="U178" i="18" s="1"/>
  <c r="T179" i="18"/>
  <c r="S179" i="18"/>
  <c r="S178" i="18" s="1"/>
  <c r="R179" i="18"/>
  <c r="Q179" i="18"/>
  <c r="P179" i="18"/>
  <c r="O179" i="18"/>
  <c r="N179" i="18"/>
  <c r="M179" i="18"/>
  <c r="L179" i="18"/>
  <c r="K179" i="18"/>
  <c r="K178" i="18" s="1"/>
  <c r="J179" i="18"/>
  <c r="J178" i="18" s="1"/>
  <c r="I179" i="18"/>
  <c r="I178" i="18" s="1"/>
  <c r="H179" i="18"/>
  <c r="H178" i="18" s="1"/>
  <c r="G179" i="18"/>
  <c r="G178" i="18" s="1"/>
  <c r="F179" i="18"/>
  <c r="F178" i="18" s="1"/>
  <c r="E179" i="18"/>
  <c r="D179" i="18"/>
  <c r="D178" i="18" s="1"/>
  <c r="C179" i="18"/>
  <c r="C178" i="18" s="1"/>
  <c r="B179" i="18"/>
  <c r="W178" i="18"/>
  <c r="T178" i="18"/>
  <c r="R178" i="18"/>
  <c r="N178" i="18"/>
  <c r="E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G5" i="18" s="1"/>
  <c r="G97" i="16" s="1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W16" i="18"/>
  <c r="W223" i="18" s="1"/>
  <c r="V16" i="18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5" i="18" s="1"/>
  <c r="P97" i="16" s="1"/>
  <c r="O16" i="18"/>
  <c r="O223" i="18" s="1"/>
  <c r="N16" i="18"/>
  <c r="N5" i="18" s="1"/>
  <c r="N97" i="16" s="1"/>
  <c r="M16" i="18"/>
  <c r="M223" i="18" s="1"/>
  <c r="L16" i="18"/>
  <c r="L223" i="18" s="1"/>
  <c r="K16" i="18"/>
  <c r="K223" i="18" s="1"/>
  <c r="J16" i="18"/>
  <c r="J223" i="18" s="1"/>
  <c r="I16" i="18"/>
  <c r="I223" i="18" s="1"/>
  <c r="H16" i="18"/>
  <c r="G16" i="18"/>
  <c r="G223" i="18" s="1"/>
  <c r="F16" i="18"/>
  <c r="F5" i="18" s="1"/>
  <c r="E16" i="18"/>
  <c r="E223" i="18" s="1"/>
  <c r="D16" i="18"/>
  <c r="D223" i="18" s="1"/>
  <c r="C16" i="18"/>
  <c r="C223" i="18" s="1"/>
  <c r="B16" i="18"/>
  <c r="B223" i="18" s="1"/>
  <c r="K5" i="18"/>
  <c r="K97" i="16" s="1"/>
  <c r="I5" i="18"/>
  <c r="I97" i="16" s="1"/>
  <c r="I95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X197" i="17" s="1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P197" i="17" s="1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L197" i="17" s="1"/>
  <c r="K201" i="17"/>
  <c r="J201" i="17"/>
  <c r="I201" i="17"/>
  <c r="H201" i="17"/>
  <c r="G201" i="17"/>
  <c r="F201" i="17"/>
  <c r="F197" i="17" s="1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B197" i="17" s="1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E197" i="17" s="1"/>
  <c r="D199" i="17"/>
  <c r="C199" i="17"/>
  <c r="B199" i="17"/>
  <c r="Y198" i="17"/>
  <c r="Y197" i="17" s="1"/>
  <c r="X198" i="17"/>
  <c r="W198" i="17"/>
  <c r="W197" i="17" s="1"/>
  <c r="V198" i="17"/>
  <c r="V197" i="17" s="1"/>
  <c r="U198" i="17"/>
  <c r="T198" i="17"/>
  <c r="T197" i="17" s="1"/>
  <c r="S198" i="17"/>
  <c r="R198" i="17"/>
  <c r="Q198" i="17"/>
  <c r="P198" i="17"/>
  <c r="O198" i="17"/>
  <c r="N198" i="17"/>
  <c r="M198" i="17"/>
  <c r="L198" i="17"/>
  <c r="K198" i="17"/>
  <c r="K197" i="17" s="1"/>
  <c r="J198" i="17"/>
  <c r="J197" i="17" s="1"/>
  <c r="I198" i="17"/>
  <c r="I197" i="17" s="1"/>
  <c r="H198" i="17"/>
  <c r="H197" i="17" s="1"/>
  <c r="G198" i="17"/>
  <c r="G197" i="17" s="1"/>
  <c r="F198" i="17"/>
  <c r="E198" i="17"/>
  <c r="D198" i="17"/>
  <c r="D197" i="17" s="1"/>
  <c r="C198" i="17"/>
  <c r="C197" i="17" s="1"/>
  <c r="B198" i="17"/>
  <c r="U197" i="17"/>
  <c r="S197" i="17"/>
  <c r="R197" i="17"/>
  <c r="Q197" i="17"/>
  <c r="O197" i="17"/>
  <c r="N197" i="17"/>
  <c r="M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L178" i="17" s="1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H178" i="17" s="1"/>
  <c r="G182" i="17"/>
  <c r="F182" i="17"/>
  <c r="E182" i="17"/>
  <c r="D182" i="17"/>
  <c r="C182" i="17"/>
  <c r="B182" i="17"/>
  <c r="B178" i="17" s="1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Y179" i="17"/>
  <c r="Y178" i="17" s="1"/>
  <c r="X179" i="17"/>
  <c r="X178" i="17" s="1"/>
  <c r="W179" i="17"/>
  <c r="W178" i="17" s="1"/>
  <c r="V179" i="17"/>
  <c r="V178" i="17" s="1"/>
  <c r="U179" i="17"/>
  <c r="U178" i="17" s="1"/>
  <c r="T179" i="17"/>
  <c r="S179" i="17"/>
  <c r="S178" i="17" s="1"/>
  <c r="R179" i="17"/>
  <c r="R178" i="17" s="1"/>
  <c r="Q179" i="17"/>
  <c r="P179" i="17"/>
  <c r="P178" i="17" s="1"/>
  <c r="O179" i="17"/>
  <c r="N179" i="17"/>
  <c r="M179" i="17"/>
  <c r="L179" i="17"/>
  <c r="K179" i="17"/>
  <c r="J179" i="17"/>
  <c r="I179" i="17"/>
  <c r="H179" i="17"/>
  <c r="G179" i="17"/>
  <c r="G178" i="17" s="1"/>
  <c r="F179" i="17"/>
  <c r="F178" i="17" s="1"/>
  <c r="E179" i="17"/>
  <c r="E178" i="17" s="1"/>
  <c r="D179" i="17"/>
  <c r="D178" i="17" s="1"/>
  <c r="C179" i="17"/>
  <c r="C178" i="17" s="1"/>
  <c r="B179" i="17"/>
  <c r="T178" i="17"/>
  <c r="Q178" i="17"/>
  <c r="O178" i="17"/>
  <c r="N178" i="17"/>
  <c r="M178" i="17"/>
  <c r="K178" i="17"/>
  <c r="J178" i="17"/>
  <c r="I178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44" i="17"/>
  <c r="Y226" i="17" s="1"/>
  <c r="Y217" i="17" s="1"/>
  <c r="X44" i="17"/>
  <c r="X226" i="17" s="1"/>
  <c r="W44" i="17"/>
  <c r="W226" i="17" s="1"/>
  <c r="V44" i="17"/>
  <c r="V226" i="17" s="1"/>
  <c r="U44" i="17"/>
  <c r="U226" i="17" s="1"/>
  <c r="T44" i="17"/>
  <c r="T226" i="17" s="1"/>
  <c r="S44" i="17"/>
  <c r="S226" i="17" s="1"/>
  <c r="S217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B226" i="17" s="1"/>
  <c r="X5" i="17"/>
  <c r="X172" i="17" s="1"/>
  <c r="W5" i="17"/>
  <c r="W175" i="17" s="1"/>
  <c r="S5" i="17"/>
  <c r="S175" i="17" s="1"/>
  <c r="P5" i="17"/>
  <c r="P53" i="16" s="1"/>
  <c r="P62" i="4" s="1"/>
  <c r="O5" i="17"/>
  <c r="O174" i="17" s="1"/>
  <c r="N5" i="17"/>
  <c r="N174" i="17" s="1"/>
  <c r="L5" i="17"/>
  <c r="L170" i="17" s="1"/>
  <c r="K5" i="17"/>
  <c r="K172" i="17" s="1"/>
  <c r="J5" i="17"/>
  <c r="J170" i="17" s="1"/>
  <c r="H5" i="17"/>
  <c r="H53" i="16" s="1"/>
  <c r="G5" i="17"/>
  <c r="G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F97" i="16"/>
  <c r="Y96" i="16"/>
  <c r="U96" i="16"/>
  <c r="R96" i="16"/>
  <c r="Q96" i="16"/>
  <c r="P96" i="16"/>
  <c r="P95" i="16" s="1"/>
  <c r="N96" i="16"/>
  <c r="M96" i="16"/>
  <c r="L96" i="16"/>
  <c r="K96" i="16"/>
  <c r="J96" i="16"/>
  <c r="I96" i="16"/>
  <c r="H96" i="16"/>
  <c r="D96" i="16"/>
  <c r="C96" i="16"/>
  <c r="B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X111" i="4" s="1"/>
  <c r="W82" i="16"/>
  <c r="V82" i="16"/>
  <c r="U82" i="16"/>
  <c r="T82" i="16"/>
  <c r="S82" i="16"/>
  <c r="R82" i="16"/>
  <c r="Q82" i="16"/>
  <c r="Q111" i="4" s="1"/>
  <c r="P82" i="16"/>
  <c r="O82" i="16"/>
  <c r="N82" i="16"/>
  <c r="M82" i="16"/>
  <c r="L82" i="16"/>
  <c r="K82" i="16"/>
  <c r="J82" i="16"/>
  <c r="J111" i="4" s="1"/>
  <c r="I82" i="16"/>
  <c r="H82" i="16"/>
  <c r="H111" i="4" s="1"/>
  <c r="G82" i="16"/>
  <c r="G111" i="4" s="1"/>
  <c r="F82" i="16"/>
  <c r="E82" i="16"/>
  <c r="E111" i="4" s="1"/>
  <c r="D82" i="16"/>
  <c r="D111" i="4" s="1"/>
  <c r="C82" i="16"/>
  <c r="B82" i="16"/>
  <c r="U81" i="16"/>
  <c r="U110" i="4" s="1"/>
  <c r="S81" i="16"/>
  <c r="S110" i="4" s="1"/>
  <c r="L81" i="16"/>
  <c r="H81" i="16"/>
  <c r="G81" i="16"/>
  <c r="Y80" i="16"/>
  <c r="R80" i="16"/>
  <c r="Q80" i="16"/>
  <c r="P80" i="16"/>
  <c r="P109" i="4" s="1"/>
  <c r="O80" i="16"/>
  <c r="O109" i="4" s="1"/>
  <c r="N80" i="16"/>
  <c r="N109" i="4" s="1"/>
  <c r="M80" i="16"/>
  <c r="M109" i="4" s="1"/>
  <c r="L80" i="16"/>
  <c r="L79" i="16" s="1"/>
  <c r="L108" i="4" s="1"/>
  <c r="E80" i="16"/>
  <c r="Y78" i="16"/>
  <c r="X78" i="16"/>
  <c r="W78" i="16"/>
  <c r="V78" i="16"/>
  <c r="V41" i="7" s="1"/>
  <c r="U78" i="16"/>
  <c r="U41" i="7" s="1"/>
  <c r="T78" i="16"/>
  <c r="T41" i="7" s="1"/>
  <c r="S78" i="16"/>
  <c r="S41" i="7" s="1"/>
  <c r="R78" i="16"/>
  <c r="R41" i="7" s="1"/>
  <c r="Q78" i="16"/>
  <c r="Q41" i="7" s="1"/>
  <c r="P78" i="16"/>
  <c r="O78" i="16"/>
  <c r="O41" i="7" s="1"/>
  <c r="N78" i="16"/>
  <c r="N41" i="7" s="1"/>
  <c r="M78" i="16"/>
  <c r="M41" i="7" s="1"/>
  <c r="L78" i="16"/>
  <c r="L41" i="7" s="1"/>
  <c r="K78" i="16"/>
  <c r="J78" i="16"/>
  <c r="I78" i="16"/>
  <c r="H78" i="16"/>
  <c r="G78" i="16"/>
  <c r="F78" i="16"/>
  <c r="E78" i="16"/>
  <c r="D78" i="16"/>
  <c r="C78" i="16"/>
  <c r="B78" i="16"/>
  <c r="Q77" i="16"/>
  <c r="Q76" i="16" s="1"/>
  <c r="O77" i="16"/>
  <c r="O76" i="16" s="1"/>
  <c r="L77" i="16"/>
  <c r="E77" i="16"/>
  <c r="E76" i="16" s="1"/>
  <c r="L76" i="16"/>
  <c r="A74" i="16"/>
  <c r="A73" i="16"/>
  <c r="Y72" i="16"/>
  <c r="Y71" i="16" s="1"/>
  <c r="X72" i="16"/>
  <c r="X71" i="16" s="1"/>
  <c r="W72" i="16"/>
  <c r="W90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71" i="16" s="1"/>
  <c r="P72" i="16"/>
  <c r="P71" i="16" s="1"/>
  <c r="O72" i="16"/>
  <c r="O90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71" i="16" s="1"/>
  <c r="G72" i="16"/>
  <c r="G90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D71" i="16"/>
  <c r="C71" i="16"/>
  <c r="B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V55" i="16"/>
  <c r="V103" i="16" s="1"/>
  <c r="V166" i="4" s="1"/>
  <c r="U55" i="16"/>
  <c r="U103" i="16" s="1"/>
  <c r="T55" i="16"/>
  <c r="T103" i="16" s="1"/>
  <c r="S55" i="16"/>
  <c r="S103" i="16" s="1"/>
  <c r="R55" i="16"/>
  <c r="R103" i="16" s="1"/>
  <c r="Q55" i="16"/>
  <c r="Q64" i="4" s="1"/>
  <c r="Q137" i="4" s="1"/>
  <c r="P55" i="16"/>
  <c r="P103" i="16" s="1"/>
  <c r="O55" i="16"/>
  <c r="O103" i="16" s="1"/>
  <c r="O166" i="4" s="1"/>
  <c r="N55" i="16"/>
  <c r="N103" i="16" s="1"/>
  <c r="N166" i="4" s="1"/>
  <c r="M55" i="16"/>
  <c r="M103" i="16" s="1"/>
  <c r="M166" i="4" s="1"/>
  <c r="L55" i="16"/>
  <c r="L103" i="16" s="1"/>
  <c r="L166" i="4" s="1"/>
  <c r="K55" i="16"/>
  <c r="J55" i="16"/>
  <c r="I55" i="16"/>
  <c r="H55" i="16"/>
  <c r="G55" i="16"/>
  <c r="F55" i="16"/>
  <c r="F103" i="16" s="1"/>
  <c r="F166" i="4" s="1"/>
  <c r="E55" i="16"/>
  <c r="D55" i="16"/>
  <c r="C55" i="16"/>
  <c r="C103" i="16" s="1"/>
  <c r="C166" i="4" s="1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M63" i="4" s="1"/>
  <c r="M136" i="4" s="1"/>
  <c r="L54" i="16"/>
  <c r="L102" i="16" s="1"/>
  <c r="L165" i="4" s="1"/>
  <c r="K54" i="16"/>
  <c r="J54" i="16"/>
  <c r="I54" i="16"/>
  <c r="H54" i="16"/>
  <c r="H102" i="16" s="1"/>
  <c r="H165" i="4" s="1"/>
  <c r="G54" i="16"/>
  <c r="F54" i="16"/>
  <c r="E54" i="16"/>
  <c r="D54" i="16"/>
  <c r="C54" i="16"/>
  <c r="B54" i="16"/>
  <c r="X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X3" i="16" s="1"/>
  <c r="X9" i="4" s="1"/>
  <c r="W4" i="16"/>
  <c r="W3" i="16" s="1"/>
  <c r="V4" i="16"/>
  <c r="V3" i="16" s="1"/>
  <c r="U4" i="16"/>
  <c r="U3" i="16" s="1"/>
  <c r="T4" i="16"/>
  <c r="T3" i="16" s="1"/>
  <c r="S4" i="16"/>
  <c r="R4" i="16"/>
  <c r="Q4" i="16"/>
  <c r="P4" i="16"/>
  <c r="P3" i="16" s="1"/>
  <c r="P9" i="4" s="1"/>
  <c r="O4" i="16"/>
  <c r="O3" i="16" s="1"/>
  <c r="O9" i="4" s="1"/>
  <c r="N4" i="16"/>
  <c r="N3" i="16" s="1"/>
  <c r="N9" i="4" s="1"/>
  <c r="M4" i="16"/>
  <c r="M3" i="16" s="1"/>
  <c r="M9" i="4" s="1"/>
  <c r="L4" i="16"/>
  <c r="L3" i="16" s="1"/>
  <c r="L9" i="4" s="1"/>
  <c r="K4" i="16"/>
  <c r="J4" i="16"/>
  <c r="J3" i="16" s="1"/>
  <c r="J9" i="4" s="1"/>
  <c r="I4" i="16"/>
  <c r="H4" i="16"/>
  <c r="G4" i="16"/>
  <c r="F4" i="16"/>
  <c r="E4" i="16"/>
  <c r="E3" i="16" s="1"/>
  <c r="E9" i="4" s="1"/>
  <c r="D4" i="16"/>
  <c r="D3" i="16" s="1"/>
  <c r="D9" i="4" s="1"/>
  <c r="C4" i="16"/>
  <c r="B4" i="16"/>
  <c r="Y3" i="16"/>
  <c r="S3" i="16"/>
  <c r="R3" i="16"/>
  <c r="Q3" i="16"/>
  <c r="K3" i="16"/>
  <c r="I3" i="16"/>
  <c r="H3" i="16"/>
  <c r="G3" i="16"/>
  <c r="F3" i="16"/>
  <c r="C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T187" i="15" s="1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P187" i="15" s="1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G187" i="15" s="1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B187" i="15" s="1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M187" i="15" s="1"/>
  <c r="L189" i="15"/>
  <c r="K189" i="15"/>
  <c r="J189" i="15"/>
  <c r="I189" i="15"/>
  <c r="H189" i="15"/>
  <c r="G189" i="15"/>
  <c r="F189" i="15"/>
  <c r="E189" i="15"/>
  <c r="D189" i="15"/>
  <c r="D187" i="15" s="1"/>
  <c r="C189" i="15"/>
  <c r="C187" i="15" s="1"/>
  <c r="B189" i="15"/>
  <c r="Y188" i="15"/>
  <c r="Y187" i="15" s="1"/>
  <c r="X188" i="15"/>
  <c r="W188" i="15"/>
  <c r="W187" i="15" s="1"/>
  <c r="V188" i="15"/>
  <c r="V187" i="15" s="1"/>
  <c r="U188" i="15"/>
  <c r="T188" i="15"/>
  <c r="S188" i="15"/>
  <c r="R188" i="15"/>
  <c r="Q188" i="15"/>
  <c r="P188" i="15"/>
  <c r="O188" i="15"/>
  <c r="N188" i="15"/>
  <c r="M188" i="15"/>
  <c r="L188" i="15"/>
  <c r="L187" i="15" s="1"/>
  <c r="K188" i="15"/>
  <c r="K187" i="15" s="1"/>
  <c r="J188" i="15"/>
  <c r="J187" i="15" s="1"/>
  <c r="I188" i="15"/>
  <c r="I187" i="15" s="1"/>
  <c r="H188" i="15"/>
  <c r="H187" i="15" s="1"/>
  <c r="G188" i="15"/>
  <c r="F188" i="15"/>
  <c r="F187" i="15" s="1"/>
  <c r="E188" i="15"/>
  <c r="E187" i="15" s="1"/>
  <c r="D188" i="15"/>
  <c r="C188" i="15"/>
  <c r="B188" i="15"/>
  <c r="X187" i="15"/>
  <c r="U187" i="15"/>
  <c r="S187" i="15"/>
  <c r="R187" i="15"/>
  <c r="Q187" i="15"/>
  <c r="O187" i="15"/>
  <c r="N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P171" i="15" s="1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G171" i="15" s="1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B171" i="15" s="1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M171" i="15" s="1"/>
  <c r="L173" i="15"/>
  <c r="K173" i="15"/>
  <c r="J173" i="15"/>
  <c r="I173" i="15"/>
  <c r="H173" i="15"/>
  <c r="G173" i="15"/>
  <c r="F173" i="15"/>
  <c r="E173" i="15"/>
  <c r="D173" i="15"/>
  <c r="D171" i="15" s="1"/>
  <c r="C173" i="15"/>
  <c r="C171" i="15" s="1"/>
  <c r="B173" i="15"/>
  <c r="Y172" i="15"/>
  <c r="Y171" i="15" s="1"/>
  <c r="X172" i="15"/>
  <c r="W172" i="15"/>
  <c r="W171" i="15" s="1"/>
  <c r="V172" i="15"/>
  <c r="V171" i="15" s="1"/>
  <c r="U172" i="15"/>
  <c r="T172" i="15"/>
  <c r="T171" i="15" s="1"/>
  <c r="S172" i="15"/>
  <c r="R172" i="15"/>
  <c r="Q172" i="15"/>
  <c r="P172" i="15"/>
  <c r="O172" i="15"/>
  <c r="N172" i="15"/>
  <c r="M172" i="15"/>
  <c r="L172" i="15"/>
  <c r="L171" i="15" s="1"/>
  <c r="K172" i="15"/>
  <c r="K171" i="15" s="1"/>
  <c r="J172" i="15"/>
  <c r="J171" i="15" s="1"/>
  <c r="I172" i="15"/>
  <c r="I171" i="15" s="1"/>
  <c r="H172" i="15"/>
  <c r="H171" i="15" s="1"/>
  <c r="G172" i="15"/>
  <c r="F172" i="15"/>
  <c r="F171" i="15" s="1"/>
  <c r="E172" i="15"/>
  <c r="E171" i="15" s="1"/>
  <c r="D172" i="15"/>
  <c r="C172" i="15"/>
  <c r="B172" i="15"/>
  <c r="X171" i="15"/>
  <c r="U171" i="15"/>
  <c r="S171" i="15"/>
  <c r="R171" i="15"/>
  <c r="Q171" i="15"/>
  <c r="O171" i="15"/>
  <c r="N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L162" i="15" s="1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C162" i="15" s="1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Y162" i="15" s="1"/>
  <c r="X164" i="15"/>
  <c r="W164" i="15"/>
  <c r="V164" i="15"/>
  <c r="V162" i="15" s="1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I162" i="15" s="1"/>
  <c r="H164" i="15"/>
  <c r="G164" i="15"/>
  <c r="F164" i="15"/>
  <c r="E164" i="15"/>
  <c r="D164" i="15"/>
  <c r="C164" i="15"/>
  <c r="B164" i="15"/>
  <c r="Y163" i="15"/>
  <c r="X163" i="15"/>
  <c r="X162" i="15" s="1"/>
  <c r="W163" i="15"/>
  <c r="W162" i="15" s="1"/>
  <c r="V163" i="15"/>
  <c r="U163" i="15"/>
  <c r="U162" i="15" s="1"/>
  <c r="T163" i="15"/>
  <c r="S163" i="15"/>
  <c r="S162" i="15" s="1"/>
  <c r="R163" i="15"/>
  <c r="R162" i="15" s="1"/>
  <c r="Q163" i="15"/>
  <c r="P163" i="15"/>
  <c r="P162" i="15" s="1"/>
  <c r="O163" i="15"/>
  <c r="O162" i="15" s="1"/>
  <c r="N163" i="15"/>
  <c r="N162" i="15" s="1"/>
  <c r="M163" i="15"/>
  <c r="L163" i="15"/>
  <c r="K163" i="15"/>
  <c r="J163" i="15"/>
  <c r="I163" i="15"/>
  <c r="H163" i="15"/>
  <c r="H162" i="15" s="1"/>
  <c r="G163" i="15"/>
  <c r="G162" i="15" s="1"/>
  <c r="F163" i="15"/>
  <c r="F162" i="15" s="1"/>
  <c r="E163" i="15"/>
  <c r="E162" i="15" s="1"/>
  <c r="D163" i="15"/>
  <c r="D162" i="15" s="1"/>
  <c r="C163" i="15"/>
  <c r="B163" i="15"/>
  <c r="B162" i="15" s="1"/>
  <c r="T162" i="15"/>
  <c r="Q162" i="15"/>
  <c r="M162" i="15"/>
  <c r="K162" i="15"/>
  <c r="J162" i="15"/>
  <c r="Y141" i="15"/>
  <c r="Y115" i="15" s="1"/>
  <c r="X141" i="15"/>
  <c r="X115" i="15" s="1"/>
  <c r="W141" i="15"/>
  <c r="V141" i="15"/>
  <c r="V115" i="15" s="1"/>
  <c r="U141" i="15"/>
  <c r="U115" i="15" s="1"/>
  <c r="T141" i="15"/>
  <c r="S141" i="15"/>
  <c r="R141" i="15"/>
  <c r="Q141" i="15"/>
  <c r="P141" i="15"/>
  <c r="P115" i="15" s="1"/>
  <c r="O141" i="15"/>
  <c r="O115" i="15" s="1"/>
  <c r="N141" i="15"/>
  <c r="M141" i="15"/>
  <c r="M115" i="15" s="1"/>
  <c r="L141" i="15"/>
  <c r="K141" i="15"/>
  <c r="K115" i="15" s="1"/>
  <c r="J141" i="15"/>
  <c r="J115" i="15" s="1"/>
  <c r="I141" i="15"/>
  <c r="H141" i="15"/>
  <c r="G141" i="15"/>
  <c r="F141" i="15"/>
  <c r="E141" i="15"/>
  <c r="D141" i="15"/>
  <c r="C141" i="15"/>
  <c r="B141" i="15"/>
  <c r="W115" i="15"/>
  <c r="W253" i="15" s="1"/>
  <c r="T115" i="15"/>
  <c r="T253" i="15" s="1"/>
  <c r="S115" i="15"/>
  <c r="S253" i="15" s="1"/>
  <c r="R115" i="15"/>
  <c r="R253" i="15" s="1"/>
  <c r="Q115" i="15"/>
  <c r="Q253" i="15" s="1"/>
  <c r="N115" i="15"/>
  <c r="N253" i="15" s="1"/>
  <c r="L115" i="15"/>
  <c r="L253" i="15" s="1"/>
  <c r="I115" i="15"/>
  <c r="I253" i="15" s="1"/>
  <c r="H115" i="15"/>
  <c r="H253" i="15" s="1"/>
  <c r="G115" i="15"/>
  <c r="G253" i="15" s="1"/>
  <c r="F115" i="15"/>
  <c r="F253" i="15" s="1"/>
  <c r="E115" i="15"/>
  <c r="E253" i="15" s="1"/>
  <c r="D115" i="15"/>
  <c r="D253" i="15" s="1"/>
  <c r="C115" i="15"/>
  <c r="C253" i="15" s="1"/>
  <c r="B115" i="15"/>
  <c r="B253" i="15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X34" i="15"/>
  <c r="X233" i="15" s="1"/>
  <c r="W34" i="15"/>
  <c r="W233" i="15" s="1"/>
  <c r="T34" i="15"/>
  <c r="T233" i="15" s="1"/>
  <c r="S34" i="15"/>
  <c r="S233" i="15" s="1"/>
  <c r="P34" i="15"/>
  <c r="P233" i="15" s="1"/>
  <c r="O34" i="15"/>
  <c r="O233" i="15" s="1"/>
  <c r="L34" i="15"/>
  <c r="L233" i="15" s="1"/>
  <c r="K34" i="15"/>
  <c r="K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R204" i="14" s="1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X204" i="14" s="1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T204" i="14" s="1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P204" i="14" s="1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I204" i="14" s="1"/>
  <c r="H206" i="14"/>
  <c r="G206" i="14"/>
  <c r="F206" i="14"/>
  <c r="E206" i="14"/>
  <c r="D206" i="14"/>
  <c r="C206" i="14"/>
  <c r="B206" i="14"/>
  <c r="Y205" i="14"/>
  <c r="X205" i="14"/>
  <c r="W205" i="14"/>
  <c r="W204" i="14" s="1"/>
  <c r="V205" i="14"/>
  <c r="U205" i="14"/>
  <c r="T205" i="14"/>
  <c r="S205" i="14"/>
  <c r="R205" i="14"/>
  <c r="Q205" i="14"/>
  <c r="P205" i="14"/>
  <c r="O205" i="14"/>
  <c r="N205" i="14"/>
  <c r="N204" i="14" s="1"/>
  <c r="M205" i="14"/>
  <c r="M204" i="14" s="1"/>
  <c r="L205" i="14"/>
  <c r="L204" i="14" s="1"/>
  <c r="K205" i="14"/>
  <c r="K204" i="14" s="1"/>
  <c r="J205" i="14"/>
  <c r="J204" i="14" s="1"/>
  <c r="I205" i="14"/>
  <c r="H205" i="14"/>
  <c r="H204" i="14" s="1"/>
  <c r="G205" i="14"/>
  <c r="G204" i="14" s="1"/>
  <c r="F205" i="14"/>
  <c r="F204" i="14" s="1"/>
  <c r="E205" i="14"/>
  <c r="E204" i="14" s="1"/>
  <c r="D205" i="14"/>
  <c r="C205" i="14"/>
  <c r="C204" i="14" s="1"/>
  <c r="B205" i="14"/>
  <c r="B204" i="14" s="1"/>
  <c r="Y204" i="14"/>
  <c r="V204" i="14"/>
  <c r="U204" i="14"/>
  <c r="S204" i="14"/>
  <c r="Q204" i="14"/>
  <c r="O204" i="14"/>
  <c r="D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N187" i="14" s="1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T187" i="14" s="1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P187" i="14" s="1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L187" i="14" s="1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E187" i="14" s="1"/>
  <c r="D189" i="14"/>
  <c r="C189" i="14"/>
  <c r="B189" i="14"/>
  <c r="Y188" i="14"/>
  <c r="Y187" i="14" s="1"/>
  <c r="X188" i="14"/>
  <c r="X187" i="14" s="1"/>
  <c r="W188" i="14"/>
  <c r="V188" i="14"/>
  <c r="V187" i="14" s="1"/>
  <c r="U188" i="14"/>
  <c r="U187" i="14" s="1"/>
  <c r="T188" i="14"/>
  <c r="S188" i="14"/>
  <c r="S187" i="14" s="1"/>
  <c r="R188" i="14"/>
  <c r="Q188" i="14"/>
  <c r="Q187" i="14" s="1"/>
  <c r="P188" i="14"/>
  <c r="O188" i="14"/>
  <c r="N188" i="14"/>
  <c r="M188" i="14"/>
  <c r="L188" i="14"/>
  <c r="K188" i="14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D188" i="14"/>
  <c r="D187" i="14" s="1"/>
  <c r="C188" i="14"/>
  <c r="C187" i="14" s="1"/>
  <c r="B188" i="14"/>
  <c r="B187" i="14" s="1"/>
  <c r="R187" i="14"/>
  <c r="O187" i="14"/>
  <c r="M187" i="14"/>
  <c r="K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R171" i="14" s="1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X171" i="14" s="1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T171" i="14" s="1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P171" i="14" s="1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I171" i="14" s="1"/>
  <c r="H173" i="14"/>
  <c r="G173" i="14"/>
  <c r="F173" i="14"/>
  <c r="E173" i="14"/>
  <c r="D173" i="14"/>
  <c r="C173" i="14"/>
  <c r="B173" i="14"/>
  <c r="Y172" i="14"/>
  <c r="Y171" i="14" s="1"/>
  <c r="X172" i="14"/>
  <c r="W172" i="14"/>
  <c r="W171" i="14" s="1"/>
  <c r="V172" i="14"/>
  <c r="U172" i="14"/>
  <c r="U171" i="14" s="1"/>
  <c r="T172" i="14"/>
  <c r="S172" i="14"/>
  <c r="R172" i="14"/>
  <c r="Q172" i="14"/>
  <c r="P172" i="14"/>
  <c r="O172" i="14"/>
  <c r="N172" i="14"/>
  <c r="N171" i="14" s="1"/>
  <c r="M172" i="14"/>
  <c r="M171" i="14" s="1"/>
  <c r="L172" i="14"/>
  <c r="L171" i="14" s="1"/>
  <c r="K172" i="14"/>
  <c r="K171" i="14" s="1"/>
  <c r="J172" i="14"/>
  <c r="J171" i="14" s="1"/>
  <c r="I172" i="14"/>
  <c r="H172" i="14"/>
  <c r="H171" i="14" s="1"/>
  <c r="G172" i="14"/>
  <c r="G171" i="14" s="1"/>
  <c r="F172" i="14"/>
  <c r="F171" i="14" s="1"/>
  <c r="E172" i="14"/>
  <c r="E171" i="14" s="1"/>
  <c r="D172" i="14"/>
  <c r="C172" i="14"/>
  <c r="C171" i="14" s="1"/>
  <c r="B172" i="14"/>
  <c r="B171" i="14" s="1"/>
  <c r="V171" i="14"/>
  <c r="S171" i="14"/>
  <c r="Q171" i="14"/>
  <c r="O171" i="14"/>
  <c r="D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N162" i="14" s="1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T162" i="14" s="1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P162" i="14" s="1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L162" i="14" s="1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W162" i="14" s="1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E162" i="14" s="1"/>
  <c r="D164" i="14"/>
  <c r="C164" i="14"/>
  <c r="B164" i="14"/>
  <c r="Y163" i="14"/>
  <c r="Y162" i="14" s="1"/>
  <c r="X163" i="14"/>
  <c r="X162" i="14" s="1"/>
  <c r="W163" i="14"/>
  <c r="V163" i="14"/>
  <c r="V162" i="14" s="1"/>
  <c r="U163" i="14"/>
  <c r="U162" i="14" s="1"/>
  <c r="T163" i="14"/>
  <c r="S163" i="14"/>
  <c r="S162" i="14" s="1"/>
  <c r="R163" i="14"/>
  <c r="Q163" i="14"/>
  <c r="Q162" i="14" s="1"/>
  <c r="P163" i="14"/>
  <c r="O163" i="14"/>
  <c r="N163" i="14"/>
  <c r="M163" i="14"/>
  <c r="L163" i="14"/>
  <c r="K163" i="14"/>
  <c r="J163" i="14"/>
  <c r="J162" i="14" s="1"/>
  <c r="I163" i="14"/>
  <c r="I162" i="14" s="1"/>
  <c r="H163" i="14"/>
  <c r="H162" i="14" s="1"/>
  <c r="G163" i="14"/>
  <c r="G162" i="14" s="1"/>
  <c r="F163" i="14"/>
  <c r="F162" i="14" s="1"/>
  <c r="E163" i="14"/>
  <c r="D163" i="14"/>
  <c r="D162" i="14" s="1"/>
  <c r="C163" i="14"/>
  <c r="C162" i="14" s="1"/>
  <c r="B163" i="14"/>
  <c r="B162" i="14" s="1"/>
  <c r="R162" i="14"/>
  <c r="O162" i="14"/>
  <c r="M162" i="14"/>
  <c r="K162" i="14"/>
  <c r="Y141" i="14"/>
  <c r="Y216" i="14" s="1"/>
  <c r="X141" i="14"/>
  <c r="W141" i="14"/>
  <c r="V141" i="14"/>
  <c r="U141" i="14"/>
  <c r="U216" i="14" s="1"/>
  <c r="T141" i="14"/>
  <c r="S141" i="14"/>
  <c r="R141" i="14"/>
  <c r="Q141" i="14"/>
  <c r="P141" i="14"/>
  <c r="O141" i="14"/>
  <c r="N141" i="14"/>
  <c r="M141" i="14"/>
  <c r="M216" i="14" s="1"/>
  <c r="L141" i="14"/>
  <c r="K141" i="14"/>
  <c r="J141" i="14"/>
  <c r="I141" i="14"/>
  <c r="H141" i="14"/>
  <c r="G141" i="14"/>
  <c r="F141" i="14"/>
  <c r="E141" i="14"/>
  <c r="E216" i="14" s="1"/>
  <c r="D141" i="14"/>
  <c r="C141" i="14"/>
  <c r="C216" i="14" s="1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V224" i="13" s="1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O224" i="13" s="1"/>
  <c r="N226" i="13"/>
  <c r="M226" i="13"/>
  <c r="L226" i="13"/>
  <c r="L224" i="13" s="1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K224" i="13" s="1"/>
  <c r="J225" i="13"/>
  <c r="I225" i="13"/>
  <c r="H225" i="13"/>
  <c r="H224" i="13" s="1"/>
  <c r="G225" i="13"/>
  <c r="F225" i="13"/>
  <c r="F224" i="13" s="1"/>
  <c r="E225" i="13"/>
  <c r="D225" i="13"/>
  <c r="C225" i="13"/>
  <c r="B225" i="13"/>
  <c r="B224" i="13" s="1"/>
  <c r="Y224" i="13"/>
  <c r="E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E204" i="13" s="1"/>
  <c r="D210" i="13"/>
  <c r="C210" i="13"/>
  <c r="C204" i="13" s="1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D204" i="13" s="1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T204" i="13" s="1"/>
  <c r="S206" i="13"/>
  <c r="R206" i="13"/>
  <c r="R204" i="13" s="1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Y204" i="13" s="1"/>
  <c r="X205" i="13"/>
  <c r="X204" i="13" s="1"/>
  <c r="W205" i="13"/>
  <c r="W204" i="13" s="1"/>
  <c r="V205" i="13"/>
  <c r="V204" i="13" s="1"/>
  <c r="U205" i="13"/>
  <c r="U204" i="13" s="1"/>
  <c r="T205" i="13"/>
  <c r="S205" i="13"/>
  <c r="S204" i="13" s="1"/>
  <c r="R205" i="13"/>
  <c r="Q205" i="13"/>
  <c r="Q204" i="13" s="1"/>
  <c r="P205" i="13"/>
  <c r="P204" i="13" s="1"/>
  <c r="O205" i="13"/>
  <c r="O204" i="13" s="1"/>
  <c r="N205" i="13"/>
  <c r="N204" i="13" s="1"/>
  <c r="M205" i="13"/>
  <c r="M204" i="13" s="1"/>
  <c r="L205" i="13"/>
  <c r="K205" i="13"/>
  <c r="K204" i="13" s="1"/>
  <c r="J205" i="13"/>
  <c r="J204" i="13" s="1"/>
  <c r="I205" i="13"/>
  <c r="H205" i="13"/>
  <c r="H204" i="13" s="1"/>
  <c r="G205" i="13"/>
  <c r="F205" i="13"/>
  <c r="E205" i="13"/>
  <c r="D205" i="13"/>
  <c r="C205" i="13"/>
  <c r="B205" i="13"/>
  <c r="L204" i="13"/>
  <c r="I204" i="13"/>
  <c r="G204" i="13"/>
  <c r="F204" i="13"/>
  <c r="B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H187" i="13" s="1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Y187" i="13" s="1"/>
  <c r="X192" i="13"/>
  <c r="W192" i="13"/>
  <c r="W187" i="13" s="1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X187" i="13" s="1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P189" i="13"/>
  <c r="P187" i="13" s="1"/>
  <c r="O189" i="13"/>
  <c r="N189" i="13"/>
  <c r="N187" i="13" s="1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V188" i="13"/>
  <c r="V187" i="13" s="1"/>
  <c r="U188" i="13"/>
  <c r="U187" i="13" s="1"/>
  <c r="T188" i="13"/>
  <c r="T187" i="13" s="1"/>
  <c r="S188" i="13"/>
  <c r="S187" i="13" s="1"/>
  <c r="R188" i="13"/>
  <c r="R187" i="13" s="1"/>
  <c r="Q188" i="13"/>
  <c r="Q187" i="13" s="1"/>
  <c r="P188" i="13"/>
  <c r="O188" i="13"/>
  <c r="O187" i="13" s="1"/>
  <c r="N188" i="13"/>
  <c r="M188" i="13"/>
  <c r="M187" i="13" s="1"/>
  <c r="L188" i="13"/>
  <c r="L187" i="13" s="1"/>
  <c r="K188" i="13"/>
  <c r="K187" i="13" s="1"/>
  <c r="J188" i="13"/>
  <c r="J187" i="13" s="1"/>
  <c r="I188" i="13"/>
  <c r="I187" i="13" s="1"/>
  <c r="H188" i="13"/>
  <c r="G188" i="13"/>
  <c r="G187" i="13" s="1"/>
  <c r="F188" i="13"/>
  <c r="F187" i="13" s="1"/>
  <c r="E188" i="13"/>
  <c r="D188" i="13"/>
  <c r="D187" i="13" s="1"/>
  <c r="C188" i="13"/>
  <c r="B188" i="13"/>
  <c r="E187" i="13"/>
  <c r="C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T171" i="13" s="1"/>
  <c r="S173" i="13"/>
  <c r="R173" i="13"/>
  <c r="R171" i="13" s="1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Y171" i="13" s="1"/>
  <c r="X172" i="13"/>
  <c r="X171" i="13" s="1"/>
  <c r="W172" i="13"/>
  <c r="W171" i="13" s="1"/>
  <c r="V172" i="13"/>
  <c r="V171" i="13" s="1"/>
  <c r="U172" i="13"/>
  <c r="U171" i="13" s="1"/>
  <c r="T172" i="13"/>
  <c r="S172" i="13"/>
  <c r="S171" i="13" s="1"/>
  <c r="R172" i="13"/>
  <c r="Q172" i="13"/>
  <c r="Q171" i="13" s="1"/>
  <c r="P172" i="13"/>
  <c r="P171" i="13" s="1"/>
  <c r="O172" i="13"/>
  <c r="O171" i="13" s="1"/>
  <c r="N172" i="13"/>
  <c r="N171" i="13" s="1"/>
  <c r="M172" i="13"/>
  <c r="M171" i="13" s="1"/>
  <c r="L172" i="13"/>
  <c r="K172" i="13"/>
  <c r="K171" i="13" s="1"/>
  <c r="J172" i="13"/>
  <c r="J171" i="13" s="1"/>
  <c r="I172" i="13"/>
  <c r="H172" i="13"/>
  <c r="H171" i="13" s="1"/>
  <c r="G172" i="13"/>
  <c r="F172" i="13"/>
  <c r="E172" i="13"/>
  <c r="E171" i="13" s="1"/>
  <c r="D172" i="13"/>
  <c r="D171" i="13" s="1"/>
  <c r="C172" i="13"/>
  <c r="C171" i="13" s="1"/>
  <c r="B172" i="13"/>
  <c r="L171" i="13"/>
  <c r="I171" i="13"/>
  <c r="G171" i="13"/>
  <c r="F171" i="13"/>
  <c r="B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H162" i="13" s="1"/>
  <c r="G169" i="13"/>
  <c r="F169" i="13"/>
  <c r="E169" i="13"/>
  <c r="D169" i="13"/>
  <c r="C169" i="13"/>
  <c r="C162" i="13" s="1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Y162" i="13" s="1"/>
  <c r="X167" i="13"/>
  <c r="W167" i="13"/>
  <c r="W162" i="13" s="1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X162" i="13" s="1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P162" i="13" s="1"/>
  <c r="O164" i="13"/>
  <c r="N164" i="13"/>
  <c r="N162" i="13" s="1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V163" i="13"/>
  <c r="V162" i="13" s="1"/>
  <c r="U163" i="13"/>
  <c r="U162" i="13" s="1"/>
  <c r="T163" i="13"/>
  <c r="T162" i="13" s="1"/>
  <c r="S163" i="13"/>
  <c r="S162" i="13" s="1"/>
  <c r="R163" i="13"/>
  <c r="R162" i="13" s="1"/>
  <c r="Q163" i="13"/>
  <c r="Q162" i="13" s="1"/>
  <c r="P163" i="13"/>
  <c r="O163" i="13"/>
  <c r="O162" i="13" s="1"/>
  <c r="N163" i="13"/>
  <c r="M163" i="13"/>
  <c r="M162" i="13" s="1"/>
  <c r="L163" i="13"/>
  <c r="L162" i="13" s="1"/>
  <c r="K163" i="13"/>
  <c r="K162" i="13" s="1"/>
  <c r="J163" i="13"/>
  <c r="J162" i="13" s="1"/>
  <c r="I163" i="13"/>
  <c r="I162" i="13" s="1"/>
  <c r="H163" i="13"/>
  <c r="G163" i="13"/>
  <c r="G162" i="13" s="1"/>
  <c r="F163" i="13"/>
  <c r="F162" i="13" s="1"/>
  <c r="E163" i="13"/>
  <c r="D163" i="13"/>
  <c r="D162" i="13" s="1"/>
  <c r="C163" i="13"/>
  <c r="B163" i="13"/>
  <c r="E162" i="13"/>
  <c r="B162" i="13"/>
  <c r="Y141" i="13"/>
  <c r="Y261" i="13" s="1"/>
  <c r="Y253" i="13" s="1"/>
  <c r="X141" i="13"/>
  <c r="X261" i="13" s="1"/>
  <c r="W141" i="13"/>
  <c r="W261" i="13" s="1"/>
  <c r="V141" i="13"/>
  <c r="V261" i="13" s="1"/>
  <c r="U141" i="13"/>
  <c r="U261" i="13" s="1"/>
  <c r="U253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Q243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W233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M233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8" i="12"/>
  <c r="W107" i="4" s="1"/>
  <c r="T78" i="12"/>
  <c r="T107" i="4" s="1"/>
  <c r="S78" i="12"/>
  <c r="S107" i="4" s="1"/>
  <c r="Y77" i="12"/>
  <c r="Y106" i="4" s="1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F106" i="4" s="1"/>
  <c r="E77" i="12"/>
  <c r="D77" i="12"/>
  <c r="D106" i="4" s="1"/>
  <c r="C77" i="12"/>
  <c r="C106" i="4" s="1"/>
  <c r="B77" i="12"/>
  <c r="B106" i="4" s="1"/>
  <c r="P76" i="12"/>
  <c r="P105" i="4" s="1"/>
  <c r="K76" i="12"/>
  <c r="K75" i="12" s="1"/>
  <c r="K104" i="4" s="1"/>
  <c r="Y74" i="12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Q74" i="12"/>
  <c r="P74" i="12"/>
  <c r="O74" i="12"/>
  <c r="N74" i="12"/>
  <c r="N103" i="4" s="1"/>
  <c r="M74" i="12"/>
  <c r="M103" i="4" s="1"/>
  <c r="L74" i="12"/>
  <c r="K74" i="12"/>
  <c r="J74" i="12"/>
  <c r="J103" i="4" s="1"/>
  <c r="I74" i="12"/>
  <c r="I103" i="4" s="1"/>
  <c r="H74" i="12"/>
  <c r="G74" i="12"/>
  <c r="F74" i="12"/>
  <c r="F103" i="4" s="1"/>
  <c r="E74" i="12"/>
  <c r="E103" i="4" s="1"/>
  <c r="D74" i="12"/>
  <c r="D103" i="4" s="1"/>
  <c r="C74" i="12"/>
  <c r="C103" i="4" s="1"/>
  <c r="B74" i="12"/>
  <c r="B103" i="4" s="1"/>
  <c r="Y72" i="12"/>
  <c r="X72" i="12"/>
  <c r="W72" i="12"/>
  <c r="W40" i="7" s="1"/>
  <c r="V72" i="12"/>
  <c r="V40" i="7" s="1"/>
  <c r="U72" i="12"/>
  <c r="T72" i="12"/>
  <c r="T40" i="7" s="1"/>
  <c r="S72" i="12"/>
  <c r="S40" i="7" s="1"/>
  <c r="R72" i="12"/>
  <c r="R40" i="7" s="1"/>
  <c r="Q72" i="12"/>
  <c r="P72" i="12"/>
  <c r="P40" i="7" s="1"/>
  <c r="O72" i="12"/>
  <c r="N72" i="12"/>
  <c r="M72" i="12"/>
  <c r="L72" i="12"/>
  <c r="K72" i="12"/>
  <c r="K40" i="7" s="1"/>
  <c r="J72" i="12"/>
  <c r="I72" i="12"/>
  <c r="H72" i="12"/>
  <c r="H40" i="7" s="1"/>
  <c r="G72" i="12"/>
  <c r="G40" i="7" s="1"/>
  <c r="F72" i="12"/>
  <c r="F40" i="7" s="1"/>
  <c r="E72" i="12"/>
  <c r="E40" i="7" s="1"/>
  <c r="D72" i="12"/>
  <c r="D40" i="7" s="1"/>
  <c r="C72" i="12"/>
  <c r="B72" i="12"/>
  <c r="B40" i="7" s="1"/>
  <c r="Y68" i="12"/>
  <c r="X68" i="12"/>
  <c r="W68" i="12"/>
  <c r="V68" i="12"/>
  <c r="U68" i="12"/>
  <c r="T68" i="12"/>
  <c r="S68" i="12"/>
  <c r="S101" i="12" s="1"/>
  <c r="S162" i="4" s="1"/>
  <c r="R68" i="12"/>
  <c r="Q68" i="12"/>
  <c r="P68" i="12"/>
  <c r="P60" i="4" s="1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Y67" i="12"/>
  <c r="X67" i="12"/>
  <c r="W67" i="12"/>
  <c r="W100" i="12" s="1"/>
  <c r="V67" i="12"/>
  <c r="V100" i="12" s="1"/>
  <c r="V161" i="4" s="1"/>
  <c r="U67" i="12"/>
  <c r="T67" i="12"/>
  <c r="S67" i="12"/>
  <c r="R67" i="12"/>
  <c r="R100" i="12" s="1"/>
  <c r="R161" i="4" s="1"/>
  <c r="Q67" i="12"/>
  <c r="Q100" i="12" s="1"/>
  <c r="P67" i="12"/>
  <c r="P59" i="4" s="1"/>
  <c r="O67" i="12"/>
  <c r="O100" i="12" s="1"/>
  <c r="O161" i="4" s="1"/>
  <c r="N67" i="12"/>
  <c r="N100" i="12" s="1"/>
  <c r="M67" i="12"/>
  <c r="L67" i="12"/>
  <c r="L59" i="4" s="1"/>
  <c r="K67" i="12"/>
  <c r="K59" i="4" s="1"/>
  <c r="J67" i="12"/>
  <c r="I67" i="12"/>
  <c r="H67" i="12"/>
  <c r="G67" i="12"/>
  <c r="F67" i="12"/>
  <c r="F59" i="4" s="1"/>
  <c r="E67" i="12"/>
  <c r="D67" i="12"/>
  <c r="D100" i="12" s="1"/>
  <c r="D161" i="4" s="1"/>
  <c r="C67" i="12"/>
  <c r="B67" i="12"/>
  <c r="Y66" i="12"/>
  <c r="Y99" i="12" s="1"/>
  <c r="Y160" i="4" s="1"/>
  <c r="X66" i="12"/>
  <c r="X99" i="12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S99" i="12" s="1"/>
  <c r="S160" i="4" s="1"/>
  <c r="R66" i="12"/>
  <c r="R99" i="12" s="1"/>
  <c r="R160" i="4" s="1"/>
  <c r="Q66" i="12"/>
  <c r="Q99" i="12" s="1"/>
  <c r="Q160" i="4" s="1"/>
  <c r="P66" i="12"/>
  <c r="P99" i="12" s="1"/>
  <c r="O66" i="12"/>
  <c r="O99" i="12" s="1"/>
  <c r="N66" i="12"/>
  <c r="N99" i="12" s="1"/>
  <c r="N160" i="4" s="1"/>
  <c r="M66" i="12"/>
  <c r="M99" i="12" s="1"/>
  <c r="M160" i="4" s="1"/>
  <c r="L66" i="12"/>
  <c r="L99" i="12" s="1"/>
  <c r="L160" i="4" s="1"/>
  <c r="K66" i="12"/>
  <c r="K99" i="12" s="1"/>
  <c r="K160" i="4" s="1"/>
  <c r="J66" i="12"/>
  <c r="J99" i="12" s="1"/>
  <c r="J160" i="4" s="1"/>
  <c r="I66" i="12"/>
  <c r="I99" i="12" s="1"/>
  <c r="H66" i="12"/>
  <c r="H99" i="12" s="1"/>
  <c r="H160" i="4" s="1"/>
  <c r="G66" i="12"/>
  <c r="G99" i="12" s="1"/>
  <c r="F66" i="12"/>
  <c r="F99" i="12" s="1"/>
  <c r="E66" i="12"/>
  <c r="E99" i="12" s="1"/>
  <c r="D66" i="12"/>
  <c r="D99" i="12" s="1"/>
  <c r="C66" i="12"/>
  <c r="C99" i="12" s="1"/>
  <c r="C160" i="4" s="1"/>
  <c r="B66" i="12"/>
  <c r="B99" i="12" s="1"/>
  <c r="B160" i="4" s="1"/>
  <c r="X65" i="12"/>
  <c r="X57" i="4" s="1"/>
  <c r="X132" i="4" s="1"/>
  <c r="Y64" i="12"/>
  <c r="Y97" i="12" s="1"/>
  <c r="Y158" i="4" s="1"/>
  <c r="X64" i="12"/>
  <c r="X97" i="12" s="1"/>
  <c r="X158" i="4" s="1"/>
  <c r="W64" i="12"/>
  <c r="W97" i="12" s="1"/>
  <c r="V64" i="12"/>
  <c r="V97" i="12" s="1"/>
  <c r="U64" i="12"/>
  <c r="U97" i="12" s="1"/>
  <c r="T64" i="12"/>
  <c r="T97" i="12" s="1"/>
  <c r="T158" i="4" s="1"/>
  <c r="S64" i="12"/>
  <c r="S97" i="12" s="1"/>
  <c r="R64" i="12"/>
  <c r="R97" i="12" s="1"/>
  <c r="R158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J158" i="4" s="1"/>
  <c r="I64" i="12"/>
  <c r="I97" i="12" s="1"/>
  <c r="I158" i="4" s="1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B64" i="12"/>
  <c r="B97" i="12" s="1"/>
  <c r="B158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K37" i="12" s="1"/>
  <c r="J39" i="12"/>
  <c r="I39" i="12"/>
  <c r="H39" i="12"/>
  <c r="G39" i="12"/>
  <c r="F39" i="12"/>
  <c r="E39" i="12"/>
  <c r="D39" i="12"/>
  <c r="C39" i="12"/>
  <c r="B39" i="12"/>
  <c r="Y38" i="12"/>
  <c r="Y37" i="12" s="1"/>
  <c r="X38" i="12"/>
  <c r="X37" i="12" s="1"/>
  <c r="W38" i="12"/>
  <c r="W37" i="12" s="1"/>
  <c r="V38" i="12"/>
  <c r="V37" i="12" s="1"/>
  <c r="U38" i="12"/>
  <c r="U37" i="12" s="1"/>
  <c r="T38" i="12"/>
  <c r="T37" i="12" s="1"/>
  <c r="S38" i="12"/>
  <c r="R38" i="12"/>
  <c r="R37" i="12" s="1"/>
  <c r="Q38" i="12"/>
  <c r="Q37" i="12" s="1"/>
  <c r="P38" i="12"/>
  <c r="O38" i="12"/>
  <c r="O37" i="12" s="1"/>
  <c r="N38" i="12"/>
  <c r="N37" i="12" s="1"/>
  <c r="M38" i="12"/>
  <c r="M37" i="12" s="1"/>
  <c r="L38" i="12"/>
  <c r="L37" i="12" s="1"/>
  <c r="K38" i="12"/>
  <c r="J38" i="12"/>
  <c r="J37" i="12" s="1"/>
  <c r="I38" i="12"/>
  <c r="I37" i="12" s="1"/>
  <c r="H38" i="12"/>
  <c r="H37" i="12" s="1"/>
  <c r="G38" i="12"/>
  <c r="G37" i="12" s="1"/>
  <c r="F38" i="12"/>
  <c r="E38" i="12"/>
  <c r="E37" i="12" s="1"/>
  <c r="D38" i="12"/>
  <c r="D37" i="12" s="1"/>
  <c r="C38" i="12"/>
  <c r="C37" i="12" s="1"/>
  <c r="B38" i="12"/>
  <c r="B37" i="12" s="1"/>
  <c r="S37" i="12"/>
  <c r="P37" i="12"/>
  <c r="F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X31" i="12" s="1"/>
  <c r="W33" i="12"/>
  <c r="V33" i="12"/>
  <c r="U33" i="12"/>
  <c r="T33" i="12"/>
  <c r="S33" i="12"/>
  <c r="R33" i="12"/>
  <c r="R31" i="12" s="1"/>
  <c r="Q33" i="12"/>
  <c r="P33" i="12"/>
  <c r="O33" i="12"/>
  <c r="N33" i="12"/>
  <c r="M33" i="12"/>
  <c r="L33" i="12"/>
  <c r="K33" i="12"/>
  <c r="J33" i="12"/>
  <c r="I33" i="12"/>
  <c r="H33" i="12"/>
  <c r="G33" i="12"/>
  <c r="F33" i="12"/>
  <c r="F31" i="12" s="1"/>
  <c r="E33" i="12"/>
  <c r="D33" i="12"/>
  <c r="C33" i="12"/>
  <c r="C31" i="12" s="1"/>
  <c r="Y32" i="12"/>
  <c r="X32" i="12"/>
  <c r="W32" i="12"/>
  <c r="V32" i="12"/>
  <c r="U32" i="12"/>
  <c r="T32" i="12"/>
  <c r="T31" i="12" s="1"/>
  <c r="S32" i="12"/>
  <c r="S31" i="12" s="1"/>
  <c r="R32" i="12"/>
  <c r="Q32" i="12"/>
  <c r="P32" i="12"/>
  <c r="P31" i="12" s="1"/>
  <c r="O32" i="12"/>
  <c r="O31" i="12" s="1"/>
  <c r="N32" i="12"/>
  <c r="M32" i="12"/>
  <c r="M31" i="12" s="1"/>
  <c r="L32" i="12"/>
  <c r="L31" i="12" s="1"/>
  <c r="K32" i="12"/>
  <c r="K31" i="12" s="1"/>
  <c r="J32" i="12"/>
  <c r="I32" i="12"/>
  <c r="I31" i="12" s="1"/>
  <c r="H32" i="12"/>
  <c r="H31" i="12" s="1"/>
  <c r="G32" i="12"/>
  <c r="F32" i="12"/>
  <c r="E32" i="12"/>
  <c r="D32" i="12"/>
  <c r="C32" i="12"/>
  <c r="W31" i="12"/>
  <c r="G31" i="12"/>
  <c r="D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82" i="12" s="1"/>
  <c r="X5" i="12"/>
  <c r="W5" i="12"/>
  <c r="W3" i="12" s="1"/>
  <c r="V5" i="12"/>
  <c r="V3" i="12" s="1"/>
  <c r="U5" i="12"/>
  <c r="T5" i="12"/>
  <c r="T3" i="12" s="1"/>
  <c r="S5" i="12"/>
  <c r="S3" i="12" s="1"/>
  <c r="S5" i="4" s="1"/>
  <c r="R5" i="12"/>
  <c r="R82" i="12" s="1"/>
  <c r="Q5" i="12"/>
  <c r="P5" i="12"/>
  <c r="O5" i="12"/>
  <c r="O3" i="12" s="1"/>
  <c r="O5" i="4" s="1"/>
  <c r="N5" i="12"/>
  <c r="N3" i="12" s="1"/>
  <c r="N5" i="4" s="1"/>
  <c r="M5" i="12"/>
  <c r="L5" i="12"/>
  <c r="L3" i="12" s="1"/>
  <c r="K5" i="12"/>
  <c r="K3" i="12" s="1"/>
  <c r="J5" i="12"/>
  <c r="J82" i="12" s="1"/>
  <c r="I5" i="12"/>
  <c r="H5" i="12"/>
  <c r="G5" i="12"/>
  <c r="G3" i="12" s="1"/>
  <c r="F5" i="12"/>
  <c r="F3" i="12" s="1"/>
  <c r="E5" i="12"/>
  <c r="E82" i="12" s="1"/>
  <c r="D5" i="12"/>
  <c r="D3" i="12" s="1"/>
  <c r="C5" i="12"/>
  <c r="C3" i="12" s="1"/>
  <c r="B5" i="12"/>
  <c r="B82" i="12" s="1"/>
  <c r="Y3" i="12"/>
  <c r="U3" i="12"/>
  <c r="Q3" i="12"/>
  <c r="Q5" i="4" s="1"/>
  <c r="M3" i="12"/>
  <c r="M5" i="4" s="1"/>
  <c r="I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V100" i="11" s="1"/>
  <c r="U102" i="11"/>
  <c r="T102" i="11"/>
  <c r="S102" i="11"/>
  <c r="R102" i="11"/>
  <c r="Q102" i="11"/>
  <c r="P102" i="11"/>
  <c r="P100" i="11" s="1"/>
  <c r="O102" i="11"/>
  <c r="N102" i="11"/>
  <c r="M102" i="11"/>
  <c r="M100" i="11" s="1"/>
  <c r="L102" i="11"/>
  <c r="K102" i="11"/>
  <c r="K100" i="11" s="1"/>
  <c r="J102" i="11"/>
  <c r="I102" i="11"/>
  <c r="H102" i="11"/>
  <c r="G102" i="11"/>
  <c r="F102" i="11"/>
  <c r="E102" i="11"/>
  <c r="D102" i="11"/>
  <c r="C102" i="11"/>
  <c r="B102" i="11"/>
  <c r="Y101" i="11"/>
  <c r="Y100" i="11" s="1"/>
  <c r="X101" i="11"/>
  <c r="X100" i="11" s="1"/>
  <c r="W101" i="11"/>
  <c r="W100" i="11" s="1"/>
  <c r="V101" i="11"/>
  <c r="U101" i="11"/>
  <c r="U100" i="11" s="1"/>
  <c r="T101" i="11"/>
  <c r="T100" i="11" s="1"/>
  <c r="S101" i="11"/>
  <c r="S100" i="11" s="1"/>
  <c r="R101" i="11"/>
  <c r="R100" i="11" s="1"/>
  <c r="Q101" i="11"/>
  <c r="Q100" i="11" s="1"/>
  <c r="P101" i="11"/>
  <c r="O101" i="11"/>
  <c r="O100" i="11" s="1"/>
  <c r="N101" i="11"/>
  <c r="N100" i="11" s="1"/>
  <c r="M101" i="11"/>
  <c r="L101" i="11"/>
  <c r="L100" i="11" s="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X79" i="11"/>
  <c r="W79" i="11"/>
  <c r="W54" i="11" s="1"/>
  <c r="V79" i="11"/>
  <c r="V54" i="11" s="1"/>
  <c r="U79" i="11"/>
  <c r="U54" i="11" s="1"/>
  <c r="T79" i="11"/>
  <c r="S79" i="11"/>
  <c r="S54" i="11" s="1"/>
  <c r="R79" i="11"/>
  <c r="R54" i="11" s="1"/>
  <c r="Q79" i="11"/>
  <c r="Q54" i="11" s="1"/>
  <c r="P79" i="11"/>
  <c r="O79" i="11"/>
  <c r="O54" i="11" s="1"/>
  <c r="N79" i="11"/>
  <c r="M79" i="11"/>
  <c r="L79" i="11"/>
  <c r="K79" i="11"/>
  <c r="J79" i="11"/>
  <c r="I79" i="11"/>
  <c r="H79" i="11"/>
  <c r="G79" i="11"/>
  <c r="F79" i="11"/>
  <c r="E79" i="11"/>
  <c r="D79" i="11"/>
  <c r="C79" i="11"/>
  <c r="C54" i="11" s="1"/>
  <c r="B79" i="11"/>
  <c r="B54" i="11" s="1"/>
  <c r="N54" i="11"/>
  <c r="N147" i="11" s="1"/>
  <c r="M54" i="11"/>
  <c r="M147" i="11" s="1"/>
  <c r="K54" i="11"/>
  <c r="K147" i="11" s="1"/>
  <c r="J54" i="11"/>
  <c r="J147" i="11" s="1"/>
  <c r="I54" i="11"/>
  <c r="I147" i="11" s="1"/>
  <c r="G54" i="11"/>
  <c r="G147" i="11" s="1"/>
  <c r="F54" i="11"/>
  <c r="F147" i="11" s="1"/>
  <c r="E54" i="11"/>
  <c r="E147" i="11" s="1"/>
  <c r="Y35" i="11"/>
  <c r="Y145" i="11" s="1"/>
  <c r="X35" i="11"/>
  <c r="X145" i="11" s="1"/>
  <c r="W35" i="11"/>
  <c r="W145" i="11" s="1"/>
  <c r="V35" i="11"/>
  <c r="V145" i="11" s="1"/>
  <c r="U35" i="11"/>
  <c r="U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L35" i="11"/>
  <c r="L145" i="11" s="1"/>
  <c r="K35" i="11"/>
  <c r="K145" i="11" s="1"/>
  <c r="J35" i="11"/>
  <c r="I35" i="11"/>
  <c r="I5" i="11" s="1"/>
  <c r="H35" i="11"/>
  <c r="G35" i="11"/>
  <c r="G5" i="11" s="1"/>
  <c r="F35" i="11"/>
  <c r="F5" i="11" s="1"/>
  <c r="E35" i="11"/>
  <c r="E5" i="11" s="1"/>
  <c r="D35" i="11"/>
  <c r="D5" i="11" s="1"/>
  <c r="D55" i="8" s="1"/>
  <c r="D100" i="4" s="1"/>
  <c r="C35" i="11"/>
  <c r="B35" i="11"/>
  <c r="Y5" i="11"/>
  <c r="Y136" i="11" s="1"/>
  <c r="X5" i="11"/>
  <c r="X136" i="11" s="1"/>
  <c r="S5" i="11"/>
  <c r="S136" i="11" s="1"/>
  <c r="M5" i="11"/>
  <c r="M136" i="11" s="1"/>
  <c r="J5" i="11"/>
  <c r="J136" i="11" s="1"/>
  <c r="H5" i="11"/>
  <c r="H55" i="8" s="1"/>
  <c r="H100" i="4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X117" i="10" s="1"/>
  <c r="W119" i="10"/>
  <c r="V119" i="10"/>
  <c r="U119" i="10"/>
  <c r="T119" i="10"/>
  <c r="S119" i="10"/>
  <c r="S117" i="10" s="1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W118" i="10"/>
  <c r="W117" i="10" s="1"/>
  <c r="V118" i="10"/>
  <c r="V117" i="10" s="1"/>
  <c r="U118" i="10"/>
  <c r="U117" i="10" s="1"/>
  <c r="T118" i="10"/>
  <c r="T117" i="10" s="1"/>
  <c r="S118" i="10"/>
  <c r="R118" i="10"/>
  <c r="R117" i="10" s="1"/>
  <c r="Q118" i="10"/>
  <c r="Q117" i="10" s="1"/>
  <c r="P118" i="10"/>
  <c r="P117" i="10" s="1"/>
  <c r="O118" i="10"/>
  <c r="O117" i="10" s="1"/>
  <c r="N118" i="10"/>
  <c r="N117" i="10" s="1"/>
  <c r="M118" i="10"/>
  <c r="M117" i="10" s="1"/>
  <c r="L118" i="10"/>
  <c r="L117" i="10" s="1"/>
  <c r="K118" i="10"/>
  <c r="K117" i="10" s="1"/>
  <c r="J118" i="10"/>
  <c r="I118" i="10"/>
  <c r="H118" i="10"/>
  <c r="G118" i="10"/>
  <c r="F118" i="10"/>
  <c r="F117" i="10" s="1"/>
  <c r="E118" i="10"/>
  <c r="E117" i="10" s="1"/>
  <c r="D118" i="10"/>
  <c r="D117" i="10" s="1"/>
  <c r="C118" i="10"/>
  <c r="C117" i="10" s="1"/>
  <c r="B118" i="10"/>
  <c r="B117" i="10" s="1"/>
  <c r="J117" i="10"/>
  <c r="I117" i="10"/>
  <c r="H117" i="10"/>
  <c r="G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X100" i="10" s="1"/>
  <c r="W102" i="10"/>
  <c r="V102" i="10"/>
  <c r="U102" i="10"/>
  <c r="T102" i="10"/>
  <c r="S102" i="10"/>
  <c r="S100" i="10" s="1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W101" i="10"/>
  <c r="W100" i="10" s="1"/>
  <c r="V101" i="10"/>
  <c r="V100" i="10" s="1"/>
  <c r="U101" i="10"/>
  <c r="U100" i="10" s="1"/>
  <c r="T101" i="10"/>
  <c r="T100" i="10" s="1"/>
  <c r="S101" i="10"/>
  <c r="R101" i="10"/>
  <c r="R100" i="10" s="1"/>
  <c r="Q101" i="10"/>
  <c r="Q100" i="10" s="1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I101" i="10"/>
  <c r="H101" i="10"/>
  <c r="G101" i="10"/>
  <c r="F101" i="10"/>
  <c r="F100" i="10" s="1"/>
  <c r="E101" i="10"/>
  <c r="E100" i="10" s="1"/>
  <c r="D101" i="10"/>
  <c r="D100" i="10" s="1"/>
  <c r="C101" i="10"/>
  <c r="C100" i="10" s="1"/>
  <c r="B101" i="10"/>
  <c r="B100" i="10" s="1"/>
  <c r="J100" i="10"/>
  <c r="I100" i="10"/>
  <c r="H100" i="10"/>
  <c r="G100" i="10"/>
  <c r="Y79" i="10"/>
  <c r="Y128" i="10" s="1"/>
  <c r="X79" i="10"/>
  <c r="X128" i="10" s="1"/>
  <c r="W79" i="10"/>
  <c r="W128" i="10" s="1"/>
  <c r="V79" i="10"/>
  <c r="U79" i="10"/>
  <c r="T79" i="10"/>
  <c r="T128" i="10" s="1"/>
  <c r="S79" i="10"/>
  <c r="R79" i="10"/>
  <c r="R128" i="10" s="1"/>
  <c r="Q79" i="10"/>
  <c r="Q128" i="10" s="1"/>
  <c r="P79" i="10"/>
  <c r="P128" i="10" s="1"/>
  <c r="O79" i="10"/>
  <c r="O128" i="10" s="1"/>
  <c r="N79" i="10"/>
  <c r="N156" i="10" s="1"/>
  <c r="M79" i="10"/>
  <c r="M156" i="10" s="1"/>
  <c r="L79" i="10"/>
  <c r="L128" i="10" s="1"/>
  <c r="K79" i="10"/>
  <c r="J79" i="10"/>
  <c r="J128" i="10" s="1"/>
  <c r="I79" i="10"/>
  <c r="I128" i="10" s="1"/>
  <c r="H79" i="10"/>
  <c r="H128" i="10" s="1"/>
  <c r="G79" i="10"/>
  <c r="G128" i="10" s="1"/>
  <c r="F79" i="10"/>
  <c r="F156" i="10" s="1"/>
  <c r="E79" i="10"/>
  <c r="E156" i="10" s="1"/>
  <c r="D79" i="10"/>
  <c r="D128" i="10" s="1"/>
  <c r="C79" i="10"/>
  <c r="B79" i="10"/>
  <c r="B128" i="10" s="1"/>
  <c r="Y35" i="10"/>
  <c r="Y111" i="10" s="1"/>
  <c r="X35" i="10"/>
  <c r="X145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11" i="10" s="1"/>
  <c r="Q35" i="10"/>
  <c r="Q111" i="10" s="1"/>
  <c r="P35" i="10"/>
  <c r="P111" i="10" s="1"/>
  <c r="O35" i="10"/>
  <c r="O145" i="10" s="1"/>
  <c r="N35" i="10"/>
  <c r="N111" i="10" s="1"/>
  <c r="M35" i="10"/>
  <c r="M145" i="10" s="1"/>
  <c r="L35" i="10"/>
  <c r="L145" i="10" s="1"/>
  <c r="K35" i="10"/>
  <c r="K145" i="10" s="1"/>
  <c r="J35" i="10"/>
  <c r="J111" i="10" s="1"/>
  <c r="I35" i="10"/>
  <c r="I111" i="10" s="1"/>
  <c r="H35" i="10"/>
  <c r="H111" i="10" s="1"/>
  <c r="G35" i="10"/>
  <c r="G111" i="10" s="1"/>
  <c r="F35" i="10"/>
  <c r="F111" i="10" s="1"/>
  <c r="E35" i="10"/>
  <c r="E111" i="10" s="1"/>
  <c r="D35" i="10"/>
  <c r="D145" i="10" s="1"/>
  <c r="C35" i="10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S117" i="9" s="1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I117" i="9" s="1"/>
  <c r="H120" i="9"/>
  <c r="H117" i="9" s="1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G117" i="9" s="1"/>
  <c r="F119" i="9"/>
  <c r="E119" i="9"/>
  <c r="D119" i="9"/>
  <c r="D117" i="9" s="1"/>
  <c r="C119" i="9"/>
  <c r="B119" i="9"/>
  <c r="Y118" i="9"/>
  <c r="Y117" i="9" s="1"/>
  <c r="X118" i="9"/>
  <c r="X117" i="9" s="1"/>
  <c r="W118" i="9"/>
  <c r="W117" i="9" s="1"/>
  <c r="V118" i="9"/>
  <c r="U118" i="9"/>
  <c r="T118" i="9"/>
  <c r="S118" i="9"/>
  <c r="R118" i="9"/>
  <c r="R117" i="9" s="1"/>
  <c r="Q118" i="9"/>
  <c r="Q117" i="9" s="1"/>
  <c r="P118" i="9"/>
  <c r="P117" i="9" s="1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J117" i="9" s="1"/>
  <c r="I118" i="9"/>
  <c r="H118" i="9"/>
  <c r="G118" i="9"/>
  <c r="F118" i="9"/>
  <c r="F117" i="9" s="1"/>
  <c r="E118" i="9"/>
  <c r="E117" i="9" s="1"/>
  <c r="D118" i="9"/>
  <c r="C118" i="9"/>
  <c r="C117" i="9" s="1"/>
  <c r="B118" i="9"/>
  <c r="B117" i="9" s="1"/>
  <c r="V117" i="9"/>
  <c r="U117" i="9"/>
  <c r="T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U100" i="9" s="1"/>
  <c r="T107" i="9"/>
  <c r="S107" i="9"/>
  <c r="S100" i="9" s="1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I100" i="9" s="1"/>
  <c r="H103" i="9"/>
  <c r="H100" i="9" s="1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G100" i="9" s="1"/>
  <c r="F102" i="9"/>
  <c r="E102" i="9"/>
  <c r="D102" i="9"/>
  <c r="D100" i="9" s="1"/>
  <c r="C102" i="9"/>
  <c r="B102" i="9"/>
  <c r="Y101" i="9"/>
  <c r="Y100" i="9" s="1"/>
  <c r="X101" i="9"/>
  <c r="X100" i="9" s="1"/>
  <c r="W101" i="9"/>
  <c r="W100" i="9" s="1"/>
  <c r="V101" i="9"/>
  <c r="U101" i="9"/>
  <c r="T101" i="9"/>
  <c r="S101" i="9"/>
  <c r="R101" i="9"/>
  <c r="R100" i="9" s="1"/>
  <c r="Q101" i="9"/>
  <c r="Q100" i="9" s="1"/>
  <c r="P101" i="9"/>
  <c r="P100" i="9" s="1"/>
  <c r="O101" i="9"/>
  <c r="O100" i="9" s="1"/>
  <c r="N101" i="9"/>
  <c r="N100" i="9" s="1"/>
  <c r="M101" i="9"/>
  <c r="M100" i="9" s="1"/>
  <c r="L101" i="9"/>
  <c r="L100" i="9" s="1"/>
  <c r="K101" i="9"/>
  <c r="K100" i="9" s="1"/>
  <c r="J101" i="9"/>
  <c r="J100" i="9" s="1"/>
  <c r="I101" i="9"/>
  <c r="H101" i="9"/>
  <c r="G101" i="9"/>
  <c r="F101" i="9"/>
  <c r="F100" i="9" s="1"/>
  <c r="E101" i="9"/>
  <c r="E100" i="9" s="1"/>
  <c r="D101" i="9"/>
  <c r="C101" i="9"/>
  <c r="C100" i="9" s="1"/>
  <c r="B101" i="9"/>
  <c r="B100" i="9" s="1"/>
  <c r="V100" i="9"/>
  <c r="T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R147" i="9" s="1"/>
  <c r="Q79" i="9"/>
  <c r="Q156" i="9" s="1"/>
  <c r="Q147" i="9" s="1"/>
  <c r="P79" i="9"/>
  <c r="P156" i="9" s="1"/>
  <c r="P147" i="9" s="1"/>
  <c r="O79" i="9"/>
  <c r="O156" i="9" s="1"/>
  <c r="O147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N136" i="9" s="1"/>
  <c r="M35" i="9"/>
  <c r="M145" i="9" s="1"/>
  <c r="M136" i="9" s="1"/>
  <c r="L35" i="9"/>
  <c r="L145" i="9" s="1"/>
  <c r="L136" i="9" s="1"/>
  <c r="K35" i="9"/>
  <c r="K145" i="9" s="1"/>
  <c r="K136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55" i="8"/>
  <c r="Y100" i="4" s="1"/>
  <c r="X55" i="8"/>
  <c r="X100" i="4" s="1"/>
  <c r="S55" i="8"/>
  <c r="S100" i="4" s="1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O53" i="8"/>
  <c r="N53" i="8"/>
  <c r="M53" i="8"/>
  <c r="L53" i="8"/>
  <c r="K53" i="8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B53" i="8"/>
  <c r="B39" i="7" s="1"/>
  <c r="Y49" i="8"/>
  <c r="X49" i="8"/>
  <c r="X54" i="4" s="1"/>
  <c r="W49" i="8"/>
  <c r="V49" i="8"/>
  <c r="U49" i="8"/>
  <c r="T49" i="8"/>
  <c r="T54" i="4" s="1"/>
  <c r="S49" i="8"/>
  <c r="R49" i="8"/>
  <c r="Q49" i="8"/>
  <c r="P49" i="8"/>
  <c r="P54" i="4" s="1"/>
  <c r="O49" i="8"/>
  <c r="N49" i="8"/>
  <c r="M49" i="8"/>
  <c r="L49" i="8"/>
  <c r="L54" i="4" s="1"/>
  <c r="K49" i="8"/>
  <c r="J49" i="8"/>
  <c r="I49" i="8"/>
  <c r="H49" i="8"/>
  <c r="H54" i="4" s="1"/>
  <c r="G49" i="8"/>
  <c r="F49" i="8"/>
  <c r="E49" i="8"/>
  <c r="E54" i="4" s="1"/>
  <c r="D49" i="8"/>
  <c r="D47" i="8" s="1"/>
  <c r="D52" i="4" s="1"/>
  <c r="C49" i="8"/>
  <c r="B49" i="8"/>
  <c r="Y48" i="8"/>
  <c r="Y66" i="8" s="1"/>
  <c r="Y155" i="4" s="1"/>
  <c r="X48" i="8"/>
  <c r="X66" i="8" s="1"/>
  <c r="X155" i="4" s="1"/>
  <c r="W48" i="8"/>
  <c r="W66" i="8" s="1"/>
  <c r="W155" i="4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J48" i="8"/>
  <c r="I48" i="8"/>
  <c r="H48" i="8"/>
  <c r="G48" i="8"/>
  <c r="F48" i="8"/>
  <c r="E48" i="8"/>
  <c r="D48" i="8"/>
  <c r="C48" i="8"/>
  <c r="B48" i="8"/>
  <c r="B47" i="8" s="1"/>
  <c r="B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P20" i="8" s="1"/>
  <c r="O22" i="8"/>
  <c r="N22" i="8"/>
  <c r="M22" i="8"/>
  <c r="M20" i="8" s="1"/>
  <c r="L22" i="8"/>
  <c r="K22" i="8"/>
  <c r="K20" i="8" s="1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V20" i="8" s="1"/>
  <c r="U21" i="8"/>
  <c r="U20" i="8" s="1"/>
  <c r="T21" i="8"/>
  <c r="T20" i="8" s="1"/>
  <c r="S21" i="8"/>
  <c r="S20" i="8" s="1"/>
  <c r="R21" i="8"/>
  <c r="R20" i="8" s="1"/>
  <c r="Q21" i="8"/>
  <c r="P21" i="8"/>
  <c r="O21" i="8"/>
  <c r="N21" i="8"/>
  <c r="N20" i="8" s="1"/>
  <c r="M21" i="8"/>
  <c r="L21" i="8"/>
  <c r="L20" i="8" s="1"/>
  <c r="K21" i="8"/>
  <c r="J21" i="8"/>
  <c r="J20" i="8" s="1"/>
  <c r="I21" i="8"/>
  <c r="I20" i="8" s="1"/>
  <c r="H21" i="8"/>
  <c r="H20" i="8" s="1"/>
  <c r="G21" i="8"/>
  <c r="G20" i="8" s="1"/>
  <c r="F21" i="8"/>
  <c r="F20" i="8" s="1"/>
  <c r="E21" i="8"/>
  <c r="E20" i="8" s="1"/>
  <c r="D21" i="8"/>
  <c r="C21" i="8"/>
  <c r="B21" i="8"/>
  <c r="Q20" i="8"/>
  <c r="O20" i="8"/>
  <c r="D20" i="8"/>
  <c r="C20" i="8"/>
  <c r="B20" i="8"/>
  <c r="Y19" i="8"/>
  <c r="Y17" i="8" s="1"/>
  <c r="X19" i="8"/>
  <c r="W19" i="8"/>
  <c r="V19" i="8"/>
  <c r="U19" i="8"/>
  <c r="T19" i="8"/>
  <c r="S19" i="8"/>
  <c r="R19" i="8"/>
  <c r="Q19" i="8"/>
  <c r="Q17" i="8" s="1"/>
  <c r="P19" i="8"/>
  <c r="O19" i="8"/>
  <c r="N19" i="8"/>
  <c r="M19" i="8"/>
  <c r="M17" i="8" s="1"/>
  <c r="L19" i="8"/>
  <c r="K19" i="8"/>
  <c r="J19" i="8"/>
  <c r="I19" i="8"/>
  <c r="I17" i="8" s="1"/>
  <c r="H19" i="8"/>
  <c r="G19" i="8"/>
  <c r="F19" i="8"/>
  <c r="E19" i="8"/>
  <c r="D19" i="8"/>
  <c r="C19" i="8"/>
  <c r="Y18" i="8"/>
  <c r="X18" i="8"/>
  <c r="W18" i="8"/>
  <c r="W17" i="8" s="1"/>
  <c r="V18" i="8"/>
  <c r="V17" i="8" s="1"/>
  <c r="U18" i="8"/>
  <c r="T18" i="8"/>
  <c r="T17" i="8" s="1"/>
  <c r="S18" i="8"/>
  <c r="S17" i="8" s="1"/>
  <c r="R18" i="8"/>
  <c r="R17" i="8" s="1"/>
  <c r="Q18" i="8"/>
  <c r="P18" i="8"/>
  <c r="O18" i="8"/>
  <c r="N18" i="8"/>
  <c r="M18" i="8"/>
  <c r="L18" i="8"/>
  <c r="K18" i="8"/>
  <c r="J18" i="8"/>
  <c r="I18" i="8"/>
  <c r="H18" i="8"/>
  <c r="H17" i="8" s="1"/>
  <c r="G18" i="8"/>
  <c r="F18" i="8"/>
  <c r="E18" i="8"/>
  <c r="D18" i="8"/>
  <c r="C18" i="8"/>
  <c r="O17" i="8"/>
  <c r="N17" i="8"/>
  <c r="K17" i="8"/>
  <c r="J17" i="8"/>
  <c r="G17" i="8"/>
  <c r="F17" i="8"/>
  <c r="C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L4" i="4" s="1"/>
  <c r="K3" i="8"/>
  <c r="K4" i="4" s="1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R42" i="7"/>
  <c r="Q42" i="7"/>
  <c r="O42" i="7"/>
  <c r="N42" i="7"/>
  <c r="M42" i="7"/>
  <c r="L42" i="7"/>
  <c r="K42" i="7"/>
  <c r="I42" i="7"/>
  <c r="H42" i="7"/>
  <c r="G42" i="7"/>
  <c r="F42" i="7"/>
  <c r="E42" i="7"/>
  <c r="D42" i="7"/>
  <c r="C42" i="7"/>
  <c r="X41" i="7"/>
  <c r="W41" i="7"/>
  <c r="P41" i="7"/>
  <c r="K41" i="7"/>
  <c r="J41" i="7"/>
  <c r="I41" i="7"/>
  <c r="H41" i="7"/>
  <c r="G41" i="7"/>
  <c r="F41" i="7"/>
  <c r="E41" i="7"/>
  <c r="D41" i="7"/>
  <c r="C41" i="7"/>
  <c r="B41" i="7"/>
  <c r="Y40" i="7"/>
  <c r="X40" i="7"/>
  <c r="U40" i="7"/>
  <c r="Q40" i="7"/>
  <c r="O40" i="7"/>
  <c r="N40" i="7"/>
  <c r="M40" i="7"/>
  <c r="L40" i="7"/>
  <c r="J40" i="7"/>
  <c r="I40" i="7"/>
  <c r="C40" i="7"/>
  <c r="P39" i="7"/>
  <c r="O39" i="7"/>
  <c r="N39" i="7"/>
  <c r="M39" i="7"/>
  <c r="L39" i="7"/>
  <c r="K39" i="7"/>
  <c r="C39" i="7"/>
  <c r="R27" i="7"/>
  <c r="J27" i="7"/>
  <c r="F27" i="7"/>
  <c r="S27" i="7"/>
  <c r="G27" i="7"/>
  <c r="E27" i="7"/>
  <c r="B27" i="7"/>
  <c r="T27" i="7"/>
  <c r="M27" i="7"/>
  <c r="C27" i="7"/>
  <c r="Y27" i="7"/>
  <c r="X27" i="7"/>
  <c r="V27" i="7"/>
  <c r="Q27" i="7"/>
  <c r="P27" i="7"/>
  <c r="O27" i="7"/>
  <c r="N27" i="7"/>
  <c r="K27" i="7"/>
  <c r="I27" i="7"/>
  <c r="W27" i="7"/>
  <c r="U27" i="7"/>
  <c r="L27" i="7"/>
  <c r="H27" i="7"/>
  <c r="D27" i="7"/>
  <c r="B16" i="7"/>
  <c r="V16" i="7"/>
  <c r="R16" i="7"/>
  <c r="Q16" i="7"/>
  <c r="N16" i="7"/>
  <c r="C16" i="7"/>
  <c r="Y16" i="7"/>
  <c r="O16" i="7"/>
  <c r="M16" i="7"/>
  <c r="J16" i="7"/>
  <c r="D16" i="7"/>
  <c r="W16" i="7"/>
  <c r="U16" i="7"/>
  <c r="L16" i="7"/>
  <c r="K16" i="7"/>
  <c r="I16" i="7"/>
  <c r="H16" i="7"/>
  <c r="F16" i="7"/>
  <c r="X16" i="7"/>
  <c r="T16" i="7"/>
  <c r="S16" i="7"/>
  <c r="P16" i="7"/>
  <c r="G16" i="7"/>
  <c r="E16" i="7"/>
  <c r="V10" i="7"/>
  <c r="U10" i="7"/>
  <c r="R10" i="7"/>
  <c r="G10" i="7"/>
  <c r="E10" i="7"/>
  <c r="S10" i="7"/>
  <c r="Q10" i="7"/>
  <c r="N10" i="7"/>
  <c r="H10" i="7"/>
  <c r="C10" i="7"/>
  <c r="Y10" i="7"/>
  <c r="P10" i="7"/>
  <c r="O10" i="7"/>
  <c r="M10" i="7"/>
  <c r="L10" i="7"/>
  <c r="J10" i="7"/>
  <c r="D10" i="7"/>
  <c r="B10" i="7"/>
  <c r="X10" i="7"/>
  <c r="W10" i="7"/>
  <c r="T10" i="7"/>
  <c r="K10" i="7"/>
  <c r="I10" i="7"/>
  <c r="F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U27" i="6"/>
  <c r="O27" i="6"/>
  <c r="R27" i="6"/>
  <c r="P27" i="6"/>
  <c r="M27" i="6"/>
  <c r="B27" i="6"/>
  <c r="X27" i="6"/>
  <c r="N27" i="6"/>
  <c r="L27" i="6"/>
  <c r="C27" i="6"/>
  <c r="Y27" i="6"/>
  <c r="W27" i="6"/>
  <c r="V27" i="6"/>
  <c r="T27" i="6"/>
  <c r="Q27" i="6"/>
  <c r="K27" i="6"/>
  <c r="J27" i="6"/>
  <c r="I27" i="6"/>
  <c r="H27" i="6"/>
  <c r="G27" i="6"/>
  <c r="E27" i="6"/>
  <c r="S27" i="6"/>
  <c r="F27" i="6"/>
  <c r="D27" i="6"/>
  <c r="M16" i="6"/>
  <c r="N16" i="6"/>
  <c r="L16" i="6"/>
  <c r="E16" i="6"/>
  <c r="Y16" i="6"/>
  <c r="B16" i="6"/>
  <c r="U16" i="6"/>
  <c r="O16" i="6"/>
  <c r="J16" i="6"/>
  <c r="H16" i="6"/>
  <c r="X16" i="6"/>
  <c r="W16" i="6"/>
  <c r="V16" i="6"/>
  <c r="T16" i="6"/>
  <c r="S16" i="6"/>
  <c r="Q16" i="6"/>
  <c r="K16" i="6"/>
  <c r="I16" i="6"/>
  <c r="F16" i="6"/>
  <c r="D16" i="6"/>
  <c r="R16" i="6"/>
  <c r="P16" i="6"/>
  <c r="G16" i="6"/>
  <c r="C16" i="6"/>
  <c r="I10" i="6"/>
  <c r="C10" i="6"/>
  <c r="E10" i="6"/>
  <c r="R10" i="6"/>
  <c r="F10" i="6"/>
  <c r="D10" i="6"/>
  <c r="Y10" i="6"/>
  <c r="S10" i="6"/>
  <c r="N10" i="6"/>
  <c r="L10" i="6"/>
  <c r="B10" i="6"/>
  <c r="X10" i="6"/>
  <c r="W10" i="6"/>
  <c r="U10" i="6"/>
  <c r="O10" i="6"/>
  <c r="M10" i="6"/>
  <c r="J10" i="6"/>
  <c r="H10" i="6"/>
  <c r="V10" i="6"/>
  <c r="T10" i="6"/>
  <c r="Q10" i="6"/>
  <c r="P10" i="6"/>
  <c r="K10" i="6"/>
  <c r="G10" i="6"/>
  <c r="A48" i="5"/>
  <c r="A47" i="5"/>
  <c r="A41" i="5"/>
  <c r="L16" i="5"/>
  <c r="K16" i="5"/>
  <c r="G16" i="5"/>
  <c r="D16" i="5"/>
  <c r="X16" i="5"/>
  <c r="Y16" i="5"/>
  <c r="N16" i="5"/>
  <c r="I16" i="5"/>
  <c r="W16" i="5"/>
  <c r="V16" i="5"/>
  <c r="U16" i="5"/>
  <c r="S16" i="5"/>
  <c r="R16" i="5"/>
  <c r="P16" i="5"/>
  <c r="J16" i="5"/>
  <c r="H16" i="5"/>
  <c r="E16" i="5"/>
  <c r="C16" i="5"/>
  <c r="Q16" i="5"/>
  <c r="O16" i="5"/>
  <c r="M16" i="5"/>
  <c r="F16" i="5"/>
  <c r="B16" i="5"/>
  <c r="K10" i="5"/>
  <c r="H10" i="5"/>
  <c r="D10" i="5"/>
  <c r="E10" i="5"/>
  <c r="C10" i="5"/>
  <c r="X10" i="5"/>
  <c r="R10" i="5"/>
  <c r="Y10" i="5"/>
  <c r="W10" i="5"/>
  <c r="V10" i="5"/>
  <c r="T10" i="5"/>
  <c r="N10" i="5"/>
  <c r="L10" i="5"/>
  <c r="I10" i="5"/>
  <c r="G10" i="5"/>
  <c r="U10" i="5"/>
  <c r="S10" i="5"/>
  <c r="Q10" i="5"/>
  <c r="P10" i="5"/>
  <c r="O10" i="5"/>
  <c r="M10" i="5"/>
  <c r="J10" i="5"/>
  <c r="F10" i="5"/>
  <c r="B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W179" i="4"/>
  <c r="V179" i="4"/>
  <c r="U179" i="4"/>
  <c r="S179" i="4"/>
  <c r="R179" i="4"/>
  <c r="Q179" i="4"/>
  <c r="P179" i="4"/>
  <c r="O179" i="4"/>
  <c r="N179" i="4"/>
  <c r="K179" i="4"/>
  <c r="H179" i="4"/>
  <c r="E179" i="4"/>
  <c r="C179" i="4"/>
  <c r="B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T177" i="4"/>
  <c r="S177" i="4"/>
  <c r="R177" i="4"/>
  <c r="Q177" i="4"/>
  <c r="P177" i="4"/>
  <c r="O177" i="4"/>
  <c r="N177" i="4"/>
  <c r="L177" i="4"/>
  <c r="K177" i="4"/>
  <c r="J177" i="4"/>
  <c r="I177" i="4"/>
  <c r="H177" i="4"/>
  <c r="G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L175" i="4"/>
  <c r="K175" i="4"/>
  <c r="J175" i="4"/>
  <c r="I175" i="4"/>
  <c r="H175" i="4"/>
  <c r="G175" i="4"/>
  <c r="F175" i="4"/>
  <c r="E175" i="4"/>
  <c r="D175" i="4"/>
  <c r="C175" i="4"/>
  <c r="B175" i="4"/>
  <c r="V174" i="4"/>
  <c r="U174" i="4"/>
  <c r="G174" i="4"/>
  <c r="F174" i="4"/>
  <c r="E174" i="4"/>
  <c r="D174" i="4"/>
  <c r="B174" i="4"/>
  <c r="S173" i="4"/>
  <c r="R173" i="4"/>
  <c r="D173" i="4"/>
  <c r="C173" i="4"/>
  <c r="B173" i="4"/>
  <c r="M172" i="4"/>
  <c r="U166" i="4"/>
  <c r="T166" i="4"/>
  <c r="S166" i="4"/>
  <c r="R166" i="4"/>
  <c r="P166" i="4"/>
  <c r="W161" i="4"/>
  <c r="Q161" i="4"/>
  <c r="N161" i="4"/>
  <c r="X160" i="4"/>
  <c r="P160" i="4"/>
  <c r="O160" i="4"/>
  <c r="I160" i="4"/>
  <c r="G160" i="4"/>
  <c r="F160" i="4"/>
  <c r="E160" i="4"/>
  <c r="D160" i="4"/>
  <c r="W158" i="4"/>
  <c r="V158" i="4"/>
  <c r="U158" i="4"/>
  <c r="S158" i="4"/>
  <c r="C158" i="4"/>
  <c r="K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H120" i="4"/>
  <c r="G120" i="4"/>
  <c r="F120" i="4"/>
  <c r="E120" i="4"/>
  <c r="D120" i="4"/>
  <c r="C120" i="4"/>
  <c r="B120" i="4"/>
  <c r="Y119" i="4"/>
  <c r="W119" i="4"/>
  <c r="V119" i="4"/>
  <c r="U119" i="4"/>
  <c r="T119" i="4"/>
  <c r="S119" i="4"/>
  <c r="R119" i="4"/>
  <c r="Q119" i="4"/>
  <c r="O119" i="4"/>
  <c r="N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S118" i="4"/>
  <c r="R118" i="4"/>
  <c r="Q118" i="4"/>
  <c r="P118" i="4"/>
  <c r="O118" i="4"/>
  <c r="N118" i="4"/>
  <c r="M118" i="4"/>
  <c r="K118" i="4"/>
  <c r="J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O117" i="4"/>
  <c r="N117" i="4"/>
  <c r="M117" i="4"/>
  <c r="L117" i="4"/>
  <c r="K117" i="4"/>
  <c r="J117" i="4"/>
  <c r="I117" i="4"/>
  <c r="G117" i="4"/>
  <c r="F117" i="4"/>
  <c r="C117" i="4"/>
  <c r="S116" i="4"/>
  <c r="R116" i="4"/>
  <c r="Q116" i="4"/>
  <c r="Y115" i="4"/>
  <c r="F115" i="4"/>
  <c r="X114" i="4"/>
  <c r="N114" i="4"/>
  <c r="J113" i="4"/>
  <c r="W111" i="4"/>
  <c r="V111" i="4"/>
  <c r="U111" i="4"/>
  <c r="T111" i="4"/>
  <c r="S111" i="4"/>
  <c r="R111" i="4"/>
  <c r="P111" i="4"/>
  <c r="O111" i="4"/>
  <c r="N111" i="4"/>
  <c r="M111" i="4"/>
  <c r="L111" i="4"/>
  <c r="K111" i="4"/>
  <c r="I111" i="4"/>
  <c r="F111" i="4"/>
  <c r="C111" i="4"/>
  <c r="B111" i="4"/>
  <c r="L110" i="4"/>
  <c r="H110" i="4"/>
  <c r="G110" i="4"/>
  <c r="R109" i="4"/>
  <c r="Q109" i="4"/>
  <c r="E109" i="4"/>
  <c r="X106" i="4"/>
  <c r="W106" i="4"/>
  <c r="V106" i="4"/>
  <c r="U106" i="4"/>
  <c r="T106" i="4"/>
  <c r="S106" i="4"/>
  <c r="R106" i="4"/>
  <c r="Q106" i="4"/>
  <c r="O106" i="4"/>
  <c r="N106" i="4"/>
  <c r="M106" i="4"/>
  <c r="L106" i="4"/>
  <c r="K106" i="4"/>
  <c r="J106" i="4"/>
  <c r="I106" i="4"/>
  <c r="H106" i="4"/>
  <c r="G106" i="4"/>
  <c r="E106" i="4"/>
  <c r="Y103" i="4"/>
  <c r="R103" i="4"/>
  <c r="Q103" i="4"/>
  <c r="P103" i="4"/>
  <c r="O103" i="4"/>
  <c r="Y95" i="4"/>
  <c r="Y94" i="4" s="1"/>
  <c r="X95" i="4"/>
  <c r="W95" i="4"/>
  <c r="V95" i="4"/>
  <c r="U95" i="4"/>
  <c r="T95" i="4"/>
  <c r="S95" i="4"/>
  <c r="S94" i="4" s="1"/>
  <c r="R95" i="4"/>
  <c r="R94" i="4" s="1"/>
  <c r="Q95" i="4"/>
  <c r="Q94" i="4" s="1"/>
  <c r="P95" i="4"/>
  <c r="P94" i="4" s="1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B94" i="4" s="1"/>
  <c r="R88" i="4"/>
  <c r="Q88" i="4"/>
  <c r="P88" i="4"/>
  <c r="O88" i="4"/>
  <c r="N88" i="4"/>
  <c r="M88" i="4"/>
  <c r="K88" i="4"/>
  <c r="D88" i="4"/>
  <c r="X94" i="4"/>
  <c r="W94" i="4"/>
  <c r="V94" i="4"/>
  <c r="U94" i="4"/>
  <c r="T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Y78" i="4"/>
  <c r="X78" i="4"/>
  <c r="W78" i="4"/>
  <c r="W151" i="4" s="1"/>
  <c r="V78" i="4"/>
  <c r="V151" i="4" s="1"/>
  <c r="U78" i="4"/>
  <c r="T78" i="4"/>
  <c r="S78" i="4"/>
  <c r="R78" i="4"/>
  <c r="Q78" i="4"/>
  <c r="P78" i="4"/>
  <c r="O78" i="4"/>
  <c r="N78" i="4"/>
  <c r="N151" i="4" s="1"/>
  <c r="M78" i="4"/>
  <c r="M151" i="4" s="1"/>
  <c r="L78" i="4"/>
  <c r="L151" i="4" s="1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G150" i="4" s="1"/>
  <c r="F77" i="4"/>
  <c r="F150" i="4" s="1"/>
  <c r="E77" i="4"/>
  <c r="E150" i="4" s="1"/>
  <c r="D77" i="4"/>
  <c r="C77" i="4"/>
  <c r="B77" i="4"/>
  <c r="Y76" i="4"/>
  <c r="X76" i="4"/>
  <c r="W76" i="4"/>
  <c r="V76" i="4"/>
  <c r="V149" i="4" s="1"/>
  <c r="U76" i="4"/>
  <c r="T76" i="4"/>
  <c r="S76" i="4"/>
  <c r="R76" i="4"/>
  <c r="Q76" i="4"/>
  <c r="P76" i="4"/>
  <c r="O76" i="4"/>
  <c r="N76" i="4"/>
  <c r="M76" i="4"/>
  <c r="M149" i="4" s="1"/>
  <c r="L76" i="4"/>
  <c r="L149" i="4" s="1"/>
  <c r="K76" i="4"/>
  <c r="K149" i="4" s="1"/>
  <c r="J76" i="4"/>
  <c r="I76" i="4"/>
  <c r="H76" i="4"/>
  <c r="G76" i="4"/>
  <c r="F76" i="4"/>
  <c r="E76" i="4"/>
  <c r="D76" i="4"/>
  <c r="C76" i="4"/>
  <c r="B76" i="4"/>
  <c r="Y75" i="4"/>
  <c r="X75" i="4"/>
  <c r="X148" i="4" s="1"/>
  <c r="W75" i="4"/>
  <c r="V75" i="4"/>
  <c r="U75" i="4"/>
  <c r="T75" i="4"/>
  <c r="S75" i="4"/>
  <c r="R75" i="4"/>
  <c r="Q75" i="4"/>
  <c r="P75" i="4"/>
  <c r="O75" i="4"/>
  <c r="O148" i="4" s="1"/>
  <c r="N75" i="4"/>
  <c r="N148" i="4" s="1"/>
  <c r="M75" i="4"/>
  <c r="M148" i="4" s="1"/>
  <c r="L75" i="4"/>
  <c r="K75" i="4"/>
  <c r="J75" i="4"/>
  <c r="I75" i="4"/>
  <c r="I148" i="4" s="1"/>
  <c r="H75" i="4"/>
  <c r="G75" i="4"/>
  <c r="F75" i="4"/>
  <c r="E75" i="4"/>
  <c r="D75" i="4"/>
  <c r="C75" i="4"/>
  <c r="B75" i="4"/>
  <c r="Y74" i="4"/>
  <c r="X74" i="4"/>
  <c r="X147" i="4" s="1"/>
  <c r="W74" i="4"/>
  <c r="V74" i="4"/>
  <c r="U74" i="4"/>
  <c r="T74" i="4"/>
  <c r="S74" i="4"/>
  <c r="R74" i="4"/>
  <c r="Q74" i="4"/>
  <c r="P74" i="4"/>
  <c r="O74" i="4"/>
  <c r="O147" i="4" s="1"/>
  <c r="N74" i="4"/>
  <c r="N147" i="4" s="1"/>
  <c r="M74" i="4"/>
  <c r="M147" i="4" s="1"/>
  <c r="L74" i="4"/>
  <c r="K74" i="4"/>
  <c r="K147" i="4" s="1"/>
  <c r="J74" i="4"/>
  <c r="I74" i="4"/>
  <c r="H74" i="4"/>
  <c r="G74" i="4"/>
  <c r="F74" i="4"/>
  <c r="E74" i="4"/>
  <c r="D74" i="4"/>
  <c r="C74" i="4"/>
  <c r="B74" i="4"/>
  <c r="B147" i="4" s="1"/>
  <c r="Y73" i="4"/>
  <c r="Y146" i="4" s="1"/>
  <c r="X73" i="4"/>
  <c r="X146" i="4" s="1"/>
  <c r="W73" i="4"/>
  <c r="W146" i="4" s="1"/>
  <c r="V73" i="4"/>
  <c r="U73" i="4"/>
  <c r="U146" i="4" s="1"/>
  <c r="T73" i="4"/>
  <c r="S73" i="4"/>
  <c r="R73" i="4"/>
  <c r="Q73" i="4"/>
  <c r="P73" i="4"/>
  <c r="O73" i="4"/>
  <c r="N73" i="4"/>
  <c r="M73" i="4"/>
  <c r="L73" i="4"/>
  <c r="L146" i="4" s="1"/>
  <c r="K73" i="4"/>
  <c r="K146" i="4" s="1"/>
  <c r="J73" i="4"/>
  <c r="J146" i="4" s="1"/>
  <c r="I73" i="4"/>
  <c r="H73" i="4"/>
  <c r="G73" i="4"/>
  <c r="F73" i="4"/>
  <c r="E73" i="4"/>
  <c r="D73" i="4"/>
  <c r="C73" i="4"/>
  <c r="B73" i="4"/>
  <c r="Y72" i="4"/>
  <c r="Y145" i="4" s="1"/>
  <c r="X72" i="4"/>
  <c r="X145" i="4" s="1"/>
  <c r="W72" i="4"/>
  <c r="V72" i="4"/>
  <c r="U72" i="4"/>
  <c r="T72" i="4"/>
  <c r="S72" i="4"/>
  <c r="R72" i="4"/>
  <c r="Q72" i="4"/>
  <c r="P72" i="4"/>
  <c r="O72" i="4"/>
  <c r="O145" i="4" s="1"/>
  <c r="N72" i="4"/>
  <c r="N145" i="4" s="1"/>
  <c r="M72" i="4"/>
  <c r="M145" i="4" s="1"/>
  <c r="L72" i="4"/>
  <c r="L145" i="4" s="1"/>
  <c r="J72" i="4"/>
  <c r="I72" i="4"/>
  <c r="G72" i="4"/>
  <c r="F72" i="4"/>
  <c r="E72" i="4"/>
  <c r="D72" i="4"/>
  <c r="C72" i="4"/>
  <c r="B72" i="4"/>
  <c r="Y71" i="4"/>
  <c r="X71" i="4"/>
  <c r="X144" i="4" s="1"/>
  <c r="W71" i="4"/>
  <c r="W144" i="4" s="1"/>
  <c r="V71" i="4"/>
  <c r="V144" i="4" s="1"/>
  <c r="U71" i="4"/>
  <c r="U144" i="4" s="1"/>
  <c r="T71" i="4"/>
  <c r="T144" i="4" s="1"/>
  <c r="S71" i="4"/>
  <c r="R71" i="4"/>
  <c r="Q71" i="4"/>
  <c r="P71" i="4"/>
  <c r="O71" i="4"/>
  <c r="N71" i="4"/>
  <c r="M71" i="4"/>
  <c r="L71" i="4"/>
  <c r="K71" i="4"/>
  <c r="K144" i="4" s="1"/>
  <c r="J71" i="4"/>
  <c r="J144" i="4" s="1"/>
  <c r="I71" i="4"/>
  <c r="I144" i="4" s="1"/>
  <c r="H71" i="4"/>
  <c r="H144" i="4" s="1"/>
  <c r="G71" i="4"/>
  <c r="E71" i="4"/>
  <c r="C71" i="4"/>
  <c r="B71" i="4"/>
  <c r="Y70" i="4"/>
  <c r="X70" i="4"/>
  <c r="W70" i="4"/>
  <c r="V70" i="4"/>
  <c r="U70" i="4"/>
  <c r="T70" i="4"/>
  <c r="T143" i="4" s="1"/>
  <c r="S70" i="4"/>
  <c r="S143" i="4" s="1"/>
  <c r="R70" i="4"/>
  <c r="R143" i="4" s="1"/>
  <c r="Q70" i="4"/>
  <c r="Q143" i="4" s="1"/>
  <c r="P70" i="4"/>
  <c r="P143" i="4" s="1"/>
  <c r="O70" i="4"/>
  <c r="N70" i="4"/>
  <c r="M70" i="4"/>
  <c r="L70" i="4"/>
  <c r="K70" i="4"/>
  <c r="J70" i="4"/>
  <c r="I70" i="4"/>
  <c r="H70" i="4"/>
  <c r="G70" i="4"/>
  <c r="G143" i="4" s="1"/>
  <c r="F70" i="4"/>
  <c r="F143" i="4" s="1"/>
  <c r="E70" i="4"/>
  <c r="E143" i="4" s="1"/>
  <c r="D70" i="4"/>
  <c r="D143" i="4" s="1"/>
  <c r="C70" i="4"/>
  <c r="B70" i="4"/>
  <c r="Y68" i="4"/>
  <c r="Y141" i="4" s="1"/>
  <c r="X68" i="4"/>
  <c r="X141" i="4" s="1"/>
  <c r="R68" i="4"/>
  <c r="Q68" i="4"/>
  <c r="P68" i="4"/>
  <c r="O68" i="4"/>
  <c r="N68" i="4"/>
  <c r="M68" i="4"/>
  <c r="K68" i="4"/>
  <c r="K141" i="4" s="1"/>
  <c r="J68" i="4"/>
  <c r="J141" i="4" s="1"/>
  <c r="G68" i="4"/>
  <c r="F68" i="4"/>
  <c r="E68" i="4"/>
  <c r="D68" i="4"/>
  <c r="C68" i="4"/>
  <c r="B68" i="4"/>
  <c r="Y67" i="4"/>
  <c r="X67" i="4"/>
  <c r="W67" i="4"/>
  <c r="U67" i="4"/>
  <c r="U140" i="4" s="1"/>
  <c r="T67" i="4"/>
  <c r="T140" i="4" s="1"/>
  <c r="S67" i="4"/>
  <c r="S140" i="4" s="1"/>
  <c r="M67" i="4"/>
  <c r="L67" i="4"/>
  <c r="K67" i="4"/>
  <c r="J67" i="4"/>
  <c r="I67" i="4"/>
  <c r="H67" i="4"/>
  <c r="H140" i="4" s="1"/>
  <c r="G67" i="4"/>
  <c r="G140" i="4" s="1"/>
  <c r="F67" i="4"/>
  <c r="F140" i="4" s="1"/>
  <c r="C67" i="4"/>
  <c r="B67" i="4"/>
  <c r="Y66" i="4"/>
  <c r="X66" i="4"/>
  <c r="W66" i="4"/>
  <c r="V66" i="4"/>
  <c r="U66" i="4"/>
  <c r="T66" i="4"/>
  <c r="S66" i="4"/>
  <c r="Q66" i="4"/>
  <c r="Q139" i="4" s="1"/>
  <c r="P66" i="4"/>
  <c r="P139" i="4" s="1"/>
  <c r="O66" i="4"/>
  <c r="O139" i="4" s="1"/>
  <c r="I66" i="4"/>
  <c r="H66" i="4"/>
  <c r="G66" i="4"/>
  <c r="F66" i="4"/>
  <c r="E66" i="4"/>
  <c r="D66" i="4"/>
  <c r="D139" i="4" s="1"/>
  <c r="C66" i="4"/>
  <c r="C139" i="4" s="1"/>
  <c r="B66" i="4"/>
  <c r="B139" i="4" s="1"/>
  <c r="Y64" i="4"/>
  <c r="Y137" i="4" s="1"/>
  <c r="X64" i="4"/>
  <c r="W64" i="4"/>
  <c r="W137" i="4" s="1"/>
  <c r="V64" i="4"/>
  <c r="U64" i="4"/>
  <c r="P64" i="4"/>
  <c r="M64" i="4"/>
  <c r="L64" i="4"/>
  <c r="K64" i="4"/>
  <c r="J64" i="4"/>
  <c r="I64" i="4"/>
  <c r="H64" i="4"/>
  <c r="H137" i="4" s="1"/>
  <c r="G64" i="4"/>
  <c r="G137" i="4" s="1"/>
  <c r="E64" i="4"/>
  <c r="E137" i="4" s="1"/>
  <c r="D64" i="4"/>
  <c r="D137" i="4" s="1"/>
  <c r="C64" i="4"/>
  <c r="C137" i="4" s="1"/>
  <c r="B64" i="4"/>
  <c r="B137" i="4" s="1"/>
  <c r="Y63" i="4"/>
  <c r="Y136" i="4" s="1"/>
  <c r="X63" i="4"/>
  <c r="X136" i="4" s="1"/>
  <c r="W63" i="4"/>
  <c r="W136" i="4" s="1"/>
  <c r="V63" i="4"/>
  <c r="U63" i="4"/>
  <c r="U136" i="4" s="1"/>
  <c r="T63" i="4"/>
  <c r="S63" i="4"/>
  <c r="S136" i="4" s="1"/>
  <c r="R63" i="4"/>
  <c r="Q63" i="4"/>
  <c r="P63" i="4"/>
  <c r="I63" i="4"/>
  <c r="H63" i="4"/>
  <c r="G63" i="4"/>
  <c r="F63" i="4"/>
  <c r="E63" i="4"/>
  <c r="D63" i="4"/>
  <c r="D136" i="4" s="1"/>
  <c r="C63" i="4"/>
  <c r="C136" i="4" s="1"/>
  <c r="B63" i="4"/>
  <c r="B136" i="4" s="1"/>
  <c r="Y60" i="4"/>
  <c r="X60" i="4"/>
  <c r="W60" i="4"/>
  <c r="T60" i="4"/>
  <c r="S60" i="4"/>
  <c r="R60" i="4"/>
  <c r="Q60" i="4"/>
  <c r="O60" i="4"/>
  <c r="N60" i="4"/>
  <c r="M60" i="4"/>
  <c r="L60" i="4"/>
  <c r="K60" i="4"/>
  <c r="J60" i="4"/>
  <c r="I60" i="4"/>
  <c r="H60" i="4"/>
  <c r="G60" i="4"/>
  <c r="F60" i="4"/>
  <c r="E60" i="4"/>
  <c r="S59" i="4"/>
  <c r="R59" i="4"/>
  <c r="M59" i="4"/>
  <c r="J59" i="4"/>
  <c r="I59" i="4"/>
  <c r="H59" i="4"/>
  <c r="G59" i="4"/>
  <c r="E59" i="4"/>
  <c r="D59" i="4"/>
  <c r="C59" i="4"/>
  <c r="B59" i="4"/>
  <c r="Y58" i="4"/>
  <c r="S58" i="4"/>
  <c r="Q58" i="4"/>
  <c r="P58" i="4"/>
  <c r="O58" i="4"/>
  <c r="I58" i="4"/>
  <c r="Y56" i="4"/>
  <c r="Y131" i="4" s="1"/>
  <c r="X56" i="4"/>
  <c r="X131" i="4" s="1"/>
  <c r="W56" i="4"/>
  <c r="W131" i="4" s="1"/>
  <c r="V56" i="4"/>
  <c r="V131" i="4" s="1"/>
  <c r="U56" i="4"/>
  <c r="U131" i="4" s="1"/>
  <c r="T56" i="4"/>
  <c r="T131" i="4" s="1"/>
  <c r="E56" i="4"/>
  <c r="E131" i="4" s="1"/>
  <c r="D56" i="4"/>
  <c r="D131" i="4" s="1"/>
  <c r="C56" i="4"/>
  <c r="C131" i="4" s="1"/>
  <c r="B56" i="4"/>
  <c r="B131" i="4" s="1"/>
  <c r="F54" i="4"/>
  <c r="C54" i="4"/>
  <c r="B54" i="4"/>
  <c r="Y53" i="4"/>
  <c r="X53" i="4"/>
  <c r="W53" i="4"/>
  <c r="V53" i="4"/>
  <c r="U53" i="4"/>
  <c r="T53" i="4"/>
  <c r="S53" i="4"/>
  <c r="R53" i="4"/>
  <c r="Q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O27" i="5" s="1"/>
  <c r="N31" i="4"/>
  <c r="M31" i="4"/>
  <c r="L31" i="4"/>
  <c r="K31" i="4"/>
  <c r="J31" i="4"/>
  <c r="I31" i="4"/>
  <c r="H31" i="4"/>
  <c r="G31" i="4"/>
  <c r="G27" i="5" s="1"/>
  <c r="F31" i="4"/>
  <c r="F27" i="5" s="1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T17" i="4"/>
  <c r="S17" i="4"/>
  <c r="R17" i="4"/>
  <c r="Q17" i="4"/>
  <c r="L17" i="4"/>
  <c r="K17" i="4"/>
  <c r="J17" i="4"/>
  <c r="H17" i="4"/>
  <c r="G17" i="4"/>
  <c r="F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S9" i="4"/>
  <c r="R9" i="4"/>
  <c r="Q9" i="4"/>
  <c r="K9" i="4"/>
  <c r="I9" i="4"/>
  <c r="H9" i="4"/>
  <c r="G9" i="4"/>
  <c r="F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N7" i="4"/>
  <c r="M7" i="4"/>
  <c r="L7" i="4"/>
  <c r="K7" i="4"/>
  <c r="J7" i="4"/>
  <c r="I7" i="4"/>
  <c r="H7" i="4"/>
  <c r="G7" i="4"/>
  <c r="F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W5" i="4"/>
  <c r="V5" i="4"/>
  <c r="U5" i="4"/>
  <c r="T5" i="4"/>
  <c r="L5" i="4"/>
  <c r="K5" i="4"/>
  <c r="I5" i="4"/>
  <c r="G5" i="4"/>
  <c r="F5" i="4"/>
  <c r="D5" i="4"/>
  <c r="C5" i="4"/>
  <c r="Y4" i="4"/>
  <c r="X4" i="4"/>
  <c r="W4" i="4"/>
  <c r="V4" i="4"/>
  <c r="U4" i="4"/>
  <c r="T4" i="4"/>
  <c r="S4" i="4"/>
  <c r="R4" i="4"/>
  <c r="Q4" i="4"/>
  <c r="P4" i="4"/>
  <c r="O4" i="4"/>
  <c r="N4" i="4"/>
  <c r="M4" i="4"/>
  <c r="J4" i="4"/>
  <c r="I4" i="4"/>
  <c r="H4" i="4"/>
  <c r="G4" i="4"/>
  <c r="F4" i="4"/>
  <c r="E4" i="4"/>
  <c r="D4" i="4"/>
  <c r="C4" i="4"/>
  <c r="B4" i="4"/>
  <c r="Y3" i="4"/>
  <c r="S3" i="4"/>
  <c r="K3" i="4"/>
  <c r="G3" i="4"/>
  <c r="F3" i="4"/>
  <c r="B11" i="2"/>
  <c r="B46" i="2"/>
  <c r="B6" i="2"/>
  <c r="B33" i="2"/>
  <c r="B8" i="2"/>
  <c r="B30" i="2"/>
  <c r="B34" i="2"/>
  <c r="B39" i="2"/>
  <c r="B51" i="2"/>
  <c r="B45" i="2"/>
  <c r="B29" i="2"/>
  <c r="B56" i="2"/>
  <c r="B24" i="2"/>
  <c r="B20" i="2"/>
  <c r="B19" i="2"/>
  <c r="B55" i="2"/>
  <c r="B21" i="2"/>
  <c r="B23" i="2"/>
  <c r="B16" i="2"/>
  <c r="B38" i="2"/>
  <c r="B18" i="2"/>
  <c r="B48" i="2"/>
  <c r="B53" i="2"/>
  <c r="B61" i="2"/>
  <c r="B49" i="2"/>
  <c r="B43" i="2"/>
  <c r="B14" i="2"/>
  <c r="B31" i="2"/>
  <c r="B5" i="2"/>
  <c r="B41" i="2"/>
  <c r="B13" i="2"/>
  <c r="B10" i="2"/>
  <c r="B4" i="2"/>
  <c r="B60" i="2"/>
  <c r="B36" i="2"/>
  <c r="B25" i="2"/>
  <c r="B26" i="2"/>
  <c r="B59" i="2"/>
  <c r="B54" i="2"/>
  <c r="B9" i="2"/>
  <c r="B44" i="2"/>
  <c r="B50" i="2"/>
  <c r="B58" i="2"/>
  <c r="B28" i="2"/>
  <c r="B40" i="2"/>
  <c r="B35" i="2"/>
  <c r="B15" i="2"/>
  <c r="V103" i="50" l="1"/>
  <c r="B105" i="50"/>
  <c r="B104" i="51"/>
  <c r="F105" i="51"/>
  <c r="W103" i="50"/>
  <c r="C105" i="50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96" i="49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T151" i="4"/>
  <c r="U151" i="4"/>
  <c r="W96" i="49"/>
  <c r="Y96" i="49"/>
  <c r="X151" i="4"/>
  <c r="B96" i="49"/>
  <c r="C96" i="49"/>
  <c r="B151" i="4"/>
  <c r="D96" i="49"/>
  <c r="C151" i="4"/>
  <c r="E96" i="49"/>
  <c r="D151" i="4"/>
  <c r="F96" i="49"/>
  <c r="E151" i="4"/>
  <c r="G96" i="49"/>
  <c r="H96" i="49"/>
  <c r="G151" i="4"/>
  <c r="I96" i="49"/>
  <c r="F151" i="4"/>
  <c r="H151" i="4"/>
  <c r="J96" i="49"/>
  <c r="Y151" i="4"/>
  <c r="I151" i="4"/>
  <c r="K96" i="49"/>
  <c r="J151" i="4"/>
  <c r="L96" i="49"/>
  <c r="K151" i="4"/>
  <c r="M96" i="49"/>
  <c r="N96" i="49"/>
  <c r="O96" i="49"/>
  <c r="P96" i="49"/>
  <c r="O151" i="4"/>
  <c r="P151" i="4"/>
  <c r="R96" i="49"/>
  <c r="Q151" i="4"/>
  <c r="S96" i="49"/>
  <c r="R151" i="4"/>
  <c r="T96" i="49"/>
  <c r="S151" i="4"/>
  <c r="U96" i="49"/>
  <c r="L38" i="44"/>
  <c r="L179" i="4" s="1"/>
  <c r="D77" i="46"/>
  <c r="J77" i="46"/>
  <c r="O77" i="46"/>
  <c r="P77" i="46"/>
  <c r="X77" i="47"/>
  <c r="Q77" i="46"/>
  <c r="Y77" i="47"/>
  <c r="U77" i="46"/>
  <c r="V77" i="46"/>
  <c r="B77" i="47"/>
  <c r="W77" i="46"/>
  <c r="X77" i="46"/>
  <c r="D77" i="47"/>
  <c r="Y77" i="46"/>
  <c r="F77" i="47"/>
  <c r="G77" i="47"/>
  <c r="M150" i="4"/>
  <c r="K150" i="4"/>
  <c r="N150" i="4"/>
  <c r="O150" i="4"/>
  <c r="P150" i="4"/>
  <c r="B69" i="45"/>
  <c r="T150" i="4"/>
  <c r="U150" i="4"/>
  <c r="L150" i="4"/>
  <c r="Q150" i="4"/>
  <c r="V150" i="4"/>
  <c r="W150" i="4"/>
  <c r="F69" i="45"/>
  <c r="R150" i="4"/>
  <c r="H69" i="45"/>
  <c r="I69" i="45"/>
  <c r="S150" i="4"/>
  <c r="J69" i="45"/>
  <c r="Y150" i="4"/>
  <c r="B150" i="4"/>
  <c r="C150" i="4"/>
  <c r="N69" i="45"/>
  <c r="X150" i="4"/>
  <c r="D150" i="4"/>
  <c r="P69" i="45"/>
  <c r="Q69" i="45"/>
  <c r="R69" i="45"/>
  <c r="H150" i="4"/>
  <c r="I150" i="4"/>
  <c r="T69" i="45"/>
  <c r="J150" i="4"/>
  <c r="V69" i="45"/>
  <c r="V63" i="43"/>
  <c r="L72" i="43"/>
  <c r="F63" i="43"/>
  <c r="M72" i="42"/>
  <c r="D90" i="42"/>
  <c r="C81" i="41"/>
  <c r="O90" i="43"/>
  <c r="X63" i="41"/>
  <c r="V81" i="41"/>
  <c r="P72" i="41"/>
  <c r="P90" i="42"/>
  <c r="Q90" i="43"/>
  <c r="R90" i="43"/>
  <c r="U72" i="41"/>
  <c r="S81" i="41"/>
  <c r="S90" i="43"/>
  <c r="V72" i="41"/>
  <c r="S90" i="42"/>
  <c r="T90" i="43"/>
  <c r="X72" i="41"/>
  <c r="U81" i="41"/>
  <c r="U90" i="43"/>
  <c r="U90" i="42"/>
  <c r="V90" i="42"/>
  <c r="W90" i="43"/>
  <c r="X81" i="41"/>
  <c r="F90" i="43"/>
  <c r="X90" i="42"/>
  <c r="Y90" i="43"/>
  <c r="N90" i="43"/>
  <c r="V90" i="43"/>
  <c r="H63" i="41"/>
  <c r="B90" i="43"/>
  <c r="G90" i="42"/>
  <c r="C90" i="43"/>
  <c r="C90" i="42"/>
  <c r="O90" i="42"/>
  <c r="D90" i="43"/>
  <c r="E81" i="41"/>
  <c r="W90" i="42"/>
  <c r="E90" i="43"/>
  <c r="E90" i="42"/>
  <c r="F90" i="42"/>
  <c r="G90" i="43"/>
  <c r="P63" i="41"/>
  <c r="H90" i="42"/>
  <c r="I90" i="43"/>
  <c r="P149" i="4"/>
  <c r="R149" i="4"/>
  <c r="S149" i="4"/>
  <c r="N149" i="4"/>
  <c r="O149" i="4"/>
  <c r="T149" i="4"/>
  <c r="U149" i="4"/>
  <c r="W81" i="41"/>
  <c r="W149" i="4"/>
  <c r="Y81" i="41"/>
  <c r="X149" i="4"/>
  <c r="Y149" i="4"/>
  <c r="B149" i="4"/>
  <c r="C149" i="4"/>
  <c r="D149" i="4"/>
  <c r="F81" i="41"/>
  <c r="G81" i="41"/>
  <c r="F149" i="4"/>
  <c r="G149" i="4"/>
  <c r="I81" i="41"/>
  <c r="H149" i="4"/>
  <c r="E149" i="4"/>
  <c r="I149" i="4"/>
  <c r="Q149" i="4"/>
  <c r="J149" i="4"/>
  <c r="N81" i="41"/>
  <c r="O81" i="41"/>
  <c r="Q81" i="41"/>
  <c r="H81" i="41"/>
  <c r="Q51" i="39"/>
  <c r="O78" i="39"/>
  <c r="W80" i="39"/>
  <c r="L51" i="39"/>
  <c r="Q79" i="39"/>
  <c r="Y80" i="39"/>
  <c r="Y51" i="39"/>
  <c r="T51" i="39"/>
  <c r="Y78" i="39"/>
  <c r="I80" i="39"/>
  <c r="I79" i="39"/>
  <c r="I51" i="39"/>
  <c r="D51" i="39"/>
  <c r="P51" i="38"/>
  <c r="O51" i="38"/>
  <c r="F51" i="38"/>
  <c r="S51" i="38"/>
  <c r="X51" i="38"/>
  <c r="M51" i="38"/>
  <c r="N51" i="38"/>
  <c r="C51" i="38"/>
  <c r="V78" i="38"/>
  <c r="V51" i="38"/>
  <c r="H51" i="38"/>
  <c r="G51" i="38"/>
  <c r="K51" i="38"/>
  <c r="L60" i="37"/>
  <c r="G63" i="37"/>
  <c r="L79" i="37"/>
  <c r="W57" i="37"/>
  <c r="I63" i="37"/>
  <c r="Y57" i="37"/>
  <c r="J63" i="37"/>
  <c r="B51" i="37"/>
  <c r="O63" i="37"/>
  <c r="N80" i="37"/>
  <c r="O80" i="37"/>
  <c r="T79" i="39"/>
  <c r="I51" i="37"/>
  <c r="J51" i="37"/>
  <c r="B80" i="38"/>
  <c r="Q51" i="37"/>
  <c r="R51" i="37"/>
  <c r="E80" i="38"/>
  <c r="B57" i="37"/>
  <c r="G57" i="37"/>
  <c r="B60" i="37"/>
  <c r="I57" i="37"/>
  <c r="D60" i="37"/>
  <c r="J80" i="38"/>
  <c r="B78" i="38"/>
  <c r="J57" i="37"/>
  <c r="G60" i="37"/>
  <c r="E78" i="38"/>
  <c r="O57" i="37"/>
  <c r="Y51" i="37"/>
  <c r="I60" i="37"/>
  <c r="O78" i="37"/>
  <c r="X79" i="38"/>
  <c r="Q57" i="37"/>
  <c r="J60" i="37"/>
  <c r="B63" i="37"/>
  <c r="M80" i="38"/>
  <c r="R80" i="38"/>
  <c r="B148" i="4"/>
  <c r="D148" i="4"/>
  <c r="E148" i="4"/>
  <c r="F148" i="4"/>
  <c r="G148" i="4"/>
  <c r="H148" i="4"/>
  <c r="J148" i="4"/>
  <c r="K148" i="4"/>
  <c r="C148" i="4"/>
  <c r="L148" i="4"/>
  <c r="P148" i="4"/>
  <c r="Q148" i="4"/>
  <c r="H72" i="37"/>
  <c r="S148" i="4"/>
  <c r="T148" i="4"/>
  <c r="U148" i="4"/>
  <c r="V148" i="4"/>
  <c r="R148" i="4"/>
  <c r="W148" i="4"/>
  <c r="Y148" i="4"/>
  <c r="P72" i="37"/>
  <c r="P51" i="35"/>
  <c r="P79" i="35"/>
  <c r="S79" i="35"/>
  <c r="X80" i="35"/>
  <c r="Q78" i="35"/>
  <c r="Y80" i="35"/>
  <c r="H51" i="35"/>
  <c r="X79" i="35"/>
  <c r="R78" i="34"/>
  <c r="J51" i="34"/>
  <c r="I51" i="34"/>
  <c r="H51" i="34"/>
  <c r="R51" i="34"/>
  <c r="M51" i="34"/>
  <c r="Q51" i="34"/>
  <c r="P51" i="34"/>
  <c r="U51" i="34"/>
  <c r="L79" i="34"/>
  <c r="V51" i="34"/>
  <c r="Y51" i="34"/>
  <c r="Y63" i="34"/>
  <c r="X51" i="34"/>
  <c r="B51" i="34"/>
  <c r="O78" i="34"/>
  <c r="U72" i="33"/>
  <c r="X79" i="34"/>
  <c r="U78" i="34"/>
  <c r="V78" i="34"/>
  <c r="B80" i="34"/>
  <c r="B60" i="33"/>
  <c r="Y78" i="34"/>
  <c r="P57" i="33"/>
  <c r="S57" i="33"/>
  <c r="C63" i="33"/>
  <c r="X78" i="35"/>
  <c r="V57" i="33"/>
  <c r="M60" i="33"/>
  <c r="F63" i="33"/>
  <c r="H78" i="33"/>
  <c r="H72" i="33" s="1"/>
  <c r="W57" i="33"/>
  <c r="O60" i="33"/>
  <c r="G63" i="33"/>
  <c r="X57" i="33"/>
  <c r="P60" i="33"/>
  <c r="H63" i="33"/>
  <c r="D78" i="34"/>
  <c r="H79" i="34"/>
  <c r="L80" i="34"/>
  <c r="R60" i="33"/>
  <c r="E78" i="34"/>
  <c r="I79" i="34"/>
  <c r="M80" i="34"/>
  <c r="H80" i="35"/>
  <c r="U60" i="33"/>
  <c r="N63" i="33"/>
  <c r="H79" i="33"/>
  <c r="F78" i="34"/>
  <c r="J79" i="34"/>
  <c r="W60" i="33"/>
  <c r="G78" i="34"/>
  <c r="O80" i="34"/>
  <c r="X60" i="33"/>
  <c r="P63" i="33"/>
  <c r="P79" i="33"/>
  <c r="P72" i="33" s="1"/>
  <c r="S63" i="33"/>
  <c r="X79" i="33"/>
  <c r="X72" i="33" s="1"/>
  <c r="O79" i="34"/>
  <c r="X63" i="33"/>
  <c r="L78" i="34"/>
  <c r="P79" i="34"/>
  <c r="X80" i="33"/>
  <c r="P80" i="35"/>
  <c r="N78" i="34"/>
  <c r="Q147" i="4"/>
  <c r="R147" i="4"/>
  <c r="S147" i="4"/>
  <c r="T147" i="4"/>
  <c r="U147" i="4"/>
  <c r="V147" i="4"/>
  <c r="W147" i="4"/>
  <c r="P147" i="4"/>
  <c r="Y147" i="4"/>
  <c r="C147" i="4"/>
  <c r="D147" i="4"/>
  <c r="C72" i="33"/>
  <c r="D72" i="33"/>
  <c r="F147" i="4"/>
  <c r="G147" i="4"/>
  <c r="H147" i="4"/>
  <c r="E72" i="33"/>
  <c r="I147" i="4"/>
  <c r="E147" i="4"/>
  <c r="J147" i="4"/>
  <c r="L147" i="4"/>
  <c r="M72" i="33"/>
  <c r="R119" i="31"/>
  <c r="I120" i="4"/>
  <c r="G122" i="31"/>
  <c r="B119" i="31"/>
  <c r="J122" i="31"/>
  <c r="K90" i="30"/>
  <c r="X84" i="30"/>
  <c r="G84" i="30"/>
  <c r="E84" i="30"/>
  <c r="H84" i="30"/>
  <c r="S119" i="30"/>
  <c r="M84" i="30"/>
  <c r="W84" i="30"/>
  <c r="P84" i="30"/>
  <c r="U84" i="30"/>
  <c r="C90" i="30"/>
  <c r="F90" i="30"/>
  <c r="P120" i="30"/>
  <c r="X123" i="30"/>
  <c r="M119" i="30"/>
  <c r="U122" i="30"/>
  <c r="G90" i="29"/>
  <c r="O119" i="30"/>
  <c r="S120" i="30"/>
  <c r="L90" i="29"/>
  <c r="P119" i="30"/>
  <c r="X122" i="30"/>
  <c r="O90" i="29"/>
  <c r="V113" i="29"/>
  <c r="T90" i="29"/>
  <c r="R119" i="30"/>
  <c r="W90" i="29"/>
  <c r="D99" i="29"/>
  <c r="G99" i="29"/>
  <c r="O99" i="29"/>
  <c r="W119" i="30"/>
  <c r="C122" i="30"/>
  <c r="G123" i="30"/>
  <c r="X119" i="30"/>
  <c r="H123" i="30"/>
  <c r="W99" i="29"/>
  <c r="B120" i="30"/>
  <c r="J123" i="30"/>
  <c r="C120" i="30"/>
  <c r="G122" i="30"/>
  <c r="G122" i="29"/>
  <c r="G119" i="29"/>
  <c r="O122" i="29"/>
  <c r="E120" i="30"/>
  <c r="M123" i="30"/>
  <c r="O119" i="29"/>
  <c r="W122" i="29"/>
  <c r="W119" i="29"/>
  <c r="G123" i="29"/>
  <c r="W123" i="29"/>
  <c r="H119" i="30"/>
  <c r="P122" i="30"/>
  <c r="M120" i="30"/>
  <c r="U123" i="30"/>
  <c r="J119" i="30"/>
  <c r="R122" i="30"/>
  <c r="B146" i="4"/>
  <c r="C146" i="4"/>
  <c r="D146" i="4"/>
  <c r="E146" i="4"/>
  <c r="Q113" i="29"/>
  <c r="F146" i="4"/>
  <c r="G146" i="4"/>
  <c r="W113" i="29"/>
  <c r="H146" i="4"/>
  <c r="R33" i="4"/>
  <c r="I146" i="4"/>
  <c r="M146" i="4"/>
  <c r="N146" i="4"/>
  <c r="O146" i="4"/>
  <c r="R146" i="4"/>
  <c r="P146" i="4"/>
  <c r="S146" i="4"/>
  <c r="T146" i="4"/>
  <c r="Q146" i="4"/>
  <c r="V146" i="4"/>
  <c r="F113" i="29"/>
  <c r="I113" i="29"/>
  <c r="O113" i="29"/>
  <c r="F57" i="24"/>
  <c r="F116" i="4" s="1"/>
  <c r="R110" i="27"/>
  <c r="G57" i="24"/>
  <c r="G116" i="4" s="1"/>
  <c r="O57" i="24"/>
  <c r="O116" i="4" s="1"/>
  <c r="O110" i="27"/>
  <c r="J57" i="24"/>
  <c r="J116" i="4" s="1"/>
  <c r="K57" i="24"/>
  <c r="K116" i="4" s="1"/>
  <c r="S110" i="27"/>
  <c r="X110" i="27"/>
  <c r="W110" i="27"/>
  <c r="B110" i="27"/>
  <c r="M119" i="4"/>
  <c r="U76" i="24"/>
  <c r="U173" i="4" s="1"/>
  <c r="U57" i="24"/>
  <c r="U116" i="4" s="1"/>
  <c r="B117" i="4"/>
  <c r="R75" i="24"/>
  <c r="R172" i="4" s="1"/>
  <c r="V57" i="24"/>
  <c r="V116" i="4" s="1"/>
  <c r="I118" i="4"/>
  <c r="S75" i="24"/>
  <c r="S172" i="4" s="1"/>
  <c r="W76" i="24"/>
  <c r="W173" i="4" s="1"/>
  <c r="W57" i="24"/>
  <c r="W116" i="4" s="1"/>
  <c r="D117" i="4"/>
  <c r="T75" i="24"/>
  <c r="T172" i="4" s="1"/>
  <c r="X76" i="24"/>
  <c r="X173" i="4" s="1"/>
  <c r="C110" i="27"/>
  <c r="H110" i="27"/>
  <c r="E117" i="4"/>
  <c r="G110" i="27"/>
  <c r="P110" i="27"/>
  <c r="O116" i="26"/>
  <c r="W152" i="26"/>
  <c r="C154" i="26"/>
  <c r="X156" i="25"/>
  <c r="Y156" i="25"/>
  <c r="U143" i="26"/>
  <c r="Y152" i="26"/>
  <c r="E154" i="26"/>
  <c r="V143" i="26"/>
  <c r="F154" i="26"/>
  <c r="W143" i="26"/>
  <c r="X143" i="26"/>
  <c r="D153" i="26"/>
  <c r="H154" i="26"/>
  <c r="Y143" i="26"/>
  <c r="E153" i="26"/>
  <c r="I154" i="26"/>
  <c r="B156" i="25"/>
  <c r="N156" i="25"/>
  <c r="R156" i="25"/>
  <c r="X154" i="27"/>
  <c r="C156" i="25"/>
  <c r="C152" i="26"/>
  <c r="G153" i="26"/>
  <c r="K154" i="26"/>
  <c r="D156" i="25"/>
  <c r="D152" i="26"/>
  <c r="H153" i="26"/>
  <c r="L154" i="26"/>
  <c r="E156" i="25"/>
  <c r="I153" i="26"/>
  <c r="M154" i="26"/>
  <c r="O143" i="27"/>
  <c r="S152" i="27"/>
  <c r="W153" i="27"/>
  <c r="F156" i="25"/>
  <c r="J156" i="25"/>
  <c r="N154" i="26"/>
  <c r="X153" i="27"/>
  <c r="G156" i="25"/>
  <c r="G152" i="26"/>
  <c r="I52" i="24"/>
  <c r="I69" i="4" s="1"/>
  <c r="H156" i="25"/>
  <c r="H152" i="26"/>
  <c r="L153" i="26"/>
  <c r="P154" i="26"/>
  <c r="I156" i="25"/>
  <c r="E143" i="26"/>
  <c r="I152" i="26"/>
  <c r="M153" i="26"/>
  <c r="Q154" i="26"/>
  <c r="W152" i="27"/>
  <c r="C154" i="27"/>
  <c r="G136" i="25"/>
  <c r="J116" i="25"/>
  <c r="F143" i="26"/>
  <c r="J152" i="26"/>
  <c r="N153" i="26"/>
  <c r="R154" i="26"/>
  <c r="X152" i="27"/>
  <c r="H136" i="25"/>
  <c r="R116" i="25"/>
  <c r="M52" i="24"/>
  <c r="M69" i="4" s="1"/>
  <c r="I136" i="25"/>
  <c r="H143" i="26"/>
  <c r="L152" i="26"/>
  <c r="P153" i="26"/>
  <c r="T154" i="26"/>
  <c r="N52" i="24"/>
  <c r="I143" i="26"/>
  <c r="Q153" i="26"/>
  <c r="U154" i="26"/>
  <c r="O52" i="24"/>
  <c r="O69" i="4" s="1"/>
  <c r="V154" i="26"/>
  <c r="P152" i="26"/>
  <c r="T153" i="26"/>
  <c r="X154" i="26"/>
  <c r="M143" i="26"/>
  <c r="Q152" i="26"/>
  <c r="U153" i="26"/>
  <c r="Y154" i="26"/>
  <c r="C152" i="27"/>
  <c r="G153" i="27"/>
  <c r="K154" i="27"/>
  <c r="N143" i="26"/>
  <c r="R152" i="26"/>
  <c r="V153" i="26"/>
  <c r="O143" i="26"/>
  <c r="S152" i="26"/>
  <c r="W153" i="26"/>
  <c r="P143" i="26"/>
  <c r="T152" i="26"/>
  <c r="X153" i="26"/>
  <c r="Q143" i="26"/>
  <c r="Y153" i="26"/>
  <c r="G152" i="27"/>
  <c r="B154" i="26"/>
  <c r="H152" i="27"/>
  <c r="P154" i="27"/>
  <c r="I17" i="4"/>
  <c r="I3" i="4"/>
  <c r="I128" i="4" s="1"/>
  <c r="U143" i="4"/>
  <c r="B145" i="4"/>
  <c r="C145" i="4"/>
  <c r="D145" i="4"/>
  <c r="Y143" i="4"/>
  <c r="E145" i="4"/>
  <c r="Q52" i="24"/>
  <c r="U75" i="24"/>
  <c r="U172" i="4" s="1"/>
  <c r="J136" i="25"/>
  <c r="B144" i="4"/>
  <c r="F145" i="4"/>
  <c r="R52" i="24"/>
  <c r="X143" i="4"/>
  <c r="C144" i="4"/>
  <c r="G145" i="4"/>
  <c r="S52" i="24"/>
  <c r="W75" i="24"/>
  <c r="W172" i="4" s="1"/>
  <c r="C77" i="24"/>
  <c r="C174" i="4" s="1"/>
  <c r="D71" i="4"/>
  <c r="D144" i="4" s="1"/>
  <c r="H72" i="4"/>
  <c r="H145" i="4" s="1"/>
  <c r="T52" i="24"/>
  <c r="H57" i="24"/>
  <c r="H116" i="4" s="1"/>
  <c r="M136" i="25"/>
  <c r="Y144" i="4"/>
  <c r="E144" i="4"/>
  <c r="I145" i="4"/>
  <c r="U52" i="24"/>
  <c r="N136" i="25"/>
  <c r="O142" i="4"/>
  <c r="W143" i="4"/>
  <c r="B143" i="4"/>
  <c r="F144" i="4"/>
  <c r="J145" i="4"/>
  <c r="V52" i="24"/>
  <c r="O136" i="25"/>
  <c r="V143" i="4"/>
  <c r="C143" i="4"/>
  <c r="G144" i="4"/>
  <c r="K145" i="4"/>
  <c r="W52" i="24"/>
  <c r="P136" i="25"/>
  <c r="Y52" i="24"/>
  <c r="E76" i="24"/>
  <c r="E173" i="4" s="1"/>
  <c r="I77" i="24"/>
  <c r="I174" i="4" s="1"/>
  <c r="B75" i="24"/>
  <c r="B172" i="4" s="1"/>
  <c r="F76" i="24"/>
  <c r="F173" i="4" s="1"/>
  <c r="J77" i="24"/>
  <c r="J174" i="4" s="1"/>
  <c r="C142" i="4"/>
  <c r="C75" i="24"/>
  <c r="C172" i="4" s="1"/>
  <c r="G76" i="24"/>
  <c r="G173" i="4" s="1"/>
  <c r="K77" i="24"/>
  <c r="K174" i="4" s="1"/>
  <c r="D75" i="24"/>
  <c r="D172" i="4" s="1"/>
  <c r="H76" i="24"/>
  <c r="H173" i="4" s="1"/>
  <c r="L77" i="24"/>
  <c r="L174" i="4" s="1"/>
  <c r="P57" i="24"/>
  <c r="P116" i="4" s="1"/>
  <c r="U136" i="25"/>
  <c r="I143" i="4"/>
  <c r="E75" i="24"/>
  <c r="E172" i="4" s="1"/>
  <c r="M77" i="24"/>
  <c r="M174" i="4" s="1"/>
  <c r="V136" i="25"/>
  <c r="B74" i="24"/>
  <c r="B171" i="4" s="1"/>
  <c r="F75" i="24"/>
  <c r="F172" i="4" s="1"/>
  <c r="J76" i="24"/>
  <c r="J173" i="4" s="1"/>
  <c r="W136" i="25"/>
  <c r="C74" i="24"/>
  <c r="C171" i="4" s="1"/>
  <c r="G75" i="24"/>
  <c r="G172" i="4" s="1"/>
  <c r="K76" i="24"/>
  <c r="K173" i="4" s="1"/>
  <c r="X136" i="25"/>
  <c r="X74" i="24"/>
  <c r="X171" i="4" s="1"/>
  <c r="K143" i="4"/>
  <c r="O144" i="4"/>
  <c r="S145" i="4"/>
  <c r="L143" i="4"/>
  <c r="P144" i="4"/>
  <c r="T145" i="4"/>
  <c r="D52" i="24"/>
  <c r="H75" i="24"/>
  <c r="H172" i="4" s="1"/>
  <c r="L76" i="24"/>
  <c r="L173" i="4" s="1"/>
  <c r="P77" i="24"/>
  <c r="P174" i="4" s="1"/>
  <c r="V75" i="24"/>
  <c r="V172" i="4" s="1"/>
  <c r="Y136" i="25"/>
  <c r="M144" i="4"/>
  <c r="N144" i="4"/>
  <c r="I142" i="4"/>
  <c r="M143" i="4"/>
  <c r="Q144" i="4"/>
  <c r="U145" i="4"/>
  <c r="E52" i="24"/>
  <c r="I75" i="24"/>
  <c r="I172" i="4" s="1"/>
  <c r="I76" i="24"/>
  <c r="I173" i="4" s="1"/>
  <c r="L144" i="4"/>
  <c r="X39" i="4"/>
  <c r="Q145" i="4"/>
  <c r="R145" i="4"/>
  <c r="J142" i="4"/>
  <c r="N143" i="4"/>
  <c r="R144" i="4"/>
  <c r="V145" i="4"/>
  <c r="F52" i="24"/>
  <c r="J75" i="24"/>
  <c r="J172" i="4" s="1"/>
  <c r="R77" i="24"/>
  <c r="R174" i="4" s="1"/>
  <c r="N76" i="24"/>
  <c r="N173" i="4" s="1"/>
  <c r="H143" i="4"/>
  <c r="J143" i="4"/>
  <c r="K142" i="4"/>
  <c r="O143" i="4"/>
  <c r="S144" i="4"/>
  <c r="W145" i="4"/>
  <c r="G52" i="24"/>
  <c r="K75" i="24"/>
  <c r="K172" i="4" s="1"/>
  <c r="S77" i="24"/>
  <c r="S174" i="4" s="1"/>
  <c r="V76" i="24"/>
  <c r="V173" i="4" s="1"/>
  <c r="P145" i="4"/>
  <c r="H52" i="24"/>
  <c r="L75" i="24"/>
  <c r="L172" i="4" s="1"/>
  <c r="P76" i="24"/>
  <c r="P173" i="4" s="1"/>
  <c r="T77" i="24"/>
  <c r="T174" i="4" s="1"/>
  <c r="Y77" i="24"/>
  <c r="Y174" i="4" s="1"/>
  <c r="M142" i="4"/>
  <c r="I74" i="24"/>
  <c r="I171" i="4" s="1"/>
  <c r="J74" i="24"/>
  <c r="J171" i="4" s="1"/>
  <c r="K74" i="24"/>
  <c r="K171" i="4" s="1"/>
  <c r="P142" i="4"/>
  <c r="L74" i="24"/>
  <c r="L171" i="4" s="1"/>
  <c r="T76" i="24"/>
  <c r="T173" i="4" s="1"/>
  <c r="X77" i="24"/>
  <c r="X174" i="4" s="1"/>
  <c r="F136" i="25"/>
  <c r="T154" i="23"/>
  <c r="T61" i="20"/>
  <c r="T114" i="4" s="1"/>
  <c r="Q57" i="20"/>
  <c r="Q56" i="20" s="1"/>
  <c r="H79" i="20"/>
  <c r="H170" i="4" s="1"/>
  <c r="C57" i="20"/>
  <c r="I60" i="20"/>
  <c r="X5" i="23"/>
  <c r="D48" i="23"/>
  <c r="O99" i="23"/>
  <c r="O62" i="20" s="1"/>
  <c r="O115" i="4" s="1"/>
  <c r="I79" i="20"/>
  <c r="I170" i="4" s="1"/>
  <c r="D57" i="20"/>
  <c r="D56" i="20" s="1"/>
  <c r="Y5" i="23"/>
  <c r="H48" i="23"/>
  <c r="P99" i="23"/>
  <c r="P62" i="20" s="1"/>
  <c r="P115" i="4" s="1"/>
  <c r="G79" i="20"/>
  <c r="G170" i="4" s="1"/>
  <c r="B77" i="20"/>
  <c r="B168" i="4" s="1"/>
  <c r="C77" i="20"/>
  <c r="C168" i="4" s="1"/>
  <c r="J48" i="23"/>
  <c r="D77" i="20"/>
  <c r="D168" i="4" s="1"/>
  <c r="L79" i="20"/>
  <c r="L170" i="4" s="1"/>
  <c r="I57" i="20"/>
  <c r="I56" i="20" s="1"/>
  <c r="K48" i="23"/>
  <c r="I78" i="20"/>
  <c r="I169" i="4" s="1"/>
  <c r="L48" i="23"/>
  <c r="N79" i="20"/>
  <c r="N170" i="4" s="1"/>
  <c r="M48" i="23"/>
  <c r="P60" i="20"/>
  <c r="P48" i="23"/>
  <c r="V48" i="23"/>
  <c r="V61" i="20" s="1"/>
  <c r="V114" i="4" s="1"/>
  <c r="K99" i="23"/>
  <c r="P79" i="20"/>
  <c r="P170" i="4" s="1"/>
  <c r="Q60" i="20"/>
  <c r="H183" i="23"/>
  <c r="Q79" i="20"/>
  <c r="Q170" i="4" s="1"/>
  <c r="R60" i="20"/>
  <c r="R113" i="4" s="1"/>
  <c r="I183" i="23"/>
  <c r="R48" i="23"/>
  <c r="S60" i="20"/>
  <c r="J183" i="23"/>
  <c r="S48" i="23"/>
  <c r="S79" i="20"/>
  <c r="S170" i="4" s="1"/>
  <c r="S57" i="20"/>
  <c r="S56" i="20" s="1"/>
  <c r="T60" i="20"/>
  <c r="G5" i="23"/>
  <c r="T79" i="20"/>
  <c r="T170" i="4" s="1"/>
  <c r="T57" i="20"/>
  <c r="T56" i="20" s="1"/>
  <c r="U60" i="20"/>
  <c r="H5" i="23"/>
  <c r="L183" i="23"/>
  <c r="U48" i="23"/>
  <c r="Q78" i="20"/>
  <c r="Q169" i="4" s="1"/>
  <c r="U79" i="20"/>
  <c r="U170" i="4" s="1"/>
  <c r="U57" i="20"/>
  <c r="U56" i="20" s="1"/>
  <c r="V60" i="20"/>
  <c r="M183" i="23"/>
  <c r="V79" i="20"/>
  <c r="V170" i="4" s="1"/>
  <c r="N183" i="23"/>
  <c r="W79" i="20"/>
  <c r="W170" i="4" s="1"/>
  <c r="K5" i="23"/>
  <c r="P77" i="20"/>
  <c r="P168" i="4" s="1"/>
  <c r="T78" i="20"/>
  <c r="T169" i="4" s="1"/>
  <c r="X79" i="20"/>
  <c r="X170" i="4" s="1"/>
  <c r="L5" i="23"/>
  <c r="Y79" i="20"/>
  <c r="Y170" i="4" s="1"/>
  <c r="B61" i="20"/>
  <c r="B114" i="4" s="1"/>
  <c r="M5" i="23"/>
  <c r="V78" i="20"/>
  <c r="V169" i="4" s="1"/>
  <c r="C56" i="20"/>
  <c r="C61" i="20"/>
  <c r="C114" i="4" s="1"/>
  <c r="N5" i="23"/>
  <c r="E99" i="23"/>
  <c r="E62" i="20" s="1"/>
  <c r="E115" i="4" s="1"/>
  <c r="O5" i="23"/>
  <c r="F48" i="23"/>
  <c r="C59" i="20"/>
  <c r="C112" i="4" s="1"/>
  <c r="D79" i="20"/>
  <c r="D170" i="4" s="1"/>
  <c r="E79" i="20"/>
  <c r="E170" i="4" s="1"/>
  <c r="C78" i="20"/>
  <c r="C169" i="4" s="1"/>
  <c r="W5" i="23"/>
  <c r="N132" i="22"/>
  <c r="V132" i="22"/>
  <c r="L183" i="21"/>
  <c r="P194" i="21"/>
  <c r="D67" i="4"/>
  <c r="D140" i="4" s="1"/>
  <c r="H68" i="4"/>
  <c r="H141" i="4" s="1"/>
  <c r="M51" i="20"/>
  <c r="M65" i="4" s="1"/>
  <c r="E67" i="4"/>
  <c r="E140" i="4" s="1"/>
  <c r="I68" i="4"/>
  <c r="I141" i="4" s="1"/>
  <c r="N51" i="20"/>
  <c r="N65" i="4" s="1"/>
  <c r="N138" i="4" s="1"/>
  <c r="S183" i="21"/>
  <c r="G205" i="21"/>
  <c r="U51" i="20"/>
  <c r="U65" i="4" s="1"/>
  <c r="U183" i="21"/>
  <c r="Y194" i="21"/>
  <c r="I205" i="21"/>
  <c r="V51" i="20"/>
  <c r="V65" i="4" s="1"/>
  <c r="V183" i="21"/>
  <c r="J205" i="21"/>
  <c r="W183" i="21"/>
  <c r="K205" i="21"/>
  <c r="J51" i="20"/>
  <c r="J65" i="4" s="1"/>
  <c r="J138" i="4" s="1"/>
  <c r="B194" i="21"/>
  <c r="N205" i="21"/>
  <c r="K51" i="20"/>
  <c r="S68" i="4"/>
  <c r="S141" i="4" s="1"/>
  <c r="K66" i="4"/>
  <c r="K139" i="4" s="1"/>
  <c r="T68" i="4"/>
  <c r="T141" i="4" s="1"/>
  <c r="L66" i="4"/>
  <c r="L139" i="4" s="1"/>
  <c r="P67" i="4"/>
  <c r="P140" i="4" s="1"/>
  <c r="U68" i="4"/>
  <c r="U141" i="4" s="1"/>
  <c r="M66" i="4"/>
  <c r="M139" i="4" s="1"/>
  <c r="Q67" i="4"/>
  <c r="Q140" i="4" s="1"/>
  <c r="V68" i="4"/>
  <c r="V141" i="4" s="1"/>
  <c r="N66" i="4"/>
  <c r="N139" i="4" s="1"/>
  <c r="R67" i="4"/>
  <c r="R140" i="4" s="1"/>
  <c r="W68" i="4"/>
  <c r="W141" i="4" s="1"/>
  <c r="E183" i="21"/>
  <c r="I194" i="21"/>
  <c r="F183" i="21"/>
  <c r="J194" i="21"/>
  <c r="V205" i="21"/>
  <c r="V67" i="4"/>
  <c r="V140" i="4" s="1"/>
  <c r="I183" i="21"/>
  <c r="M194" i="21"/>
  <c r="J183" i="21"/>
  <c r="N194" i="21"/>
  <c r="O194" i="21"/>
  <c r="K65" i="4"/>
  <c r="K138" i="4" s="1"/>
  <c r="E139" i="4"/>
  <c r="I140" i="4"/>
  <c r="M141" i="4"/>
  <c r="E77" i="20"/>
  <c r="E168" i="4" s="1"/>
  <c r="M79" i="20"/>
  <c r="M170" i="4" s="1"/>
  <c r="M183" i="21"/>
  <c r="Q194" i="21"/>
  <c r="P194" i="23"/>
  <c r="F139" i="4"/>
  <c r="J140" i="4"/>
  <c r="N141" i="4"/>
  <c r="B51" i="20"/>
  <c r="B65" i="4" s="1"/>
  <c r="B138" i="4" s="1"/>
  <c r="F77" i="20"/>
  <c r="F168" i="4" s="1"/>
  <c r="N183" i="21"/>
  <c r="R194" i="21"/>
  <c r="B205" i="21"/>
  <c r="B183" i="23"/>
  <c r="L68" i="4"/>
  <c r="L141" i="4" s="1"/>
  <c r="F30" i="4"/>
  <c r="G139" i="4"/>
  <c r="K140" i="4"/>
  <c r="O141" i="4"/>
  <c r="C51" i="20"/>
  <c r="O183" i="21"/>
  <c r="S194" i="21"/>
  <c r="C205" i="21"/>
  <c r="C183" i="23"/>
  <c r="R194" i="23"/>
  <c r="B30" i="4"/>
  <c r="H139" i="4"/>
  <c r="L140" i="4"/>
  <c r="P141" i="4"/>
  <c r="D113" i="4"/>
  <c r="D51" i="20"/>
  <c r="P183" i="21"/>
  <c r="T194" i="21"/>
  <c r="D183" i="23"/>
  <c r="S194" i="23"/>
  <c r="S205" i="23"/>
  <c r="I139" i="4"/>
  <c r="M140" i="4"/>
  <c r="Q141" i="4"/>
  <c r="I77" i="20"/>
  <c r="I168" i="4" s="1"/>
  <c r="Q183" i="21"/>
  <c r="U194" i="21"/>
  <c r="E183" i="23"/>
  <c r="J139" i="4"/>
  <c r="N140" i="4"/>
  <c r="R141" i="4"/>
  <c r="F113" i="4"/>
  <c r="F51" i="20"/>
  <c r="J77" i="20"/>
  <c r="J168" i="4" s="1"/>
  <c r="N78" i="20"/>
  <c r="N169" i="4" s="1"/>
  <c r="R183" i="21"/>
  <c r="V194" i="21"/>
  <c r="F205" i="21"/>
  <c r="F183" i="23"/>
  <c r="U194" i="23"/>
  <c r="O140" i="4"/>
  <c r="W194" i="21"/>
  <c r="G183" i="23"/>
  <c r="H51" i="20"/>
  <c r="T183" i="21"/>
  <c r="X194" i="21"/>
  <c r="I51" i="20"/>
  <c r="K183" i="23"/>
  <c r="L51" i="20"/>
  <c r="X183" i="21"/>
  <c r="Q77" i="20"/>
  <c r="Q168" i="4" s="1"/>
  <c r="M138" i="4"/>
  <c r="L39" i="4"/>
  <c r="S139" i="4"/>
  <c r="W140" i="4"/>
  <c r="O51" i="20"/>
  <c r="O65" i="4" s="1"/>
  <c r="O138" i="4" s="1"/>
  <c r="S77" i="20"/>
  <c r="S168" i="4" s="1"/>
  <c r="C194" i="21"/>
  <c r="O205" i="21"/>
  <c r="O183" i="23"/>
  <c r="B194" i="23"/>
  <c r="M39" i="4"/>
  <c r="T139" i="4"/>
  <c r="X140" i="4"/>
  <c r="P51" i="20"/>
  <c r="D194" i="21"/>
  <c r="P183" i="23"/>
  <c r="C194" i="23"/>
  <c r="C205" i="23"/>
  <c r="N39" i="4"/>
  <c r="U139" i="4"/>
  <c r="Y140" i="4"/>
  <c r="Q51" i="20"/>
  <c r="U77" i="20"/>
  <c r="U168" i="4" s="1"/>
  <c r="Y78" i="20"/>
  <c r="Y169" i="4" s="1"/>
  <c r="E194" i="21"/>
  <c r="Q183" i="23"/>
  <c r="D194" i="23"/>
  <c r="W42" i="4"/>
  <c r="V139" i="4"/>
  <c r="B141" i="4"/>
  <c r="R51" i="20"/>
  <c r="R65" i="4" s="1"/>
  <c r="R138" i="4" s="1"/>
  <c r="V77" i="20"/>
  <c r="V168" i="4" s="1"/>
  <c r="B183" i="21"/>
  <c r="F194" i="21"/>
  <c r="R205" i="21"/>
  <c r="R183" i="23"/>
  <c r="E194" i="23"/>
  <c r="W139" i="4"/>
  <c r="C141" i="4"/>
  <c r="S51" i="20"/>
  <c r="C79" i="20"/>
  <c r="C170" i="4" s="1"/>
  <c r="C183" i="21"/>
  <c r="G194" i="21"/>
  <c r="S205" i="21"/>
  <c r="S183" i="23"/>
  <c r="Y42" i="4"/>
  <c r="T138" i="4"/>
  <c r="X139" i="4"/>
  <c r="D141" i="4"/>
  <c r="D183" i="21"/>
  <c r="H194" i="21"/>
  <c r="U138" i="4"/>
  <c r="Y139" i="4"/>
  <c r="E141" i="4"/>
  <c r="V138" i="4"/>
  <c r="B140" i="4"/>
  <c r="F141" i="4"/>
  <c r="W138" i="4"/>
  <c r="C140" i="4"/>
  <c r="G141" i="4"/>
  <c r="W183" i="23"/>
  <c r="H183" i="21"/>
  <c r="K194" i="23"/>
  <c r="K205" i="23"/>
  <c r="D172" i="19"/>
  <c r="D80" i="16"/>
  <c r="K109" i="4"/>
  <c r="R77" i="16"/>
  <c r="R76" i="16" s="1"/>
  <c r="R81" i="16"/>
  <c r="R110" i="4" s="1"/>
  <c r="E79" i="16"/>
  <c r="E108" i="4" s="1"/>
  <c r="T169" i="19"/>
  <c r="T80" i="16"/>
  <c r="T77" i="16"/>
  <c r="T76" i="16" s="1"/>
  <c r="V77" i="16"/>
  <c r="V76" i="16" s="1"/>
  <c r="V80" i="16"/>
  <c r="W109" i="4"/>
  <c r="X172" i="19"/>
  <c r="X77" i="16"/>
  <c r="X76" i="16" s="1"/>
  <c r="X80" i="16"/>
  <c r="C77" i="16"/>
  <c r="C76" i="16" s="1"/>
  <c r="Y76" i="16"/>
  <c r="W61" i="19"/>
  <c r="Q102" i="16"/>
  <c r="Q165" i="4" s="1"/>
  <c r="L109" i="4"/>
  <c r="T102" i="16"/>
  <c r="T165" i="4" s="1"/>
  <c r="X103" i="16"/>
  <c r="X166" i="4" s="1"/>
  <c r="U102" i="16"/>
  <c r="U165" i="4" s="1"/>
  <c r="Y103" i="16"/>
  <c r="Y166" i="4" s="1"/>
  <c r="D61" i="19"/>
  <c r="D81" i="16" s="1"/>
  <c r="D110" i="4" s="1"/>
  <c r="C61" i="19"/>
  <c r="C81" i="16" s="1"/>
  <c r="C110" i="4" s="1"/>
  <c r="Y102" i="16"/>
  <c r="Y165" i="4" s="1"/>
  <c r="B103" i="16"/>
  <c r="B166" i="4" s="1"/>
  <c r="C80" i="16"/>
  <c r="D103" i="16"/>
  <c r="D166" i="4" s="1"/>
  <c r="E103" i="16"/>
  <c r="E166" i="4" s="1"/>
  <c r="B102" i="16"/>
  <c r="B165" i="4" s="1"/>
  <c r="F80" i="16"/>
  <c r="I61" i="19"/>
  <c r="I81" i="16" s="1"/>
  <c r="I110" i="4" s="1"/>
  <c r="G80" i="16"/>
  <c r="G109" i="4" s="1"/>
  <c r="H80" i="16"/>
  <c r="N81" i="16"/>
  <c r="N110" i="4" s="1"/>
  <c r="K61" i="19"/>
  <c r="Y79" i="16"/>
  <c r="Y108" i="4" s="1"/>
  <c r="I80" i="16"/>
  <c r="R102" i="16"/>
  <c r="R165" i="4" s="1"/>
  <c r="F102" i="16"/>
  <c r="F165" i="4" s="1"/>
  <c r="J103" i="16"/>
  <c r="J166" i="4" s="1"/>
  <c r="J80" i="16"/>
  <c r="P81" i="16"/>
  <c r="P110" i="4" s="1"/>
  <c r="B5" i="19"/>
  <c r="R171" i="19"/>
  <c r="M61" i="19"/>
  <c r="Y109" i="4"/>
  <c r="G102" i="16"/>
  <c r="G165" i="4" s="1"/>
  <c r="K103" i="16"/>
  <c r="K166" i="4" s="1"/>
  <c r="J77" i="16"/>
  <c r="J76" i="16" s="1"/>
  <c r="T61" i="19"/>
  <c r="T81" i="16" s="1"/>
  <c r="T110" i="4" s="1"/>
  <c r="J102" i="16"/>
  <c r="J165" i="4" s="1"/>
  <c r="O79" i="16"/>
  <c r="O108" i="4" s="1"/>
  <c r="X171" i="19"/>
  <c r="Q79" i="16"/>
  <c r="Q108" i="4" s="1"/>
  <c r="N102" i="16"/>
  <c r="N165" i="4" s="1"/>
  <c r="R79" i="16"/>
  <c r="R108" i="4" s="1"/>
  <c r="O102" i="16"/>
  <c r="O165" i="4" s="1"/>
  <c r="K95" i="16"/>
  <c r="S96" i="16"/>
  <c r="T96" i="16"/>
  <c r="V5" i="18"/>
  <c r="V97" i="16" s="1"/>
  <c r="V96" i="16"/>
  <c r="C5" i="18"/>
  <c r="C97" i="16" s="1"/>
  <c r="C95" i="16" s="1"/>
  <c r="X5" i="18"/>
  <c r="X97" i="16" s="1"/>
  <c r="W96" i="16"/>
  <c r="E5" i="18"/>
  <c r="E97" i="16" s="1"/>
  <c r="O5" i="18"/>
  <c r="O97" i="16" s="1"/>
  <c r="E96" i="16"/>
  <c r="E95" i="16" s="1"/>
  <c r="F96" i="16"/>
  <c r="F95" i="16" s="1"/>
  <c r="H5" i="18"/>
  <c r="H97" i="16" s="1"/>
  <c r="H95" i="16" s="1"/>
  <c r="G96" i="16"/>
  <c r="G95" i="16" s="1"/>
  <c r="N95" i="16"/>
  <c r="O96" i="16"/>
  <c r="O95" i="16" s="1"/>
  <c r="H62" i="4"/>
  <c r="R5" i="17"/>
  <c r="T5" i="17"/>
  <c r="V5" i="17"/>
  <c r="M5" i="18"/>
  <c r="M97" i="16" s="1"/>
  <c r="M95" i="16" s="1"/>
  <c r="X52" i="16"/>
  <c r="X61" i="4" s="1"/>
  <c r="X134" i="4" s="1"/>
  <c r="Q5" i="18"/>
  <c r="Q97" i="16" s="1"/>
  <c r="Q95" i="16" s="1"/>
  <c r="X62" i="4"/>
  <c r="X135" i="4" s="1"/>
  <c r="F64" i="4"/>
  <c r="F137" i="4" s="1"/>
  <c r="B217" i="17"/>
  <c r="S5" i="18"/>
  <c r="S97" i="16" s="1"/>
  <c r="S95" i="16" s="1"/>
  <c r="U5" i="18"/>
  <c r="U97" i="16" s="1"/>
  <c r="U95" i="16" s="1"/>
  <c r="W5" i="18"/>
  <c r="W97" i="16" s="1"/>
  <c r="Y5" i="18"/>
  <c r="Y97" i="16" s="1"/>
  <c r="Y95" i="16" s="1"/>
  <c r="G53" i="16"/>
  <c r="G62" i="4" s="1"/>
  <c r="G135" i="4" s="1"/>
  <c r="F71" i="16"/>
  <c r="J53" i="16"/>
  <c r="G71" i="16"/>
  <c r="K53" i="16"/>
  <c r="J71" i="16"/>
  <c r="L53" i="16"/>
  <c r="L71" i="16"/>
  <c r="N71" i="16"/>
  <c r="L63" i="4"/>
  <c r="O53" i="16"/>
  <c r="O62" i="4" s="1"/>
  <c r="B5" i="17"/>
  <c r="N64" i="4"/>
  <c r="N53" i="16"/>
  <c r="R64" i="4"/>
  <c r="R137" i="4" s="1"/>
  <c r="C5" i="17"/>
  <c r="X96" i="16"/>
  <c r="J63" i="4"/>
  <c r="N63" i="4"/>
  <c r="N136" i="4" s="1"/>
  <c r="S64" i="4"/>
  <c r="S137" i="4" s="1"/>
  <c r="D5" i="17"/>
  <c r="O63" i="4"/>
  <c r="O136" i="4" s="1"/>
  <c r="T64" i="4"/>
  <c r="T137" i="4" s="1"/>
  <c r="S53" i="16"/>
  <c r="F5" i="17"/>
  <c r="W53" i="16"/>
  <c r="T9" i="4"/>
  <c r="T3" i="4"/>
  <c r="T128" i="4" s="1"/>
  <c r="U9" i="4"/>
  <c r="U3" i="4"/>
  <c r="U128" i="4" s="1"/>
  <c r="V9" i="4"/>
  <c r="V3" i="4"/>
  <c r="V128" i="4" s="1"/>
  <c r="W9" i="4"/>
  <c r="W3" i="4"/>
  <c r="W128" i="4" s="1"/>
  <c r="S39" i="4"/>
  <c r="C33" i="4"/>
  <c r="T39" i="4"/>
  <c r="T136" i="4"/>
  <c r="X137" i="4"/>
  <c r="X217" i="17"/>
  <c r="Y41" i="7"/>
  <c r="Y38" i="7" s="1"/>
  <c r="Y5" i="7" s="1"/>
  <c r="Y53" i="7" s="1"/>
  <c r="Q39" i="4"/>
  <c r="U39" i="4"/>
  <c r="E33" i="4"/>
  <c r="V39" i="4"/>
  <c r="O135" i="4"/>
  <c r="V136" i="4"/>
  <c r="B33" i="4"/>
  <c r="P135" i="4"/>
  <c r="S102" i="16"/>
  <c r="S165" i="4" s="1"/>
  <c r="W103" i="16"/>
  <c r="W166" i="4" s="1"/>
  <c r="B42" i="4"/>
  <c r="K71" i="16"/>
  <c r="O101" i="16"/>
  <c r="O164" i="4" s="1"/>
  <c r="V102" i="16"/>
  <c r="V165" i="4" s="1"/>
  <c r="P101" i="16"/>
  <c r="P164" i="4" s="1"/>
  <c r="O71" i="16"/>
  <c r="C217" i="17"/>
  <c r="F33" i="4"/>
  <c r="X102" i="16"/>
  <c r="X165" i="4" s="1"/>
  <c r="R71" i="16"/>
  <c r="D217" i="17"/>
  <c r="D3" i="4"/>
  <c r="D128" i="4" s="1"/>
  <c r="S71" i="16"/>
  <c r="E217" i="17"/>
  <c r="T71" i="16"/>
  <c r="F217" i="17"/>
  <c r="Y30" i="4"/>
  <c r="H52" i="16"/>
  <c r="V71" i="16"/>
  <c r="G217" i="17"/>
  <c r="X42" i="4"/>
  <c r="W71" i="16"/>
  <c r="H217" i="17"/>
  <c r="D33" i="4"/>
  <c r="D30" i="4"/>
  <c r="N3" i="4"/>
  <c r="N128" i="4" s="1"/>
  <c r="K52" i="16"/>
  <c r="I217" i="17"/>
  <c r="G33" i="4"/>
  <c r="I33" i="4"/>
  <c r="J217" i="17"/>
  <c r="G136" i="4"/>
  <c r="K137" i="4"/>
  <c r="N52" i="16"/>
  <c r="C102" i="16"/>
  <c r="C165" i="4" s="1"/>
  <c r="G103" i="16"/>
  <c r="G166" i="4" s="1"/>
  <c r="K217" i="17"/>
  <c r="H33" i="4"/>
  <c r="D39" i="4"/>
  <c r="L30" i="4"/>
  <c r="H136" i="4"/>
  <c r="L137" i="4"/>
  <c r="O52" i="16"/>
  <c r="D102" i="16"/>
  <c r="D165" i="4" s="1"/>
  <c r="H103" i="16"/>
  <c r="H166" i="4" s="1"/>
  <c r="L217" i="17"/>
  <c r="R39" i="4"/>
  <c r="B39" i="4"/>
  <c r="P33" i="4"/>
  <c r="I137" i="4"/>
  <c r="J137" i="4"/>
  <c r="I39" i="4"/>
  <c r="I136" i="4"/>
  <c r="M137" i="4"/>
  <c r="P52" i="16"/>
  <c r="E102" i="16"/>
  <c r="E165" i="4" s="1"/>
  <c r="I103" i="16"/>
  <c r="I166" i="4" s="1"/>
  <c r="M217" i="17"/>
  <c r="C30" i="4"/>
  <c r="E136" i="4"/>
  <c r="Q33" i="4"/>
  <c r="F136" i="4"/>
  <c r="G39" i="4"/>
  <c r="J39" i="4"/>
  <c r="J136" i="4"/>
  <c r="N137" i="4"/>
  <c r="L38" i="7"/>
  <c r="L5" i="7" s="1"/>
  <c r="L55" i="7" s="1"/>
  <c r="N217" i="17"/>
  <c r="E30" i="4"/>
  <c r="O33" i="4"/>
  <c r="J30" i="4"/>
  <c r="K39" i="4"/>
  <c r="K63" i="4"/>
  <c r="K136" i="4" s="1"/>
  <c r="O64" i="4"/>
  <c r="O137" i="4" s="1"/>
  <c r="O217" i="17"/>
  <c r="L136" i="4"/>
  <c r="P137" i="4"/>
  <c r="N38" i="7"/>
  <c r="N5" i="7" s="1"/>
  <c r="P217" i="17"/>
  <c r="O38" i="7"/>
  <c r="Q217" i="17"/>
  <c r="R217" i="17"/>
  <c r="P136" i="4"/>
  <c r="T217" i="17"/>
  <c r="H135" i="4"/>
  <c r="Q136" i="4"/>
  <c r="U137" i="4"/>
  <c r="Q103" i="16"/>
  <c r="Q166" i="4" s="1"/>
  <c r="U217" i="17"/>
  <c r="R136" i="4"/>
  <c r="V137" i="4"/>
  <c r="V217" i="17"/>
  <c r="W217" i="17"/>
  <c r="U253" i="15"/>
  <c r="U78" i="12"/>
  <c r="U107" i="4" s="1"/>
  <c r="V253" i="15"/>
  <c r="V78" i="12"/>
  <c r="V107" i="4" s="1"/>
  <c r="X253" i="15"/>
  <c r="X78" i="12"/>
  <c r="X107" i="4" s="1"/>
  <c r="X71" i="12"/>
  <c r="X70" i="12" s="1"/>
  <c r="Y253" i="15"/>
  <c r="Y78" i="12"/>
  <c r="Y107" i="4" s="1"/>
  <c r="J253" i="15"/>
  <c r="J78" i="12"/>
  <c r="J107" i="4" s="1"/>
  <c r="K253" i="15"/>
  <c r="K78" i="12"/>
  <c r="K107" i="4" s="1"/>
  <c r="M253" i="15"/>
  <c r="M78" i="12"/>
  <c r="M107" i="4" s="1"/>
  <c r="O253" i="15"/>
  <c r="O78" i="12"/>
  <c r="O107" i="4" s="1"/>
  <c r="P253" i="15"/>
  <c r="P78" i="12"/>
  <c r="P107" i="4" s="1"/>
  <c r="T100" i="12"/>
  <c r="T161" i="4" s="1"/>
  <c r="X101" i="12"/>
  <c r="X162" i="4" s="1"/>
  <c r="L76" i="12"/>
  <c r="U100" i="12"/>
  <c r="U161" i="4" s="1"/>
  <c r="Y101" i="12"/>
  <c r="Y162" i="4" s="1"/>
  <c r="K73" i="12"/>
  <c r="K102" i="4" s="1"/>
  <c r="O76" i="12"/>
  <c r="S76" i="12"/>
  <c r="B78" i="12"/>
  <c r="B107" i="4" s="1"/>
  <c r="X100" i="12"/>
  <c r="X161" i="4" s="1"/>
  <c r="T76" i="12"/>
  <c r="T105" i="4" s="1"/>
  <c r="C78" i="12"/>
  <c r="C107" i="4" s="1"/>
  <c r="Y100" i="12"/>
  <c r="Y161" i="4" s="1"/>
  <c r="W76" i="12"/>
  <c r="D78" i="12"/>
  <c r="D107" i="4" s="1"/>
  <c r="K105" i="4"/>
  <c r="X76" i="12"/>
  <c r="X105" i="4" s="1"/>
  <c r="E78" i="12"/>
  <c r="E107" i="4" s="1"/>
  <c r="F78" i="12"/>
  <c r="F107" i="4" s="1"/>
  <c r="G78" i="12"/>
  <c r="G107" i="4" s="1"/>
  <c r="H78" i="12"/>
  <c r="H107" i="4" s="1"/>
  <c r="I78" i="12"/>
  <c r="I107" i="4" s="1"/>
  <c r="H101" i="12"/>
  <c r="H162" i="4" s="1"/>
  <c r="K71" i="12"/>
  <c r="K70" i="12" s="1"/>
  <c r="L78" i="12"/>
  <c r="L107" i="4" s="1"/>
  <c r="L71" i="12"/>
  <c r="L70" i="12" s="1"/>
  <c r="G100" i="12"/>
  <c r="G161" i="4" s="1"/>
  <c r="K101" i="12"/>
  <c r="K162" i="4" s="1"/>
  <c r="O71" i="12"/>
  <c r="O70" i="12" s="1"/>
  <c r="N78" i="12"/>
  <c r="N107" i="4" s="1"/>
  <c r="P71" i="12"/>
  <c r="P70" i="12" s="1"/>
  <c r="C34" i="15"/>
  <c r="G103" i="4"/>
  <c r="L103" i="4"/>
  <c r="S71" i="12"/>
  <c r="S70" i="12" s="1"/>
  <c r="D34" i="15"/>
  <c r="T71" i="12"/>
  <c r="T70" i="12" s="1"/>
  <c r="Q78" i="12"/>
  <c r="Q107" i="4" s="1"/>
  <c r="G34" i="15"/>
  <c r="W71" i="12"/>
  <c r="W70" i="12" s="1"/>
  <c r="R78" i="12"/>
  <c r="R107" i="4" s="1"/>
  <c r="H34" i="15"/>
  <c r="P75" i="12"/>
  <c r="P73" i="12" s="1"/>
  <c r="P102" i="4" s="1"/>
  <c r="R101" i="12"/>
  <c r="R162" i="4" s="1"/>
  <c r="K38" i="7"/>
  <c r="K5" i="7" s="1"/>
  <c r="K54" i="7" s="1"/>
  <c r="U101" i="12"/>
  <c r="U162" i="4" s="1"/>
  <c r="V101" i="12"/>
  <c r="V162" i="4" s="1"/>
  <c r="T233" i="13"/>
  <c r="X243" i="13"/>
  <c r="I224" i="13"/>
  <c r="C253" i="13"/>
  <c r="J224" i="13"/>
  <c r="U60" i="4"/>
  <c r="U133" i="4" s="1"/>
  <c r="B58" i="4"/>
  <c r="V60" i="4"/>
  <c r="S65" i="12"/>
  <c r="M224" i="13"/>
  <c r="C58" i="4"/>
  <c r="N224" i="13"/>
  <c r="D58" i="4"/>
  <c r="N59" i="4"/>
  <c r="E58" i="4"/>
  <c r="O59" i="4"/>
  <c r="P224" i="13"/>
  <c r="X224" i="13"/>
  <c r="F58" i="4"/>
  <c r="Q224" i="13"/>
  <c r="F56" i="4"/>
  <c r="F131" i="4" s="1"/>
  <c r="G58" i="4"/>
  <c r="Q59" i="4"/>
  <c r="F65" i="12"/>
  <c r="F57" i="4" s="1"/>
  <c r="F132" i="4" s="1"/>
  <c r="C233" i="13"/>
  <c r="G243" i="13"/>
  <c r="K253" i="13"/>
  <c r="R224" i="13"/>
  <c r="S224" i="13"/>
  <c r="W224" i="13"/>
  <c r="E233" i="13"/>
  <c r="I243" i="13"/>
  <c r="M253" i="13"/>
  <c r="T224" i="13"/>
  <c r="I65" i="12"/>
  <c r="I57" i="4" s="1"/>
  <c r="I132" i="4" s="1"/>
  <c r="U224" i="13"/>
  <c r="I56" i="4"/>
  <c r="I131" i="4" s="1"/>
  <c r="K58" i="4"/>
  <c r="G233" i="13"/>
  <c r="K243" i="13"/>
  <c r="O253" i="13"/>
  <c r="H58" i="4"/>
  <c r="G65" i="12"/>
  <c r="H56" i="4"/>
  <c r="H131" i="4" s="1"/>
  <c r="H65" i="12"/>
  <c r="J65" i="12"/>
  <c r="J57" i="4" s="1"/>
  <c r="J132" i="4" s="1"/>
  <c r="Q56" i="4"/>
  <c r="Q131" i="4" s="1"/>
  <c r="L58" i="4"/>
  <c r="W59" i="4"/>
  <c r="K65" i="12"/>
  <c r="G56" i="4"/>
  <c r="G131" i="4" s="1"/>
  <c r="J58" i="4"/>
  <c r="K56" i="4"/>
  <c r="K131" i="4" s="1"/>
  <c r="R56" i="4"/>
  <c r="R131" i="4" s="1"/>
  <c r="L65" i="12"/>
  <c r="L86" i="12" s="1"/>
  <c r="I233" i="13"/>
  <c r="M243" i="13"/>
  <c r="Q253" i="13"/>
  <c r="T59" i="4"/>
  <c r="U59" i="4"/>
  <c r="M58" i="4"/>
  <c r="S56" i="4"/>
  <c r="S131" i="4" s="1"/>
  <c r="N58" i="4"/>
  <c r="M65" i="12"/>
  <c r="M57" i="4" s="1"/>
  <c r="J233" i="13"/>
  <c r="N243" i="13"/>
  <c r="R253" i="13"/>
  <c r="N65" i="12"/>
  <c r="N57" i="4" s="1"/>
  <c r="N132" i="4" s="1"/>
  <c r="C224" i="13"/>
  <c r="G224" i="13"/>
  <c r="D224" i="13"/>
  <c r="S57" i="4"/>
  <c r="S132" i="4" s="1"/>
  <c r="S63" i="12"/>
  <c r="J33" i="4"/>
  <c r="C42" i="4"/>
  <c r="G42" i="4"/>
  <c r="K42" i="4"/>
  <c r="N133" i="4"/>
  <c r="M3" i="4"/>
  <c r="M128" i="4" s="1"/>
  <c r="D38" i="7"/>
  <c r="D5" i="7" s="1"/>
  <c r="D54" i="7" s="1"/>
  <c r="Q31" i="12"/>
  <c r="V31" i="12"/>
  <c r="O65" i="12"/>
  <c r="K233" i="13"/>
  <c r="O243" i="13"/>
  <c r="S253" i="13"/>
  <c r="D42" i="4"/>
  <c r="O133" i="4"/>
  <c r="E38" i="7"/>
  <c r="E5" i="7" s="1"/>
  <c r="E54" i="7" s="1"/>
  <c r="P65" i="12"/>
  <c r="P86" i="12" s="1"/>
  <c r="L233" i="13"/>
  <c r="P243" i="13"/>
  <c r="T253" i="13"/>
  <c r="H30" i="4"/>
  <c r="L33" i="4"/>
  <c r="E42" i="4"/>
  <c r="I42" i="4"/>
  <c r="P133" i="4"/>
  <c r="H103" i="4"/>
  <c r="P106" i="4"/>
  <c r="O3" i="4"/>
  <c r="O128" i="4" s="1"/>
  <c r="F38" i="7"/>
  <c r="F5" i="7" s="1"/>
  <c r="F54" i="7" s="1"/>
  <c r="H82" i="12"/>
  <c r="Q65" i="12"/>
  <c r="Q57" i="4" s="1"/>
  <c r="Q132" i="4" s="1"/>
  <c r="K33" i="4"/>
  <c r="I30" i="4"/>
  <c r="M33" i="4"/>
  <c r="F42" i="4"/>
  <c r="J42" i="4"/>
  <c r="Q133" i="4"/>
  <c r="G38" i="7"/>
  <c r="I82" i="12"/>
  <c r="R65" i="12"/>
  <c r="R57" i="4" s="1"/>
  <c r="R132" i="4" s="1"/>
  <c r="B101" i="12"/>
  <c r="B162" i="4" s="1"/>
  <c r="N233" i="13"/>
  <c r="R243" i="13"/>
  <c r="V253" i="13"/>
  <c r="N33" i="4"/>
  <c r="R133" i="4"/>
  <c r="Q3" i="4"/>
  <c r="Q128" i="4" s="1"/>
  <c r="H38" i="7"/>
  <c r="H5" i="7" s="1"/>
  <c r="H55" i="7" s="1"/>
  <c r="U31" i="12"/>
  <c r="K63" i="12"/>
  <c r="C101" i="12"/>
  <c r="C162" i="4" s="1"/>
  <c r="O233" i="13"/>
  <c r="S243" i="13"/>
  <c r="W253" i="13"/>
  <c r="O7" i="4"/>
  <c r="K30" i="4"/>
  <c r="O30" i="4"/>
  <c r="C39" i="4"/>
  <c r="H42" i="4"/>
  <c r="L42" i="4"/>
  <c r="S133" i="4"/>
  <c r="K103" i="4"/>
  <c r="I38" i="7"/>
  <c r="I5" i="7" s="1"/>
  <c r="T65" i="12"/>
  <c r="D101" i="12"/>
  <c r="D162" i="4" s="1"/>
  <c r="P233" i="13"/>
  <c r="T243" i="13"/>
  <c r="X253" i="13"/>
  <c r="T133" i="4"/>
  <c r="J38" i="7"/>
  <c r="J5" i="7" s="1"/>
  <c r="J52" i="7" s="1"/>
  <c r="M63" i="12"/>
  <c r="M55" i="4" s="1"/>
  <c r="M130" i="4" s="1"/>
  <c r="U65" i="12"/>
  <c r="U57" i="4" s="1"/>
  <c r="U132" i="4" s="1"/>
  <c r="Q233" i="13"/>
  <c r="U243" i="13"/>
  <c r="M30" i="4"/>
  <c r="Q30" i="4"/>
  <c r="E39" i="4"/>
  <c r="M82" i="12"/>
  <c r="V65" i="12"/>
  <c r="V57" i="4" s="1"/>
  <c r="V132" i="4" s="1"/>
  <c r="B100" i="12"/>
  <c r="B161" i="4" s="1"/>
  <c r="R233" i="13"/>
  <c r="V243" i="13"/>
  <c r="N30" i="4"/>
  <c r="F39" i="4"/>
  <c r="V133" i="4"/>
  <c r="Y31" i="12"/>
  <c r="W65" i="12"/>
  <c r="W63" i="12" s="1"/>
  <c r="C100" i="12"/>
  <c r="C161" i="4" s="1"/>
  <c r="G101" i="12"/>
  <c r="G162" i="4" s="1"/>
  <c r="T75" i="12"/>
  <c r="T104" i="4" s="1"/>
  <c r="S233" i="13"/>
  <c r="W243" i="13"/>
  <c r="P30" i="4"/>
  <c r="T33" i="4"/>
  <c r="H39" i="4"/>
  <c r="M42" i="4"/>
  <c r="X133" i="4"/>
  <c r="P82" i="12"/>
  <c r="Y65" i="12"/>
  <c r="Y57" i="4" s="1"/>
  <c r="E100" i="12"/>
  <c r="E161" i="4" s="1"/>
  <c r="U233" i="13"/>
  <c r="Y243" i="13"/>
  <c r="U33" i="4"/>
  <c r="N42" i="4"/>
  <c r="M132" i="4"/>
  <c r="Y133" i="4"/>
  <c r="Q82" i="12"/>
  <c r="F100" i="12"/>
  <c r="F161" i="4" s="1"/>
  <c r="J101" i="12"/>
  <c r="J162" i="4" s="1"/>
  <c r="V233" i="13"/>
  <c r="B253" i="13"/>
  <c r="R58" i="4"/>
  <c r="D253" i="13"/>
  <c r="V33" i="4"/>
  <c r="T30" i="4"/>
  <c r="L56" i="4"/>
  <c r="L131" i="4" s="1"/>
  <c r="T58" i="4"/>
  <c r="X59" i="4"/>
  <c r="R38" i="7"/>
  <c r="R5" i="7" s="1"/>
  <c r="U63" i="12"/>
  <c r="U55" i="4" s="1"/>
  <c r="U130" i="4" s="1"/>
  <c r="I100" i="12"/>
  <c r="I161" i="4" s="1"/>
  <c r="M101" i="12"/>
  <c r="M162" i="4" s="1"/>
  <c r="Y233" i="13"/>
  <c r="E253" i="13"/>
  <c r="J56" i="4"/>
  <c r="J131" i="4" s="1"/>
  <c r="W33" i="4"/>
  <c r="Y7" i="4"/>
  <c r="U30" i="4"/>
  <c r="Y33" i="4"/>
  <c r="R42" i="4"/>
  <c r="M56" i="4"/>
  <c r="M131" i="4" s="1"/>
  <c r="U58" i="4"/>
  <c r="Y59" i="4"/>
  <c r="S38" i="7"/>
  <c r="S5" i="7" s="1"/>
  <c r="S55" i="7" s="1"/>
  <c r="U82" i="12"/>
  <c r="B65" i="12"/>
  <c r="J100" i="12"/>
  <c r="J161" i="4" s="1"/>
  <c r="B243" i="13"/>
  <c r="F253" i="13"/>
  <c r="X233" i="13"/>
  <c r="Q42" i="4"/>
  <c r="V30" i="4"/>
  <c r="S42" i="4"/>
  <c r="N56" i="4"/>
  <c r="N131" i="4" s="1"/>
  <c r="V58" i="4"/>
  <c r="B60" i="4"/>
  <c r="B133" i="4" s="1"/>
  <c r="T38" i="7"/>
  <c r="T5" i="7" s="1"/>
  <c r="T52" i="7" s="1"/>
  <c r="E31" i="12"/>
  <c r="J31" i="12"/>
  <c r="C65" i="12"/>
  <c r="K100" i="12"/>
  <c r="K161" i="4" s="1"/>
  <c r="C243" i="13"/>
  <c r="G253" i="13"/>
  <c r="R30" i="4"/>
  <c r="O42" i="4"/>
  <c r="S30" i="4"/>
  <c r="H100" i="12"/>
  <c r="H161" i="4" s="1"/>
  <c r="W30" i="4"/>
  <c r="T42" i="4"/>
  <c r="O56" i="4"/>
  <c r="O131" i="4" s="1"/>
  <c r="W58" i="4"/>
  <c r="C60" i="4"/>
  <c r="C133" i="4" s="1"/>
  <c r="U38" i="7"/>
  <c r="U5" i="7" s="1"/>
  <c r="U53" i="7" s="1"/>
  <c r="X63" i="12"/>
  <c r="D65" i="12"/>
  <c r="L100" i="12"/>
  <c r="L161" i="4" s="1"/>
  <c r="D243" i="13"/>
  <c r="H253" i="13"/>
  <c r="S33" i="4"/>
  <c r="W133" i="4"/>
  <c r="V59" i="4"/>
  <c r="P42" i="4"/>
  <c r="X33" i="4"/>
  <c r="O39" i="4"/>
  <c r="X30" i="4"/>
  <c r="P39" i="4"/>
  <c r="U42" i="4"/>
  <c r="P56" i="4"/>
  <c r="P131" i="4" s="1"/>
  <c r="X58" i="4"/>
  <c r="D60" i="4"/>
  <c r="D133" i="4" s="1"/>
  <c r="C3" i="4"/>
  <c r="C128" i="4" s="1"/>
  <c r="E3" i="12"/>
  <c r="X82" i="12"/>
  <c r="Y63" i="12"/>
  <c r="Y55" i="4" s="1"/>
  <c r="Y130" i="4" s="1"/>
  <c r="E65" i="12"/>
  <c r="M100" i="12"/>
  <c r="M161" i="4" s="1"/>
  <c r="Q101" i="12"/>
  <c r="Q162" i="4" s="1"/>
  <c r="E243" i="13"/>
  <c r="I253" i="13"/>
  <c r="V42" i="4"/>
  <c r="E133" i="4"/>
  <c r="C38" i="7"/>
  <c r="C5" i="7" s="1"/>
  <c r="C55" i="7" s="1"/>
  <c r="W38" i="7"/>
  <c r="W5" i="7" s="1"/>
  <c r="B233" i="13"/>
  <c r="F243" i="13"/>
  <c r="J253" i="13"/>
  <c r="F133" i="4"/>
  <c r="X38" i="7"/>
  <c r="X5" i="7" s="1"/>
  <c r="X52" i="7" s="1"/>
  <c r="N31" i="12"/>
  <c r="M133" i="4"/>
  <c r="W39" i="4"/>
  <c r="G133" i="4"/>
  <c r="P100" i="12"/>
  <c r="P161" i="4" s="1"/>
  <c r="T101" i="12"/>
  <c r="T162" i="4" s="1"/>
  <c r="D233" i="13"/>
  <c r="H243" i="13"/>
  <c r="L253" i="13"/>
  <c r="H133" i="4"/>
  <c r="M38" i="7"/>
  <c r="M5" i="7" s="1"/>
  <c r="M55" i="7" s="1"/>
  <c r="E7" i="4"/>
  <c r="Y39" i="4"/>
  <c r="I133" i="4"/>
  <c r="F233" i="13"/>
  <c r="J243" i="13"/>
  <c r="N253" i="13"/>
  <c r="J133" i="4"/>
  <c r="S100" i="12"/>
  <c r="S161" i="4" s="1"/>
  <c r="W101" i="12"/>
  <c r="W162" i="4" s="1"/>
  <c r="K133" i="4"/>
  <c r="H233" i="13"/>
  <c r="L243" i="13"/>
  <c r="P253" i="13"/>
  <c r="L133" i="4"/>
  <c r="B38" i="7"/>
  <c r="B5" i="7" s="1"/>
  <c r="B54" i="7" s="1"/>
  <c r="O147" i="11"/>
  <c r="O56" i="8"/>
  <c r="O101" i="4" s="1"/>
  <c r="Q147" i="11"/>
  <c r="Q56" i="8"/>
  <c r="Q101" i="4" s="1"/>
  <c r="R147" i="11"/>
  <c r="R56" i="8"/>
  <c r="R101" i="4" s="1"/>
  <c r="S147" i="11"/>
  <c r="S52" i="8"/>
  <c r="S51" i="8" s="1"/>
  <c r="S56" i="8"/>
  <c r="S101" i="4" s="1"/>
  <c r="U147" i="11"/>
  <c r="U56" i="8"/>
  <c r="U101" i="4" s="1"/>
  <c r="U136" i="11"/>
  <c r="U52" i="8"/>
  <c r="U51" i="8" s="1"/>
  <c r="U55" i="8"/>
  <c r="U100" i="4" s="1"/>
  <c r="V147" i="11"/>
  <c r="V56" i="8"/>
  <c r="V101" i="4" s="1"/>
  <c r="W147" i="11"/>
  <c r="W56" i="8"/>
  <c r="W101" i="4" s="1"/>
  <c r="Y147" i="11"/>
  <c r="Y52" i="8"/>
  <c r="Y51" i="8" s="1"/>
  <c r="Y56" i="8"/>
  <c r="Y101" i="4" s="1"/>
  <c r="E52" i="8"/>
  <c r="E51" i="8" s="1"/>
  <c r="E55" i="8"/>
  <c r="F136" i="11"/>
  <c r="F52" i="8"/>
  <c r="F51" i="8" s="1"/>
  <c r="F55" i="8"/>
  <c r="B147" i="11"/>
  <c r="B56" i="8"/>
  <c r="B101" i="4" s="1"/>
  <c r="G136" i="11"/>
  <c r="G52" i="8"/>
  <c r="G51" i="8" s="1"/>
  <c r="G55" i="8"/>
  <c r="C147" i="11"/>
  <c r="C56" i="8"/>
  <c r="C101" i="4" s="1"/>
  <c r="I52" i="8"/>
  <c r="I51" i="8" s="1"/>
  <c r="I55" i="8"/>
  <c r="F56" i="8"/>
  <c r="F101" i="4" s="1"/>
  <c r="B55" i="8"/>
  <c r="G56" i="8"/>
  <c r="G101" i="4" s="1"/>
  <c r="C55" i="8"/>
  <c r="I56" i="8"/>
  <c r="I101" i="4" s="1"/>
  <c r="J56" i="8"/>
  <c r="J101" i="4" s="1"/>
  <c r="K56" i="8"/>
  <c r="K101" i="4" s="1"/>
  <c r="M56" i="8"/>
  <c r="M101" i="4" s="1"/>
  <c r="K5" i="11"/>
  <c r="N56" i="8"/>
  <c r="N101" i="4" s="1"/>
  <c r="L5" i="11"/>
  <c r="C66" i="8"/>
  <c r="C155" i="4" s="1"/>
  <c r="G67" i="8"/>
  <c r="G156" i="4" s="1"/>
  <c r="B52" i="8"/>
  <c r="B51" i="8" s="1"/>
  <c r="D66" i="8"/>
  <c r="D155" i="4" s="1"/>
  <c r="C52" i="8"/>
  <c r="C51" i="8" s="1"/>
  <c r="N5" i="11"/>
  <c r="E66" i="8"/>
  <c r="E155" i="4" s="1"/>
  <c r="I67" i="8"/>
  <c r="I156" i="4" s="1"/>
  <c r="J55" i="8"/>
  <c r="O5" i="11"/>
  <c r="P5" i="11"/>
  <c r="G66" i="8"/>
  <c r="G155" i="4" s="1"/>
  <c r="Q5" i="11"/>
  <c r="H66" i="8"/>
  <c r="H155" i="4" s="1"/>
  <c r="M55" i="8"/>
  <c r="R5" i="11"/>
  <c r="I66" i="8"/>
  <c r="I155" i="4" s="1"/>
  <c r="T5" i="11"/>
  <c r="E56" i="8"/>
  <c r="E101" i="4" s="1"/>
  <c r="J52" i="8"/>
  <c r="J51" i="8" s="1"/>
  <c r="M52" i="8"/>
  <c r="M51" i="8" s="1"/>
  <c r="V5" i="11"/>
  <c r="M67" i="8"/>
  <c r="M156" i="4" s="1"/>
  <c r="Q67" i="8"/>
  <c r="Q156" i="4" s="1"/>
  <c r="W5" i="11"/>
  <c r="R67" i="8"/>
  <c r="R156" i="4" s="1"/>
  <c r="S67" i="8"/>
  <c r="S156" i="4" s="1"/>
  <c r="U67" i="8"/>
  <c r="U156" i="4" s="1"/>
  <c r="V67" i="8"/>
  <c r="V156" i="4" s="1"/>
  <c r="W67" i="8"/>
  <c r="W156" i="4" s="1"/>
  <c r="T147" i="9"/>
  <c r="S147" i="9"/>
  <c r="P136" i="9"/>
  <c r="D54" i="4"/>
  <c r="C47" i="8"/>
  <c r="C52" i="4" s="1"/>
  <c r="O47" i="8"/>
  <c r="O52" i="4" s="1"/>
  <c r="U156" i="10"/>
  <c r="V156" i="10"/>
  <c r="Q136" i="9"/>
  <c r="Q47" i="8"/>
  <c r="Q52" i="4" s="1"/>
  <c r="V54" i="4"/>
  <c r="W54" i="4"/>
  <c r="U147" i="9"/>
  <c r="O136" i="9"/>
  <c r="U54" i="4"/>
  <c r="Y54" i="4"/>
  <c r="B129" i="4"/>
  <c r="C129" i="4"/>
  <c r="D129" i="4"/>
  <c r="V147" i="9"/>
  <c r="G128" i="4"/>
  <c r="G47" i="8"/>
  <c r="O67" i="8"/>
  <c r="O156" i="4" s="1"/>
  <c r="S54" i="8"/>
  <c r="S99" i="4" s="1"/>
  <c r="S136" i="9"/>
  <c r="W147" i="9"/>
  <c r="L3" i="4"/>
  <c r="L128" i="4" s="1"/>
  <c r="H47" i="8"/>
  <c r="H52" i="4" s="1"/>
  <c r="T136" i="9"/>
  <c r="X147" i="9"/>
  <c r="P38" i="7"/>
  <c r="E17" i="8"/>
  <c r="I47" i="8"/>
  <c r="I59" i="8" s="1"/>
  <c r="U136" i="9"/>
  <c r="Y147" i="9"/>
  <c r="R136" i="9"/>
  <c r="Q38" i="7"/>
  <c r="Q5" i="7" s="1"/>
  <c r="Q53" i="7" s="1"/>
  <c r="J47" i="8"/>
  <c r="J59" i="8" s="1"/>
  <c r="V136" i="9"/>
  <c r="K128" i="4"/>
  <c r="V38" i="7"/>
  <c r="K47" i="8"/>
  <c r="K59" i="8" s="1"/>
  <c r="W136" i="9"/>
  <c r="L47" i="8"/>
  <c r="L52" i="4" s="1"/>
  <c r="X136" i="9"/>
  <c r="C53" i="4"/>
  <c r="G54" i="4"/>
  <c r="D17" i="8"/>
  <c r="M47" i="8"/>
  <c r="Y136" i="9"/>
  <c r="F128" i="4"/>
  <c r="D53" i="4"/>
  <c r="N47" i="8"/>
  <c r="B147" i="9"/>
  <c r="E53" i="4"/>
  <c r="I54" i="4"/>
  <c r="C147" i="9"/>
  <c r="F53" i="4"/>
  <c r="J54" i="4"/>
  <c r="P47" i="8"/>
  <c r="P52" i="4" s="1"/>
  <c r="D147" i="9"/>
  <c r="E147" i="9"/>
  <c r="R47" i="8"/>
  <c r="R59" i="8" s="1"/>
  <c r="B136" i="9"/>
  <c r="F147" i="9"/>
  <c r="S47" i="8"/>
  <c r="C136" i="9"/>
  <c r="G147" i="9"/>
  <c r="G30" i="4"/>
  <c r="T47" i="8"/>
  <c r="T52" i="4" s="1"/>
  <c r="D136" i="9"/>
  <c r="H147" i="9"/>
  <c r="E136" i="9"/>
  <c r="I147" i="9"/>
  <c r="V47" i="8"/>
  <c r="F136" i="9"/>
  <c r="J147" i="9"/>
  <c r="K54" i="4"/>
  <c r="M53" i="4"/>
  <c r="Q54" i="4"/>
  <c r="W47" i="8"/>
  <c r="C67" i="8"/>
  <c r="C156" i="4" s="1"/>
  <c r="G136" i="9"/>
  <c r="K147" i="9"/>
  <c r="N54" i="4"/>
  <c r="K53" i="4"/>
  <c r="L17" i="8"/>
  <c r="U47" i="8"/>
  <c r="N53" i="4"/>
  <c r="R54" i="4"/>
  <c r="X47" i="8"/>
  <c r="X52" i="4" s="1"/>
  <c r="H136" i="9"/>
  <c r="L147" i="9"/>
  <c r="G53" i="4"/>
  <c r="I53" i="4"/>
  <c r="J53" i="4"/>
  <c r="O54" i="4"/>
  <c r="L53" i="4"/>
  <c r="Y128" i="4"/>
  <c r="O53" i="4"/>
  <c r="S54" i="4"/>
  <c r="P17" i="8"/>
  <c r="U17" i="8"/>
  <c r="Y47" i="8"/>
  <c r="I136" i="9"/>
  <c r="M147" i="9"/>
  <c r="Q129" i="4"/>
  <c r="E47" i="8"/>
  <c r="E59" i="8" s="1"/>
  <c r="F47" i="8"/>
  <c r="H53" i="4"/>
  <c r="S128" i="4"/>
  <c r="M54" i="4"/>
  <c r="P53" i="4"/>
  <c r="B66" i="8"/>
  <c r="B155" i="4" s="1"/>
  <c r="F67" i="8"/>
  <c r="F156" i="4" s="1"/>
  <c r="J136" i="9"/>
  <c r="N147" i="9"/>
  <c r="O129" i="4"/>
  <c r="X17" i="8"/>
  <c r="Y5" i="6"/>
  <c r="K5" i="6"/>
  <c r="X5" i="6"/>
  <c r="X47" i="6" s="1"/>
  <c r="D46" i="6"/>
  <c r="O47" i="6"/>
  <c r="B48" i="6"/>
  <c r="B46" i="6"/>
  <c r="B5" i="6"/>
  <c r="Y48" i="6"/>
  <c r="Y47" i="6"/>
  <c r="E47" i="6"/>
  <c r="C48" i="6"/>
  <c r="O48" i="6"/>
  <c r="S47" i="6"/>
  <c r="T47" i="6"/>
  <c r="B47" i="6"/>
  <c r="N47" i="6"/>
  <c r="E48" i="6"/>
  <c r="E5" i="6"/>
  <c r="P48" i="6"/>
  <c r="I48" i="6"/>
  <c r="C5" i="6"/>
  <c r="G5" i="6"/>
  <c r="J48" i="6"/>
  <c r="N48" i="6"/>
  <c r="O46" i="6"/>
  <c r="O5" i="6"/>
  <c r="S5" i="6"/>
  <c r="D47" i="6"/>
  <c r="F47" i="6"/>
  <c r="J47" i="6"/>
  <c r="D42" i="6"/>
  <c r="S88" i="4"/>
  <c r="E42" i="6"/>
  <c r="I43" i="6"/>
  <c r="Q45" i="6"/>
  <c r="T88" i="4"/>
  <c r="U88" i="4"/>
  <c r="G42" i="6"/>
  <c r="K43" i="6"/>
  <c r="O44" i="6"/>
  <c r="S45" i="6"/>
  <c r="V88" i="4"/>
  <c r="D5" i="6"/>
  <c r="P44" i="6"/>
  <c r="W88" i="4"/>
  <c r="T16" i="5"/>
  <c r="I42" i="6"/>
  <c r="E43" i="6"/>
  <c r="X88" i="4"/>
  <c r="F5" i="6"/>
  <c r="J42" i="6"/>
  <c r="N43" i="6"/>
  <c r="I44" i="6"/>
  <c r="Y88" i="4"/>
  <c r="O43" i="6"/>
  <c r="S44" i="6"/>
  <c r="H5" i="6"/>
  <c r="H45" i="6" s="1"/>
  <c r="P43" i="6"/>
  <c r="T44" i="6"/>
  <c r="I5" i="6"/>
  <c r="I46" i="6" s="1"/>
  <c r="Y45" i="6"/>
  <c r="J5" i="6"/>
  <c r="N42" i="6"/>
  <c r="O42" i="6"/>
  <c r="O41" i="6" s="1"/>
  <c r="S43" i="6"/>
  <c r="B88" i="4"/>
  <c r="L5" i="6"/>
  <c r="L48" i="6" s="1"/>
  <c r="P42" i="6"/>
  <c r="C88" i="4"/>
  <c r="M5" i="6"/>
  <c r="M45" i="6" s="1"/>
  <c r="Q42" i="6"/>
  <c r="Y44" i="6"/>
  <c r="J27" i="5"/>
  <c r="N5" i="6"/>
  <c r="N46" i="6" s="1"/>
  <c r="B45" i="6"/>
  <c r="K27" i="5"/>
  <c r="E88" i="4"/>
  <c r="S42" i="6"/>
  <c r="G46" i="6"/>
  <c r="C47" i="6"/>
  <c r="S48" i="6"/>
  <c r="F88" i="4"/>
  <c r="P5" i="6"/>
  <c r="D45" i="6"/>
  <c r="M27" i="5"/>
  <c r="M5" i="5" s="1"/>
  <c r="G88" i="4"/>
  <c r="Q5" i="6"/>
  <c r="Y43" i="6"/>
  <c r="E45" i="6"/>
  <c r="N27" i="5"/>
  <c r="H88" i="4"/>
  <c r="R5" i="6"/>
  <c r="B44" i="6"/>
  <c r="G5" i="7"/>
  <c r="G54" i="7" s="1"/>
  <c r="I88" i="4"/>
  <c r="K46" i="6"/>
  <c r="J88" i="4"/>
  <c r="T5" i="6"/>
  <c r="D44" i="6"/>
  <c r="U5" i="6"/>
  <c r="U47" i="6" s="1"/>
  <c r="Y42" i="6"/>
  <c r="E44" i="6"/>
  <c r="I45" i="6"/>
  <c r="L88" i="4"/>
  <c r="V5" i="6"/>
  <c r="V44" i="6" s="1"/>
  <c r="B43" i="6"/>
  <c r="J45" i="6"/>
  <c r="W5" i="6"/>
  <c r="W44" i="6" s="1"/>
  <c r="C43" i="6"/>
  <c r="G44" i="6"/>
  <c r="K45" i="6"/>
  <c r="D43" i="6"/>
  <c r="P46" i="6"/>
  <c r="V27" i="5"/>
  <c r="B42" i="6"/>
  <c r="B41" i="6" s="1"/>
  <c r="F43" i="6"/>
  <c r="J44" i="6"/>
  <c r="N45" i="6"/>
  <c r="O5" i="7"/>
  <c r="O45" i="6"/>
  <c r="A1" i="51"/>
  <c r="A1" i="46"/>
  <c r="A1" i="50"/>
  <c r="A1" i="47"/>
  <c r="A1" i="49"/>
  <c r="A1" i="48"/>
  <c r="A1" i="40"/>
  <c r="A1" i="44"/>
  <c r="A1" i="43"/>
  <c r="A1" i="45"/>
  <c r="A1" i="42"/>
  <c r="A1" i="39"/>
  <c r="A1" i="41"/>
  <c r="A1" i="37"/>
  <c r="A1" i="36"/>
  <c r="A1" i="33"/>
  <c r="A1" i="35"/>
  <c r="A1" i="38"/>
  <c r="A1" i="32"/>
  <c r="A1" i="34"/>
  <c r="A1" i="30"/>
  <c r="A1" i="29"/>
  <c r="A1" i="31"/>
  <c r="A1" i="28"/>
  <c r="A1" i="25"/>
  <c r="A1" i="27"/>
  <c r="A1" i="26"/>
  <c r="A1" i="24"/>
  <c r="A1" i="23"/>
  <c r="A1" i="22"/>
  <c r="A1" i="21"/>
  <c r="A1" i="20"/>
  <c r="A1" i="18"/>
  <c r="A1" i="19"/>
  <c r="A1" i="17"/>
  <c r="A1" i="16"/>
  <c r="A1" i="15"/>
  <c r="A1" i="13"/>
  <c r="A1" i="12"/>
  <c r="A1" i="14"/>
  <c r="A1" i="7"/>
  <c r="A1" i="10"/>
  <c r="A1" i="9"/>
  <c r="A1" i="11"/>
  <c r="A1" i="8"/>
  <c r="A1" i="6"/>
  <c r="A1" i="5"/>
  <c r="A1" i="4"/>
  <c r="K48" i="5"/>
  <c r="K5" i="5"/>
  <c r="K43" i="5" s="1"/>
  <c r="F5" i="5"/>
  <c r="N5" i="5"/>
  <c r="N43" i="5" s="1"/>
  <c r="G5" i="5"/>
  <c r="G43" i="5" s="1"/>
  <c r="O5" i="5"/>
  <c r="O45" i="5" s="1"/>
  <c r="F42" i="5"/>
  <c r="F43" i="5"/>
  <c r="F44" i="5"/>
  <c r="N44" i="5"/>
  <c r="F45" i="5"/>
  <c r="F46" i="5"/>
  <c r="F47" i="5"/>
  <c r="G42" i="5"/>
  <c r="O42" i="5"/>
  <c r="K42" i="5"/>
  <c r="K46" i="5"/>
  <c r="K47" i="5"/>
  <c r="D58" i="8"/>
  <c r="L58" i="8"/>
  <c r="T58" i="8"/>
  <c r="D59" i="8"/>
  <c r="L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C145" i="10"/>
  <c r="D111" i="10"/>
  <c r="L111" i="10"/>
  <c r="T111" i="10"/>
  <c r="E145" i="10"/>
  <c r="N145" i="10"/>
  <c r="Y145" i="10"/>
  <c r="Q156" i="10"/>
  <c r="D136" i="11"/>
  <c r="D115" i="11"/>
  <c r="D113" i="11"/>
  <c r="D112" i="11"/>
  <c r="D109" i="11"/>
  <c r="D108" i="11"/>
  <c r="D107" i="11"/>
  <c r="D106" i="11"/>
  <c r="D105" i="11"/>
  <c r="D145" i="11"/>
  <c r="I156" i="11"/>
  <c r="Q156" i="11"/>
  <c r="Y156" i="11"/>
  <c r="E58" i="8"/>
  <c r="M58" i="8"/>
  <c r="U58" i="8"/>
  <c r="M59" i="8"/>
  <c r="E60" i="8"/>
  <c r="M60" i="8"/>
  <c r="U60" i="8"/>
  <c r="E61" i="8"/>
  <c r="M61" i="8"/>
  <c r="U61" i="8"/>
  <c r="E111" i="9"/>
  <c r="M111" i="9"/>
  <c r="U111" i="9"/>
  <c r="E128" i="9"/>
  <c r="M128" i="9"/>
  <c r="U128" i="9"/>
  <c r="C156" i="10"/>
  <c r="K156" i="10"/>
  <c r="S156" i="10"/>
  <c r="M111" i="10"/>
  <c r="U111" i="10"/>
  <c r="E128" i="10"/>
  <c r="M128" i="10"/>
  <c r="U128" i="10"/>
  <c r="F145" i="10"/>
  <c r="P145" i="10"/>
  <c r="B156" i="10"/>
  <c r="R156" i="10"/>
  <c r="E136" i="11"/>
  <c r="E115" i="11"/>
  <c r="E113" i="11"/>
  <c r="E112" i="11"/>
  <c r="E109" i="11"/>
  <c r="E108" i="11"/>
  <c r="E107" i="11"/>
  <c r="E106" i="11"/>
  <c r="E105" i="11"/>
  <c r="E145" i="11"/>
  <c r="E111" i="11"/>
  <c r="M145" i="11"/>
  <c r="M111" i="11"/>
  <c r="U145" i="11"/>
  <c r="U111" i="11"/>
  <c r="B156" i="11"/>
  <c r="J156" i="11"/>
  <c r="R156" i="11"/>
  <c r="F58" i="8"/>
  <c r="N58" i="8"/>
  <c r="V58" i="8"/>
  <c r="F59" i="8"/>
  <c r="N59" i="8"/>
  <c r="V59" i="8"/>
  <c r="F60" i="8"/>
  <c r="N60" i="8"/>
  <c r="V60" i="8"/>
  <c r="F61" i="8"/>
  <c r="N61" i="8"/>
  <c r="V61" i="8"/>
  <c r="F111" i="9"/>
  <c r="N111" i="9"/>
  <c r="V111" i="9"/>
  <c r="F128" i="9"/>
  <c r="N128" i="9"/>
  <c r="V128" i="9"/>
  <c r="D156" i="10"/>
  <c r="L156" i="10"/>
  <c r="T156" i="10"/>
  <c r="V111" i="10"/>
  <c r="F128" i="10"/>
  <c r="N128" i="10"/>
  <c r="V128" i="10"/>
  <c r="G145" i="10"/>
  <c r="Q145" i="10"/>
  <c r="F145" i="11"/>
  <c r="C156" i="11"/>
  <c r="K156" i="11"/>
  <c r="S156" i="11"/>
  <c r="G58" i="8"/>
  <c r="O58" i="8"/>
  <c r="W58" i="8"/>
  <c r="G59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O111" i="10"/>
  <c r="W111" i="10"/>
  <c r="H145" i="10"/>
  <c r="R145" i="10"/>
  <c r="G145" i="11"/>
  <c r="D156" i="11"/>
  <c r="L156" i="11"/>
  <c r="T156" i="11"/>
  <c r="H58" i="8"/>
  <c r="P58" i="8"/>
  <c r="X58" i="8"/>
  <c r="H59" i="8"/>
  <c r="P59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X111" i="10"/>
  <c r="I145" i="10"/>
  <c r="I156" i="10"/>
  <c r="Y156" i="10"/>
  <c r="H136" i="11"/>
  <c r="H115" i="11"/>
  <c r="H113" i="11"/>
  <c r="H112" i="11"/>
  <c r="H109" i="11"/>
  <c r="H108" i="11"/>
  <c r="H107" i="11"/>
  <c r="H106" i="11"/>
  <c r="H105" i="11"/>
  <c r="H145" i="11"/>
  <c r="E156" i="11"/>
  <c r="M156" i="11"/>
  <c r="U156" i="11"/>
  <c r="I58" i="8"/>
  <c r="Q58" i="8"/>
  <c r="Y58" i="8"/>
  <c r="I60" i="8"/>
  <c r="Q60" i="8"/>
  <c r="Y60" i="8"/>
  <c r="I61" i="8"/>
  <c r="Q61" i="8"/>
  <c r="Y61" i="8"/>
  <c r="I111" i="9"/>
  <c r="Q111" i="9"/>
  <c r="Y111" i="9"/>
  <c r="I128" i="9"/>
  <c r="Q128" i="9"/>
  <c r="Y128" i="9"/>
  <c r="G156" i="10"/>
  <c r="O156" i="10"/>
  <c r="W156" i="10"/>
  <c r="J145" i="10"/>
  <c r="J156" i="10"/>
  <c r="I136" i="11"/>
  <c r="I115" i="11"/>
  <c r="I113" i="11"/>
  <c r="I112" i="11"/>
  <c r="I109" i="11"/>
  <c r="I108" i="11"/>
  <c r="I107" i="11"/>
  <c r="I106" i="11"/>
  <c r="I105" i="11"/>
  <c r="I145" i="11"/>
  <c r="F156" i="11"/>
  <c r="N156" i="11"/>
  <c r="V156" i="11"/>
  <c r="B58" i="8"/>
  <c r="J58" i="8"/>
  <c r="R58" i="8"/>
  <c r="B59" i="8"/>
  <c r="B60" i="8"/>
  <c r="J60" i="8"/>
  <c r="R60" i="8"/>
  <c r="B61" i="8"/>
  <c r="J61" i="8"/>
  <c r="R61" i="8"/>
  <c r="B111" i="9"/>
  <c r="J111" i="9"/>
  <c r="R111" i="9"/>
  <c r="B128" i="9"/>
  <c r="J128" i="9"/>
  <c r="R128" i="9"/>
  <c r="H156" i="10"/>
  <c r="P156" i="10"/>
  <c r="X156" i="10"/>
  <c r="B111" i="10"/>
  <c r="B145" i="11"/>
  <c r="J145" i="11"/>
  <c r="G156" i="11"/>
  <c r="O156" i="11"/>
  <c r="W156" i="11"/>
  <c r="C58" i="8"/>
  <c r="K58" i="8"/>
  <c r="S58" i="8"/>
  <c r="C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C145" i="11"/>
  <c r="H156" i="11"/>
  <c r="P156" i="11"/>
  <c r="X156" i="11"/>
  <c r="I111" i="11"/>
  <c r="Q111" i="11"/>
  <c r="Y111" i="11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I128" i="11"/>
  <c r="Q128" i="11"/>
  <c r="Y128" i="11"/>
  <c r="I129" i="11"/>
  <c r="Q129" i="11"/>
  <c r="Y129" i="11"/>
  <c r="I130" i="11"/>
  <c r="Q130" i="11"/>
  <c r="Y130" i="11"/>
  <c r="I132" i="11"/>
  <c r="Q132" i="11"/>
  <c r="Y132" i="11"/>
  <c r="H3" i="12"/>
  <c r="P3" i="12"/>
  <c r="X3" i="12"/>
  <c r="C82" i="12"/>
  <c r="K82" i="12"/>
  <c r="S82" i="12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251" i="14"/>
  <c r="Q251" i="14"/>
  <c r="Y251" i="14"/>
  <c r="G261" i="14"/>
  <c r="G216" i="14"/>
  <c r="O261" i="14"/>
  <c r="O216" i="14"/>
  <c r="W261" i="14"/>
  <c r="W216" i="14"/>
  <c r="I181" i="14"/>
  <c r="Q181" i="14"/>
  <c r="Y181" i="14"/>
  <c r="I199" i="14"/>
  <c r="Q199" i="14"/>
  <c r="Y199" i="14"/>
  <c r="D251" i="15"/>
  <c r="L251" i="15"/>
  <c r="T251" i="15"/>
  <c r="B261" i="15"/>
  <c r="J261" i="15"/>
  <c r="R261" i="15"/>
  <c r="B105" i="11"/>
  <c r="J105" i="11"/>
  <c r="B106" i="11"/>
  <c r="J106" i="11"/>
  <c r="B107" i="11"/>
  <c r="J107" i="11"/>
  <c r="B108" i="11"/>
  <c r="J108" i="11"/>
  <c r="B109" i="11"/>
  <c r="J109" i="11"/>
  <c r="B111" i="11"/>
  <c r="J111" i="11"/>
  <c r="R111" i="11"/>
  <c r="B112" i="11"/>
  <c r="J112" i="11"/>
  <c r="B113" i="11"/>
  <c r="J113" i="11"/>
  <c r="B115" i="11"/>
  <c r="J115" i="11"/>
  <c r="B122" i="11"/>
  <c r="J122" i="11"/>
  <c r="R122" i="11"/>
  <c r="B123" i="11"/>
  <c r="J123" i="11"/>
  <c r="R123" i="11"/>
  <c r="B125" i="11"/>
  <c r="J125" i="11"/>
  <c r="R125" i="11"/>
  <c r="B126" i="11"/>
  <c r="J126" i="11"/>
  <c r="R126" i="11"/>
  <c r="B128" i="11"/>
  <c r="J128" i="11"/>
  <c r="R128" i="11"/>
  <c r="B129" i="11"/>
  <c r="J129" i="11"/>
  <c r="R129" i="11"/>
  <c r="B130" i="11"/>
  <c r="J130" i="11"/>
  <c r="R130" i="11"/>
  <c r="B132" i="11"/>
  <c r="J132" i="11"/>
  <c r="R132" i="11"/>
  <c r="D82" i="12"/>
  <c r="L82" i="12"/>
  <c r="T82" i="12"/>
  <c r="D85" i="12"/>
  <c r="L85" i="12"/>
  <c r="T85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251" i="14"/>
  <c r="J251" i="14"/>
  <c r="R251" i="14"/>
  <c r="H261" i="14"/>
  <c r="H216" i="14"/>
  <c r="P261" i="14"/>
  <c r="P216" i="14"/>
  <c r="X261" i="14"/>
  <c r="X216" i="14"/>
  <c r="B181" i="14"/>
  <c r="J181" i="14"/>
  <c r="R181" i="14"/>
  <c r="B199" i="14"/>
  <c r="J199" i="14"/>
  <c r="R199" i="14"/>
  <c r="E251" i="15"/>
  <c r="M251" i="15"/>
  <c r="U251" i="15"/>
  <c r="C261" i="15"/>
  <c r="K261" i="15"/>
  <c r="S261" i="15"/>
  <c r="D54" i="11"/>
  <c r="D128" i="11" s="1"/>
  <c r="L54" i="11"/>
  <c r="T54" i="11"/>
  <c r="T128" i="11" s="1"/>
  <c r="C105" i="11"/>
  <c r="C106" i="11"/>
  <c r="C107" i="11"/>
  <c r="C108" i="11"/>
  <c r="C109" i="11"/>
  <c r="C111" i="11"/>
  <c r="K111" i="11"/>
  <c r="S111" i="11"/>
  <c r="C112" i="11"/>
  <c r="C113" i="11"/>
  <c r="C115" i="11"/>
  <c r="C122" i="11"/>
  <c r="K122" i="11"/>
  <c r="S122" i="11"/>
  <c r="C123" i="11"/>
  <c r="K123" i="11"/>
  <c r="S123" i="11"/>
  <c r="C125" i="11"/>
  <c r="K125" i="11"/>
  <c r="S125" i="11"/>
  <c r="C126" i="11"/>
  <c r="K126" i="11"/>
  <c r="S126" i="11"/>
  <c r="C128" i="11"/>
  <c r="K128" i="11"/>
  <c r="S128" i="11"/>
  <c r="C129" i="11"/>
  <c r="K129" i="11"/>
  <c r="S129" i="11"/>
  <c r="C130" i="11"/>
  <c r="K130" i="11"/>
  <c r="S130" i="11"/>
  <c r="C132" i="11"/>
  <c r="K132" i="11"/>
  <c r="S132" i="11"/>
  <c r="B3" i="12"/>
  <c r="J3" i="12"/>
  <c r="R3" i="12"/>
  <c r="E85" i="12"/>
  <c r="M85" i="12"/>
  <c r="U85" i="12"/>
  <c r="E86" i="12"/>
  <c r="M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251" i="14"/>
  <c r="K251" i="14"/>
  <c r="S251" i="14"/>
  <c r="I261" i="14"/>
  <c r="Q261" i="14"/>
  <c r="Y261" i="14"/>
  <c r="C181" i="14"/>
  <c r="K181" i="14"/>
  <c r="S181" i="14"/>
  <c r="C199" i="14"/>
  <c r="K199" i="14"/>
  <c r="S199" i="14"/>
  <c r="F251" i="15"/>
  <c r="N251" i="15"/>
  <c r="V251" i="15"/>
  <c r="D261" i="15"/>
  <c r="L261" i="15"/>
  <c r="T261" i="15"/>
  <c r="D111" i="11"/>
  <c r="L111" i="11"/>
  <c r="T111" i="11"/>
  <c r="L128" i="11"/>
  <c r="F82" i="12"/>
  <c r="N82" i="12"/>
  <c r="V82" i="12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251" i="14"/>
  <c r="L251" i="14"/>
  <c r="T251" i="14"/>
  <c r="B261" i="14"/>
  <c r="B216" i="14"/>
  <c r="J261" i="14"/>
  <c r="J216" i="14"/>
  <c r="R261" i="14"/>
  <c r="R216" i="14"/>
  <c r="D181" i="14"/>
  <c r="L181" i="14"/>
  <c r="T181" i="14"/>
  <c r="D199" i="14"/>
  <c r="L199" i="14"/>
  <c r="T199" i="14"/>
  <c r="I216" i="14"/>
  <c r="G251" i="15"/>
  <c r="O251" i="15"/>
  <c r="W251" i="15"/>
  <c r="E261" i="15"/>
  <c r="M261" i="15"/>
  <c r="U261" i="15"/>
  <c r="E122" i="11"/>
  <c r="E117" i="11" s="1"/>
  <c r="M122" i="11"/>
  <c r="U122" i="11"/>
  <c r="E123" i="11"/>
  <c r="M123" i="11"/>
  <c r="U123" i="11"/>
  <c r="E125" i="11"/>
  <c r="M125" i="11"/>
  <c r="U125" i="11"/>
  <c r="E126" i="11"/>
  <c r="M126" i="11"/>
  <c r="U126" i="11"/>
  <c r="E128" i="11"/>
  <c r="M128" i="11"/>
  <c r="U128" i="11"/>
  <c r="E129" i="11"/>
  <c r="M129" i="11"/>
  <c r="U129" i="11"/>
  <c r="E130" i="11"/>
  <c r="M130" i="11"/>
  <c r="U130" i="11"/>
  <c r="E132" i="11"/>
  <c r="M132" i="11"/>
  <c r="U132" i="11"/>
  <c r="G82" i="12"/>
  <c r="O82" i="12"/>
  <c r="W82" i="12"/>
  <c r="G85" i="12"/>
  <c r="O85" i="12"/>
  <c r="W85" i="12"/>
  <c r="O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251" i="14"/>
  <c r="M251" i="14"/>
  <c r="U251" i="14"/>
  <c r="C261" i="14"/>
  <c r="K261" i="14"/>
  <c r="S261" i="14"/>
  <c r="E181" i="14"/>
  <c r="M181" i="14"/>
  <c r="U181" i="14"/>
  <c r="E199" i="14"/>
  <c r="M199" i="14"/>
  <c r="U199" i="14"/>
  <c r="K216" i="14"/>
  <c r="H251" i="15"/>
  <c r="P251" i="15"/>
  <c r="X251" i="15"/>
  <c r="F261" i="15"/>
  <c r="N261" i="15"/>
  <c r="V261" i="15"/>
  <c r="F105" i="11"/>
  <c r="F106" i="11"/>
  <c r="F107" i="11"/>
  <c r="F108" i="11"/>
  <c r="F109" i="11"/>
  <c r="F111" i="11"/>
  <c r="N111" i="11"/>
  <c r="V111" i="11"/>
  <c r="F112" i="11"/>
  <c r="F113" i="11"/>
  <c r="F115" i="11"/>
  <c r="F122" i="11"/>
  <c r="N122" i="11"/>
  <c r="V122" i="11"/>
  <c r="F123" i="11"/>
  <c r="N123" i="11"/>
  <c r="V123" i="11"/>
  <c r="F125" i="11"/>
  <c r="N125" i="11"/>
  <c r="V125" i="11"/>
  <c r="F126" i="11"/>
  <c r="N126" i="11"/>
  <c r="V126" i="11"/>
  <c r="F128" i="11"/>
  <c r="N128" i="11"/>
  <c r="V128" i="11"/>
  <c r="F129" i="11"/>
  <c r="N129" i="11"/>
  <c r="V129" i="11"/>
  <c r="F130" i="11"/>
  <c r="N130" i="11"/>
  <c r="V130" i="11"/>
  <c r="F132" i="11"/>
  <c r="N132" i="11"/>
  <c r="V132" i="11"/>
  <c r="H85" i="12"/>
  <c r="P85" i="12"/>
  <c r="X85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251" i="14"/>
  <c r="N251" i="14"/>
  <c r="V251" i="14"/>
  <c r="D261" i="14"/>
  <c r="D216" i="14"/>
  <c r="L261" i="14"/>
  <c r="L216" i="14"/>
  <c r="T261" i="14"/>
  <c r="T216" i="14"/>
  <c r="F181" i="14"/>
  <c r="N181" i="14"/>
  <c r="V181" i="14"/>
  <c r="F199" i="14"/>
  <c r="N199" i="14"/>
  <c r="V199" i="14"/>
  <c r="I251" i="15"/>
  <c r="Q251" i="15"/>
  <c r="Y251" i="15"/>
  <c r="G261" i="15"/>
  <c r="O261" i="15"/>
  <c r="W261" i="15"/>
  <c r="H54" i="11"/>
  <c r="P54" i="11"/>
  <c r="X54" i="11"/>
  <c r="X128" i="11" s="1"/>
  <c r="G105" i="11"/>
  <c r="G106" i="11"/>
  <c r="G107" i="11"/>
  <c r="G108" i="11"/>
  <c r="G109" i="11"/>
  <c r="G111" i="11"/>
  <c r="O111" i="11"/>
  <c r="W111" i="11"/>
  <c r="G112" i="11"/>
  <c r="G113" i="11"/>
  <c r="G115" i="11"/>
  <c r="G122" i="11"/>
  <c r="O122" i="11"/>
  <c r="W122" i="11"/>
  <c r="G123" i="11"/>
  <c r="O123" i="11"/>
  <c r="W123" i="11"/>
  <c r="G125" i="11"/>
  <c r="O125" i="11"/>
  <c r="W125" i="11"/>
  <c r="G126" i="11"/>
  <c r="O126" i="11"/>
  <c r="W126" i="11"/>
  <c r="G128" i="11"/>
  <c r="O128" i="11"/>
  <c r="W128" i="11"/>
  <c r="G129" i="11"/>
  <c r="O129" i="11"/>
  <c r="W129" i="11"/>
  <c r="G130" i="11"/>
  <c r="O130" i="11"/>
  <c r="W130" i="11"/>
  <c r="G132" i="11"/>
  <c r="O132" i="11"/>
  <c r="W132" i="11"/>
  <c r="I85" i="12"/>
  <c r="Q85" i="12"/>
  <c r="Y85" i="12"/>
  <c r="I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251" i="14"/>
  <c r="O251" i="14"/>
  <c r="W251" i="14"/>
  <c r="E261" i="14"/>
  <c r="M261" i="14"/>
  <c r="U261" i="14"/>
  <c r="G181" i="14"/>
  <c r="O181" i="14"/>
  <c r="W181" i="14"/>
  <c r="G199" i="14"/>
  <c r="O199" i="14"/>
  <c r="W199" i="14"/>
  <c r="Q216" i="14"/>
  <c r="B251" i="15"/>
  <c r="J251" i="15"/>
  <c r="R251" i="15"/>
  <c r="H261" i="15"/>
  <c r="P261" i="15"/>
  <c r="X261" i="15"/>
  <c r="H111" i="11"/>
  <c r="P111" i="11"/>
  <c r="X111" i="11"/>
  <c r="H128" i="11"/>
  <c r="P128" i="11"/>
  <c r="B85" i="12"/>
  <c r="J85" i="12"/>
  <c r="R85" i="12"/>
  <c r="B86" i="12"/>
  <c r="J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251" i="14"/>
  <c r="P251" i="14"/>
  <c r="X251" i="14"/>
  <c r="F261" i="14"/>
  <c r="F216" i="14"/>
  <c r="N261" i="14"/>
  <c r="N216" i="14"/>
  <c r="V261" i="14"/>
  <c r="V216" i="14"/>
  <c r="H181" i="14"/>
  <c r="P181" i="14"/>
  <c r="X181" i="14"/>
  <c r="H199" i="14"/>
  <c r="P199" i="14"/>
  <c r="X199" i="14"/>
  <c r="S216" i="14"/>
  <c r="C251" i="15"/>
  <c r="K251" i="15"/>
  <c r="S251" i="15"/>
  <c r="I261" i="15"/>
  <c r="Q261" i="15"/>
  <c r="Y261" i="15"/>
  <c r="I34" i="15"/>
  <c r="Q34" i="15"/>
  <c r="Y34" i="15"/>
  <c r="I181" i="15"/>
  <c r="Q181" i="15"/>
  <c r="Y181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Q217" i="15"/>
  <c r="Y217" i="15"/>
  <c r="I218" i="15"/>
  <c r="Q218" i="15"/>
  <c r="Y218" i="15"/>
  <c r="I220" i="15"/>
  <c r="Q220" i="15"/>
  <c r="Y220" i="15"/>
  <c r="H90" i="16"/>
  <c r="P90" i="16"/>
  <c r="X90" i="16"/>
  <c r="H91" i="16"/>
  <c r="P91" i="16"/>
  <c r="X91" i="16"/>
  <c r="H92" i="16"/>
  <c r="P92" i="16"/>
  <c r="X92" i="16"/>
  <c r="H93" i="16"/>
  <c r="P93" i="16"/>
  <c r="X93" i="16"/>
  <c r="H235" i="17"/>
  <c r="H184" i="17"/>
  <c r="P235" i="17"/>
  <c r="P184" i="17"/>
  <c r="X235" i="17"/>
  <c r="X184" i="17"/>
  <c r="G237" i="17"/>
  <c r="G190" i="17"/>
  <c r="O237" i="17"/>
  <c r="O190" i="17"/>
  <c r="W237" i="17"/>
  <c r="W190" i="17"/>
  <c r="I246" i="17"/>
  <c r="I203" i="17"/>
  <c r="Q246" i="17"/>
  <c r="Q203" i="17"/>
  <c r="Y246" i="17"/>
  <c r="Y203" i="17"/>
  <c r="H248" i="17"/>
  <c r="H209" i="17"/>
  <c r="P248" i="17"/>
  <c r="P209" i="17"/>
  <c r="X248" i="17"/>
  <c r="X209" i="17"/>
  <c r="C161" i="17"/>
  <c r="K161" i="17"/>
  <c r="S161" i="17"/>
  <c r="C162" i="17"/>
  <c r="K162" i="17"/>
  <c r="S162" i="17"/>
  <c r="K163" i="17"/>
  <c r="S163" i="17"/>
  <c r="K164" i="17"/>
  <c r="S164" i="17"/>
  <c r="C165" i="17"/>
  <c r="K165" i="17"/>
  <c r="S165" i="17"/>
  <c r="C166" i="17"/>
  <c r="K166" i="17"/>
  <c r="S166" i="17"/>
  <c r="C167" i="17"/>
  <c r="K167" i="17"/>
  <c r="S167" i="17"/>
  <c r="C168" i="17"/>
  <c r="K168" i="17"/>
  <c r="S168" i="17"/>
  <c r="C169" i="17"/>
  <c r="K169" i="17"/>
  <c r="S169" i="17"/>
  <c r="C170" i="17"/>
  <c r="K170" i="17"/>
  <c r="S170" i="17"/>
  <c r="C171" i="17"/>
  <c r="K171" i="17"/>
  <c r="S171" i="17"/>
  <c r="N172" i="17"/>
  <c r="J173" i="17"/>
  <c r="B174" i="17"/>
  <c r="R174" i="17"/>
  <c r="J175" i="17"/>
  <c r="C217" i="18"/>
  <c r="E226" i="18"/>
  <c r="M226" i="18"/>
  <c r="U226" i="18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E172" i="19"/>
  <c r="E173" i="19"/>
  <c r="E169" i="19"/>
  <c r="E168" i="19"/>
  <c r="E167" i="19"/>
  <c r="E165" i="19"/>
  <c r="E176" i="19"/>
  <c r="M169" i="19"/>
  <c r="M168" i="19"/>
  <c r="M167" i="19"/>
  <c r="M165" i="19"/>
  <c r="M172" i="19"/>
  <c r="M176" i="19"/>
  <c r="M173" i="19"/>
  <c r="B34" i="15"/>
  <c r="J34" i="15"/>
  <c r="R34" i="15"/>
  <c r="B181" i="15"/>
  <c r="J181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I90" i="16"/>
  <c r="Q90" i="16"/>
  <c r="Y90" i="16"/>
  <c r="I92" i="16"/>
  <c r="Q92" i="16"/>
  <c r="Y92" i="16"/>
  <c r="I93" i="16"/>
  <c r="Q93" i="16"/>
  <c r="Y93" i="16"/>
  <c r="H175" i="17"/>
  <c r="H174" i="17"/>
  <c r="P175" i="17"/>
  <c r="P174" i="17"/>
  <c r="P173" i="17"/>
  <c r="X175" i="17"/>
  <c r="X174" i="17"/>
  <c r="X173" i="17"/>
  <c r="I235" i="17"/>
  <c r="I184" i="17"/>
  <c r="Q235" i="17"/>
  <c r="Q184" i="17"/>
  <c r="Y235" i="17"/>
  <c r="Y229" i="17" s="1"/>
  <c r="Y184" i="17"/>
  <c r="H237" i="17"/>
  <c r="H190" i="17"/>
  <c r="P237" i="17"/>
  <c r="P190" i="17"/>
  <c r="X237" i="17"/>
  <c r="X190" i="17"/>
  <c r="B246" i="17"/>
  <c r="B203" i="17"/>
  <c r="J246" i="17"/>
  <c r="J240" i="17" s="1"/>
  <c r="J203" i="17"/>
  <c r="R246" i="17"/>
  <c r="R203" i="17"/>
  <c r="I248" i="17"/>
  <c r="I209" i="17"/>
  <c r="Q248" i="17"/>
  <c r="Q209" i="17"/>
  <c r="Y248" i="17"/>
  <c r="Y209" i="17"/>
  <c r="L161" i="17"/>
  <c r="T161" i="17"/>
  <c r="L162" i="17"/>
  <c r="T162" i="17"/>
  <c r="D163" i="17"/>
  <c r="L163" i="17"/>
  <c r="T163" i="17"/>
  <c r="D164" i="17"/>
  <c r="L164" i="17"/>
  <c r="T164" i="17"/>
  <c r="D165" i="17"/>
  <c r="L165" i="17"/>
  <c r="T165" i="17"/>
  <c r="D166" i="17"/>
  <c r="L166" i="17"/>
  <c r="T166" i="17"/>
  <c r="D167" i="17"/>
  <c r="L167" i="17"/>
  <c r="T167" i="17"/>
  <c r="D168" i="17"/>
  <c r="L168" i="17"/>
  <c r="T168" i="17"/>
  <c r="D169" i="17"/>
  <c r="L169" i="17"/>
  <c r="T169" i="17"/>
  <c r="L171" i="17"/>
  <c r="T171" i="17"/>
  <c r="O172" i="17"/>
  <c r="K173" i="17"/>
  <c r="C174" i="17"/>
  <c r="S174" i="17"/>
  <c r="K175" i="17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F226" i="18"/>
  <c r="N226" i="18"/>
  <c r="V226" i="18"/>
  <c r="H235" i="18"/>
  <c r="P235" i="18"/>
  <c r="X235" i="18"/>
  <c r="G237" i="18"/>
  <c r="O237" i="18"/>
  <c r="W237" i="18"/>
  <c r="I246" i="18"/>
  <c r="Q246" i="18"/>
  <c r="Y246" i="18"/>
  <c r="H248" i="18"/>
  <c r="P248" i="18"/>
  <c r="X248" i="18"/>
  <c r="G229" i="19"/>
  <c r="G192" i="19"/>
  <c r="G191" i="19"/>
  <c r="G188" i="19"/>
  <c r="G187" i="19"/>
  <c r="G185" i="19"/>
  <c r="G183" i="19"/>
  <c r="G178" i="19" s="1"/>
  <c r="O229" i="19"/>
  <c r="O192" i="19"/>
  <c r="O191" i="19"/>
  <c r="O188" i="19"/>
  <c r="O187" i="19"/>
  <c r="O185" i="19"/>
  <c r="O183" i="19"/>
  <c r="W192" i="19"/>
  <c r="W188" i="19"/>
  <c r="W187" i="19"/>
  <c r="W185" i="19"/>
  <c r="W183" i="19"/>
  <c r="C181" i="15"/>
  <c r="K181" i="15"/>
  <c r="S181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E71" i="16"/>
  <c r="M71" i="16"/>
  <c r="U71" i="16"/>
  <c r="B92" i="16"/>
  <c r="J92" i="16"/>
  <c r="R92" i="16"/>
  <c r="B93" i="16"/>
  <c r="J93" i="16"/>
  <c r="R93" i="16"/>
  <c r="I5" i="17"/>
  <c r="I217" i="18" s="1"/>
  <c r="Q5" i="17"/>
  <c r="Q217" i="18" s="1"/>
  <c r="Y5" i="17"/>
  <c r="Y217" i="19" s="1"/>
  <c r="B235" i="17"/>
  <c r="B184" i="17"/>
  <c r="J235" i="17"/>
  <c r="J184" i="17"/>
  <c r="R235" i="17"/>
  <c r="R184" i="17"/>
  <c r="I237" i="17"/>
  <c r="I190" i="17"/>
  <c r="Q237" i="17"/>
  <c r="Q190" i="17"/>
  <c r="Y237" i="17"/>
  <c r="Y190" i="17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M171" i="17"/>
  <c r="F172" i="17"/>
  <c r="P172" i="17"/>
  <c r="B173" i="17"/>
  <c r="N173" i="17"/>
  <c r="F174" i="17"/>
  <c r="V174" i="17"/>
  <c r="N175" i="17"/>
  <c r="G217" i="18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G217" i="19"/>
  <c r="G176" i="19"/>
  <c r="G173" i="19"/>
  <c r="G172" i="19"/>
  <c r="G169" i="19"/>
  <c r="G168" i="19"/>
  <c r="G167" i="19"/>
  <c r="G165" i="19"/>
  <c r="O217" i="19"/>
  <c r="O176" i="19"/>
  <c r="O173" i="19"/>
  <c r="O172" i="19"/>
  <c r="O169" i="19"/>
  <c r="O168" i="19"/>
  <c r="O167" i="19"/>
  <c r="O165" i="19"/>
  <c r="W217" i="19"/>
  <c r="W176" i="19"/>
  <c r="W173" i="19"/>
  <c r="W172" i="19"/>
  <c r="W169" i="19"/>
  <c r="W168" i="19"/>
  <c r="W167" i="19"/>
  <c r="W165" i="19"/>
  <c r="D18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K91" i="16"/>
  <c r="S91" i="16"/>
  <c r="C92" i="16"/>
  <c r="K92" i="16"/>
  <c r="S92" i="16"/>
  <c r="C93" i="16"/>
  <c r="K93" i="16"/>
  <c r="S93" i="16"/>
  <c r="C235" i="17"/>
  <c r="C184" i="17"/>
  <c r="K235" i="17"/>
  <c r="K184" i="17"/>
  <c r="S235" i="17"/>
  <c r="S184" i="17"/>
  <c r="B237" i="17"/>
  <c r="B190" i="17"/>
  <c r="J237" i="17"/>
  <c r="J190" i="17"/>
  <c r="R237" i="17"/>
  <c r="R190" i="17"/>
  <c r="D246" i="17"/>
  <c r="D203" i="17"/>
  <c r="L246" i="17"/>
  <c r="L203" i="17"/>
  <c r="T246" i="17"/>
  <c r="T203" i="17"/>
  <c r="C248" i="17"/>
  <c r="C209" i="17"/>
  <c r="K248" i="17"/>
  <c r="K209" i="17"/>
  <c r="S248" i="17"/>
  <c r="S209" i="17"/>
  <c r="F161" i="17"/>
  <c r="N161" i="17"/>
  <c r="V161" i="17"/>
  <c r="F162" i="17"/>
  <c r="N162" i="17"/>
  <c r="V162" i="17"/>
  <c r="N163" i="17"/>
  <c r="V163" i="17"/>
  <c r="N164" i="17"/>
  <c r="V164" i="17"/>
  <c r="N165" i="17"/>
  <c r="V165" i="17"/>
  <c r="F166" i="17"/>
  <c r="N166" i="17"/>
  <c r="V166" i="17"/>
  <c r="F167" i="17"/>
  <c r="N167" i="17"/>
  <c r="V167" i="17"/>
  <c r="F168" i="17"/>
  <c r="N168" i="17"/>
  <c r="V168" i="17"/>
  <c r="F169" i="17"/>
  <c r="N169" i="17"/>
  <c r="V169" i="17"/>
  <c r="F170" i="17"/>
  <c r="N170" i="17"/>
  <c r="V170" i="17"/>
  <c r="F171" i="17"/>
  <c r="N171" i="17"/>
  <c r="V171" i="17"/>
  <c r="G172" i="17"/>
  <c r="C173" i="17"/>
  <c r="O173" i="17"/>
  <c r="G174" i="17"/>
  <c r="W174" i="17"/>
  <c r="O175" i="17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174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Y183" i="19"/>
  <c r="E34" i="15"/>
  <c r="M34" i="15"/>
  <c r="U34" i="15"/>
  <c r="E181" i="15"/>
  <c r="M181" i="15"/>
  <c r="U181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D92" i="16"/>
  <c r="L92" i="16"/>
  <c r="T92" i="16"/>
  <c r="D93" i="16"/>
  <c r="L93" i="16"/>
  <c r="T93" i="16"/>
  <c r="D235" i="17"/>
  <c r="D184" i="17"/>
  <c r="L235" i="17"/>
  <c r="L184" i="17"/>
  <c r="T235" i="17"/>
  <c r="T229" i="17" s="1"/>
  <c r="T184" i="17"/>
  <c r="C237" i="17"/>
  <c r="C190" i="17"/>
  <c r="K237" i="17"/>
  <c r="K190" i="17"/>
  <c r="S237" i="17"/>
  <c r="S190" i="17"/>
  <c r="E246" i="17"/>
  <c r="E203" i="17"/>
  <c r="M246" i="17"/>
  <c r="M240" i="17" s="1"/>
  <c r="M203" i="17"/>
  <c r="U246" i="17"/>
  <c r="U203" i="17"/>
  <c r="D248" i="17"/>
  <c r="D209" i="17"/>
  <c r="L248" i="17"/>
  <c r="L209" i="17"/>
  <c r="T248" i="17"/>
  <c r="T209" i="17"/>
  <c r="G161" i="17"/>
  <c r="O161" i="17"/>
  <c r="W161" i="17"/>
  <c r="G162" i="17"/>
  <c r="O162" i="17"/>
  <c r="W162" i="17"/>
  <c r="G163" i="17"/>
  <c r="O163" i="17"/>
  <c r="W163" i="17"/>
  <c r="G164" i="17"/>
  <c r="O164" i="17"/>
  <c r="W164" i="17"/>
  <c r="G165" i="17"/>
  <c r="O165" i="17"/>
  <c r="W165" i="17"/>
  <c r="G166" i="17"/>
  <c r="O166" i="17"/>
  <c r="W166" i="17"/>
  <c r="G167" i="17"/>
  <c r="O167" i="17"/>
  <c r="W167" i="17"/>
  <c r="G168" i="17"/>
  <c r="O168" i="17"/>
  <c r="W168" i="17"/>
  <c r="G169" i="17"/>
  <c r="O169" i="17"/>
  <c r="W169" i="17"/>
  <c r="G170" i="17"/>
  <c r="O170" i="17"/>
  <c r="W170" i="17"/>
  <c r="G171" i="17"/>
  <c r="O171" i="17"/>
  <c r="W171" i="17"/>
  <c r="H172" i="17"/>
  <c r="R172" i="17"/>
  <c r="F173" i="17"/>
  <c r="R173" i="17"/>
  <c r="J174" i="17"/>
  <c r="B175" i="17"/>
  <c r="R175" i="17"/>
  <c r="K217" i="18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I176" i="19"/>
  <c r="I173" i="19"/>
  <c r="I172" i="19"/>
  <c r="I169" i="19"/>
  <c r="I168" i="19"/>
  <c r="I167" i="19"/>
  <c r="I165" i="19"/>
  <c r="Q217" i="19"/>
  <c r="Q176" i="19"/>
  <c r="Q173" i="19"/>
  <c r="Q172" i="19"/>
  <c r="Q169" i="19"/>
  <c r="Q168" i="19"/>
  <c r="Q167" i="19"/>
  <c r="Q165" i="19"/>
  <c r="Y176" i="19"/>
  <c r="Y173" i="19"/>
  <c r="Y172" i="19"/>
  <c r="Y169" i="19"/>
  <c r="Y168" i="19"/>
  <c r="Y167" i="19"/>
  <c r="Y165" i="19"/>
  <c r="F34" i="15"/>
  <c r="N34" i="15"/>
  <c r="V34" i="15"/>
  <c r="F181" i="15"/>
  <c r="N181" i="15"/>
  <c r="V181" i="15"/>
  <c r="F199" i="15"/>
  <c r="N199" i="15"/>
  <c r="V199" i="15"/>
  <c r="F209" i="15"/>
  <c r="N209" i="15"/>
  <c r="V209" i="15"/>
  <c r="F210" i="15"/>
  <c r="N210" i="15"/>
  <c r="V210" i="15"/>
  <c r="F211" i="15"/>
  <c r="N211" i="15"/>
  <c r="V211" i="15"/>
  <c r="F213" i="15"/>
  <c r="N213" i="15"/>
  <c r="V213" i="15"/>
  <c r="F214" i="15"/>
  <c r="N214" i="15"/>
  <c r="V214" i="15"/>
  <c r="F216" i="15"/>
  <c r="N216" i="15"/>
  <c r="V216" i="15"/>
  <c r="F217" i="15"/>
  <c r="N217" i="15"/>
  <c r="V217" i="15"/>
  <c r="F218" i="15"/>
  <c r="N218" i="15"/>
  <c r="V218" i="15"/>
  <c r="F220" i="15"/>
  <c r="N220" i="15"/>
  <c r="V220" i="15"/>
  <c r="E92" i="16"/>
  <c r="M92" i="16"/>
  <c r="U92" i="16"/>
  <c r="E93" i="16"/>
  <c r="M93" i="16"/>
  <c r="U93" i="16"/>
  <c r="D175" i="17"/>
  <c r="D174" i="17"/>
  <c r="D173" i="17"/>
  <c r="D172" i="17"/>
  <c r="L175" i="17"/>
  <c r="L174" i="17"/>
  <c r="L173" i="17"/>
  <c r="L172" i="17"/>
  <c r="T175" i="17"/>
  <c r="T174" i="17"/>
  <c r="T173" i="17"/>
  <c r="T172" i="17"/>
  <c r="E235" i="17"/>
  <c r="E184" i="17"/>
  <c r="M235" i="17"/>
  <c r="M184" i="17"/>
  <c r="U235" i="17"/>
  <c r="U184" i="17"/>
  <c r="D237" i="17"/>
  <c r="D190" i="17"/>
  <c r="L237" i="17"/>
  <c r="L190" i="17"/>
  <c r="T237" i="17"/>
  <c r="T190" i="17"/>
  <c r="F246" i="17"/>
  <c r="F203" i="17"/>
  <c r="N246" i="17"/>
  <c r="N203" i="17"/>
  <c r="V246" i="17"/>
  <c r="V203" i="17"/>
  <c r="E248" i="17"/>
  <c r="E209" i="17"/>
  <c r="M248" i="17"/>
  <c r="M209" i="17"/>
  <c r="U248" i="17"/>
  <c r="U209" i="17"/>
  <c r="H161" i="17"/>
  <c r="P161" i="17"/>
  <c r="X161" i="17"/>
  <c r="H162" i="17"/>
  <c r="P162" i="17"/>
  <c r="X162" i="17"/>
  <c r="H163" i="17"/>
  <c r="P163" i="17"/>
  <c r="X163" i="17"/>
  <c r="H164" i="17"/>
  <c r="P164" i="17"/>
  <c r="X164" i="17"/>
  <c r="H165" i="17"/>
  <c r="P165" i="17"/>
  <c r="X165" i="17"/>
  <c r="H166" i="17"/>
  <c r="P166" i="17"/>
  <c r="X166" i="17"/>
  <c r="H167" i="17"/>
  <c r="P167" i="17"/>
  <c r="X167" i="17"/>
  <c r="H168" i="17"/>
  <c r="P168" i="17"/>
  <c r="X168" i="17"/>
  <c r="H169" i="17"/>
  <c r="P169" i="17"/>
  <c r="X169" i="17"/>
  <c r="H170" i="17"/>
  <c r="P170" i="17"/>
  <c r="X170" i="17"/>
  <c r="H171" i="17"/>
  <c r="P171" i="17"/>
  <c r="X171" i="17"/>
  <c r="S172" i="17"/>
  <c r="G173" i="17"/>
  <c r="S173" i="17"/>
  <c r="K174" i="17"/>
  <c r="B226" i="18"/>
  <c r="J226" i="18"/>
  <c r="R226" i="18"/>
  <c r="D235" i="18"/>
  <c r="L235" i="18"/>
  <c r="T235" i="18"/>
  <c r="C237" i="18"/>
  <c r="K237" i="18"/>
  <c r="S237" i="18"/>
  <c r="E246" i="18"/>
  <c r="M246" i="18"/>
  <c r="U246" i="18"/>
  <c r="D248" i="18"/>
  <c r="L248" i="18"/>
  <c r="T248" i="18"/>
  <c r="C229" i="19"/>
  <c r="C192" i="19"/>
  <c r="C191" i="19"/>
  <c r="C188" i="19"/>
  <c r="C187" i="19"/>
  <c r="C185" i="19"/>
  <c r="C183" i="19"/>
  <c r="K229" i="19"/>
  <c r="S229" i="19"/>
  <c r="S192" i="19"/>
  <c r="S191" i="19"/>
  <c r="S188" i="19"/>
  <c r="S187" i="19"/>
  <c r="S185" i="19"/>
  <c r="S183" i="19"/>
  <c r="S178" i="19" s="1"/>
  <c r="G181" i="15"/>
  <c r="O181" i="15"/>
  <c r="W181" i="15"/>
  <c r="G199" i="15"/>
  <c r="O199" i="15"/>
  <c r="W199" i="15"/>
  <c r="G209" i="15"/>
  <c r="O209" i="15"/>
  <c r="W209" i="15"/>
  <c r="G210" i="15"/>
  <c r="O210" i="15"/>
  <c r="W210" i="15"/>
  <c r="G211" i="15"/>
  <c r="O211" i="15"/>
  <c r="W211" i="15"/>
  <c r="G213" i="15"/>
  <c r="O213" i="15"/>
  <c r="W213" i="15"/>
  <c r="G214" i="15"/>
  <c r="O214" i="15"/>
  <c r="W214" i="15"/>
  <c r="G216" i="15"/>
  <c r="O216" i="15"/>
  <c r="W216" i="15"/>
  <c r="G217" i="15"/>
  <c r="O217" i="15"/>
  <c r="W217" i="15"/>
  <c r="G218" i="15"/>
  <c r="O218" i="15"/>
  <c r="W218" i="15"/>
  <c r="G220" i="15"/>
  <c r="O220" i="15"/>
  <c r="W220" i="15"/>
  <c r="N91" i="16"/>
  <c r="F92" i="16"/>
  <c r="N92" i="16"/>
  <c r="V92" i="16"/>
  <c r="F93" i="16"/>
  <c r="N93" i="16"/>
  <c r="V93" i="16"/>
  <c r="E5" i="17"/>
  <c r="E217" i="18" s="1"/>
  <c r="M5" i="17"/>
  <c r="U5" i="17"/>
  <c r="U171" i="17" s="1"/>
  <c r="F235" i="17"/>
  <c r="F184" i="17"/>
  <c r="N235" i="17"/>
  <c r="N184" i="17"/>
  <c r="V235" i="17"/>
  <c r="V184" i="17"/>
  <c r="E237" i="17"/>
  <c r="E190" i="17"/>
  <c r="M237" i="17"/>
  <c r="M190" i="17"/>
  <c r="U237" i="17"/>
  <c r="U190" i="17"/>
  <c r="G246" i="17"/>
  <c r="G203" i="17"/>
  <c r="O246" i="17"/>
  <c r="O203" i="17"/>
  <c r="W246" i="17"/>
  <c r="W203" i="17"/>
  <c r="F248" i="17"/>
  <c r="F209" i="17"/>
  <c r="N248" i="17"/>
  <c r="N209" i="17"/>
  <c r="V248" i="17"/>
  <c r="V209" i="17"/>
  <c r="J172" i="17"/>
  <c r="V172" i="17"/>
  <c r="H173" i="17"/>
  <c r="V173" i="17"/>
  <c r="O217" i="18"/>
  <c r="C226" i="18"/>
  <c r="K226" i="18"/>
  <c r="S226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C217" i="19"/>
  <c r="C176" i="19"/>
  <c r="C172" i="19"/>
  <c r="C173" i="19"/>
  <c r="C169" i="19"/>
  <c r="C168" i="19"/>
  <c r="C167" i="19"/>
  <c r="C165" i="19"/>
  <c r="K217" i="19"/>
  <c r="K169" i="19"/>
  <c r="K168" i="19"/>
  <c r="K167" i="19"/>
  <c r="K165" i="19"/>
  <c r="K176" i="19"/>
  <c r="K172" i="19"/>
  <c r="K173" i="19"/>
  <c r="H181" i="15"/>
  <c r="P181" i="15"/>
  <c r="X181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P216" i="15"/>
  <c r="X216" i="15"/>
  <c r="H217" i="15"/>
  <c r="P217" i="15"/>
  <c r="X217" i="15"/>
  <c r="H218" i="15"/>
  <c r="P218" i="15"/>
  <c r="X218" i="15"/>
  <c r="H220" i="15"/>
  <c r="P220" i="15"/>
  <c r="X220" i="15"/>
  <c r="G91" i="16"/>
  <c r="O91" i="16"/>
  <c r="W91" i="16"/>
  <c r="G92" i="16"/>
  <c r="O92" i="16"/>
  <c r="W92" i="16"/>
  <c r="G93" i="16"/>
  <c r="O93" i="16"/>
  <c r="W93" i="16"/>
  <c r="G235" i="17"/>
  <c r="G229" i="17" s="1"/>
  <c r="G184" i="17"/>
  <c r="O235" i="17"/>
  <c r="O184" i="17"/>
  <c r="W235" i="17"/>
  <c r="W229" i="17" s="1"/>
  <c r="W184" i="17"/>
  <c r="F237" i="17"/>
  <c r="F190" i="17"/>
  <c r="N237" i="17"/>
  <c r="N190" i="17"/>
  <c r="V237" i="17"/>
  <c r="V190" i="17"/>
  <c r="H246" i="17"/>
  <c r="H240" i="17" s="1"/>
  <c r="H203" i="17"/>
  <c r="P246" i="17"/>
  <c r="P203" i="17"/>
  <c r="X246" i="17"/>
  <c r="X240" i="17" s="1"/>
  <c r="X203" i="17"/>
  <c r="G248" i="17"/>
  <c r="G209" i="17"/>
  <c r="O248" i="17"/>
  <c r="O209" i="17"/>
  <c r="W248" i="17"/>
  <c r="W209" i="17"/>
  <c r="B161" i="17"/>
  <c r="J161" i="17"/>
  <c r="R161" i="17"/>
  <c r="B162" i="17"/>
  <c r="J162" i="17"/>
  <c r="R162" i="17"/>
  <c r="B163" i="17"/>
  <c r="J163" i="17"/>
  <c r="R163" i="17"/>
  <c r="B164" i="17"/>
  <c r="J164" i="17"/>
  <c r="R164" i="17"/>
  <c r="B165" i="17"/>
  <c r="J165" i="17"/>
  <c r="R165" i="17"/>
  <c r="B166" i="17"/>
  <c r="J166" i="17"/>
  <c r="R166" i="17"/>
  <c r="B167" i="17"/>
  <c r="J167" i="17"/>
  <c r="R167" i="17"/>
  <c r="B168" i="17"/>
  <c r="J168" i="17"/>
  <c r="R168" i="17"/>
  <c r="B169" i="17"/>
  <c r="J169" i="17"/>
  <c r="R169" i="17"/>
  <c r="B170" i="17"/>
  <c r="B171" i="17"/>
  <c r="J171" i="17"/>
  <c r="R171" i="17"/>
  <c r="W172" i="17"/>
  <c r="W173" i="17"/>
  <c r="D226" i="18"/>
  <c r="L226" i="18"/>
  <c r="T226" i="18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E229" i="19"/>
  <c r="E192" i="19"/>
  <c r="E191" i="19"/>
  <c r="E188" i="19"/>
  <c r="E187" i="19"/>
  <c r="E185" i="19"/>
  <c r="E183" i="19"/>
  <c r="M191" i="19"/>
  <c r="M188" i="19"/>
  <c r="M187" i="19"/>
  <c r="M185" i="19"/>
  <c r="M183" i="19"/>
  <c r="U229" i="19"/>
  <c r="U192" i="19"/>
  <c r="U191" i="19"/>
  <c r="U188" i="19"/>
  <c r="U187" i="19"/>
  <c r="U185" i="19"/>
  <c r="U183" i="19"/>
  <c r="U178" i="19" s="1"/>
  <c r="D229" i="19"/>
  <c r="D192" i="19"/>
  <c r="D191" i="19"/>
  <c r="D188" i="19"/>
  <c r="D187" i="19"/>
  <c r="D185" i="19"/>
  <c r="D183" i="19"/>
  <c r="L229" i="19"/>
  <c r="L192" i="19"/>
  <c r="L191" i="19"/>
  <c r="L188" i="19"/>
  <c r="L187" i="19"/>
  <c r="L185" i="19"/>
  <c r="L183" i="19"/>
  <c r="T229" i="19"/>
  <c r="T192" i="19"/>
  <c r="T191" i="19"/>
  <c r="T188" i="19"/>
  <c r="T187" i="19"/>
  <c r="T185" i="19"/>
  <c r="T183" i="19"/>
  <c r="B5" i="18"/>
  <c r="B171" i="18" s="1"/>
  <c r="J5" i="18"/>
  <c r="J166" i="18" s="1"/>
  <c r="R5" i="18"/>
  <c r="F166" i="18"/>
  <c r="N166" i="18"/>
  <c r="V166" i="18"/>
  <c r="F171" i="18"/>
  <c r="N171" i="18"/>
  <c r="V171" i="18"/>
  <c r="F184" i="18"/>
  <c r="N184" i="18"/>
  <c r="V184" i="18"/>
  <c r="F190" i="18"/>
  <c r="N190" i="18"/>
  <c r="V190" i="18"/>
  <c r="F203" i="18"/>
  <c r="N203" i="18"/>
  <c r="V203" i="18"/>
  <c r="F209" i="18"/>
  <c r="N209" i="18"/>
  <c r="V209" i="18"/>
  <c r="F223" i="18"/>
  <c r="N223" i="18"/>
  <c r="V223" i="18"/>
  <c r="U5" i="19"/>
  <c r="D226" i="19"/>
  <c r="L226" i="19"/>
  <c r="T226" i="19"/>
  <c r="F235" i="19"/>
  <c r="F184" i="19"/>
  <c r="N235" i="19"/>
  <c r="N184" i="19"/>
  <c r="V235" i="19"/>
  <c r="V184" i="19"/>
  <c r="E237" i="19"/>
  <c r="E190" i="19"/>
  <c r="M237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K171" i="19"/>
  <c r="J172" i="19"/>
  <c r="H205" i="21"/>
  <c r="P205" i="21"/>
  <c r="X205" i="21"/>
  <c r="G161" i="18"/>
  <c r="O161" i="18"/>
  <c r="W161" i="18"/>
  <c r="G162" i="18"/>
  <c r="O162" i="18"/>
  <c r="W162" i="18"/>
  <c r="G163" i="18"/>
  <c r="O163" i="18"/>
  <c r="W163" i="18"/>
  <c r="G164" i="18"/>
  <c r="O164" i="18"/>
  <c r="W164" i="18"/>
  <c r="G165" i="18"/>
  <c r="O165" i="18"/>
  <c r="W165" i="18"/>
  <c r="G166" i="18"/>
  <c r="O166" i="18"/>
  <c r="W166" i="18"/>
  <c r="G167" i="18"/>
  <c r="O167" i="18"/>
  <c r="G168" i="18"/>
  <c r="O168" i="18"/>
  <c r="G169" i="18"/>
  <c r="O169" i="18"/>
  <c r="G170" i="18"/>
  <c r="O170" i="18"/>
  <c r="W170" i="18"/>
  <c r="G171" i="18"/>
  <c r="O171" i="18"/>
  <c r="W171" i="18"/>
  <c r="G172" i="18"/>
  <c r="O172" i="18"/>
  <c r="W172" i="18"/>
  <c r="G173" i="18"/>
  <c r="O173" i="18"/>
  <c r="W173" i="18"/>
  <c r="G174" i="18"/>
  <c r="O174" i="18"/>
  <c r="W174" i="18"/>
  <c r="G175" i="18"/>
  <c r="O175" i="18"/>
  <c r="W175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F217" i="19"/>
  <c r="F176" i="19"/>
  <c r="F173" i="19"/>
  <c r="F172" i="19"/>
  <c r="N217" i="19"/>
  <c r="N176" i="19"/>
  <c r="N173" i="19"/>
  <c r="N172" i="19"/>
  <c r="V217" i="19"/>
  <c r="V176" i="19"/>
  <c r="V173" i="19"/>
  <c r="V172" i="19"/>
  <c r="E226" i="19"/>
  <c r="M226" i="19"/>
  <c r="U226" i="19"/>
  <c r="H229" i="19"/>
  <c r="H192" i="19"/>
  <c r="H191" i="19"/>
  <c r="H188" i="19"/>
  <c r="H187" i="19"/>
  <c r="H185" i="19"/>
  <c r="H183" i="19"/>
  <c r="P229" i="19"/>
  <c r="P192" i="19"/>
  <c r="P191" i="19"/>
  <c r="P188" i="19"/>
  <c r="P187" i="19"/>
  <c r="P185" i="19"/>
  <c r="P183" i="19"/>
  <c r="X229" i="19"/>
  <c r="X192" i="19"/>
  <c r="X191" i="19"/>
  <c r="X188" i="19"/>
  <c r="X187" i="19"/>
  <c r="X185" i="19"/>
  <c r="X183" i="19"/>
  <c r="G235" i="19"/>
  <c r="G184" i="19"/>
  <c r="O235" i="19"/>
  <c r="O184" i="19"/>
  <c r="W235" i="19"/>
  <c r="F237" i="19"/>
  <c r="F190" i="19"/>
  <c r="N237" i="19"/>
  <c r="N190" i="19"/>
  <c r="V237" i="19"/>
  <c r="V190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B165" i="19"/>
  <c r="J165" i="19"/>
  <c r="R165" i="19"/>
  <c r="B167" i="19"/>
  <c r="J167" i="19"/>
  <c r="R167" i="19"/>
  <c r="J168" i="19"/>
  <c r="R168" i="19"/>
  <c r="R169" i="19"/>
  <c r="L171" i="19"/>
  <c r="W171" i="19"/>
  <c r="Q205" i="21"/>
  <c r="Y205" i="21"/>
  <c r="D5" i="18"/>
  <c r="L5" i="18"/>
  <c r="L166" i="18" s="1"/>
  <c r="T5" i="18"/>
  <c r="T166" i="18" s="1"/>
  <c r="H166" i="18"/>
  <c r="P166" i="18"/>
  <c r="H171" i="18"/>
  <c r="P171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H223" i="18"/>
  <c r="P223" i="18"/>
  <c r="X223" i="18"/>
  <c r="F226" i="19"/>
  <c r="F171" i="19"/>
  <c r="N226" i="19"/>
  <c r="N171" i="19"/>
  <c r="V226" i="19"/>
  <c r="V171" i="19"/>
  <c r="H235" i="19"/>
  <c r="H184" i="19"/>
  <c r="P235" i="19"/>
  <c r="P184" i="19"/>
  <c r="X235" i="19"/>
  <c r="X184" i="19"/>
  <c r="G237" i="19"/>
  <c r="G190" i="19"/>
  <c r="O237" i="19"/>
  <c r="O190" i="19"/>
  <c r="W237" i="19"/>
  <c r="W190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C171" i="19"/>
  <c r="M171" i="19"/>
  <c r="L172" i="19"/>
  <c r="I161" i="18"/>
  <c r="I162" i="18"/>
  <c r="I163" i="18"/>
  <c r="Y163" i="18"/>
  <c r="I164" i="18"/>
  <c r="Q164" i="18"/>
  <c r="Y164" i="18"/>
  <c r="I165" i="18"/>
  <c r="Q165" i="18"/>
  <c r="Y165" i="18"/>
  <c r="I166" i="18"/>
  <c r="Q166" i="18"/>
  <c r="Y166" i="18"/>
  <c r="I167" i="18"/>
  <c r="Y167" i="18"/>
  <c r="I168" i="18"/>
  <c r="Y168" i="18"/>
  <c r="I169" i="18"/>
  <c r="I170" i="18"/>
  <c r="I171" i="18"/>
  <c r="I172" i="18"/>
  <c r="Y172" i="18"/>
  <c r="I173" i="18"/>
  <c r="Y173" i="18"/>
  <c r="I174" i="18"/>
  <c r="Q174" i="18"/>
  <c r="Y174" i="18"/>
  <c r="I175" i="18"/>
  <c r="Q175" i="18"/>
  <c r="Y175" i="18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H217" i="19"/>
  <c r="H176" i="19"/>
  <c r="P217" i="19"/>
  <c r="P176" i="19"/>
  <c r="X217" i="19"/>
  <c r="X176" i="19"/>
  <c r="G226" i="19"/>
  <c r="O226" i="19"/>
  <c r="W226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J178" i="19" s="1"/>
  <c r="R229" i="19"/>
  <c r="R192" i="19"/>
  <c r="R191" i="19"/>
  <c r="R188" i="19"/>
  <c r="R187" i="19"/>
  <c r="R185" i="19"/>
  <c r="R183" i="19"/>
  <c r="I235" i="19"/>
  <c r="I184" i="19"/>
  <c r="Q235" i="19"/>
  <c r="Q184" i="19"/>
  <c r="Y235" i="19"/>
  <c r="Y184" i="19"/>
  <c r="H237" i="19"/>
  <c r="H190" i="19"/>
  <c r="P237" i="19"/>
  <c r="P190" i="19"/>
  <c r="X237" i="19"/>
  <c r="X190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D165" i="19"/>
  <c r="L165" i="19"/>
  <c r="T165" i="19"/>
  <c r="D167" i="19"/>
  <c r="L167" i="19"/>
  <c r="T167" i="19"/>
  <c r="D168" i="19"/>
  <c r="L168" i="19"/>
  <c r="T168" i="19"/>
  <c r="D169" i="19"/>
  <c r="D171" i="19"/>
  <c r="O171" i="19"/>
  <c r="R166" i="18"/>
  <c r="J171" i="18"/>
  <c r="B184" i="18"/>
  <c r="J184" i="18"/>
  <c r="R184" i="18"/>
  <c r="B190" i="18"/>
  <c r="J190" i="18"/>
  <c r="R190" i="18"/>
  <c r="B203" i="18"/>
  <c r="J203" i="18"/>
  <c r="R203" i="18"/>
  <c r="B209" i="18"/>
  <c r="J209" i="18"/>
  <c r="R209" i="18"/>
  <c r="H226" i="19"/>
  <c r="P226" i="19"/>
  <c r="X226" i="19"/>
  <c r="B235" i="19"/>
  <c r="B184" i="19"/>
  <c r="J235" i="19"/>
  <c r="J184" i="19"/>
  <c r="R235" i="19"/>
  <c r="R184" i="19"/>
  <c r="I237" i="19"/>
  <c r="I190" i="19"/>
  <c r="Q237" i="19"/>
  <c r="Q190" i="19"/>
  <c r="Y237" i="19"/>
  <c r="Y190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E171" i="19"/>
  <c r="P171" i="19"/>
  <c r="P172" i="19"/>
  <c r="D173" i="19"/>
  <c r="D205" i="21"/>
  <c r="L205" i="21"/>
  <c r="T205" i="21"/>
  <c r="C161" i="18"/>
  <c r="K161" i="18"/>
  <c r="C162" i="18"/>
  <c r="K162" i="18"/>
  <c r="C163" i="18"/>
  <c r="K163" i="18"/>
  <c r="C164" i="18"/>
  <c r="K164" i="18"/>
  <c r="C165" i="18"/>
  <c r="K165" i="18"/>
  <c r="S165" i="18"/>
  <c r="C166" i="18"/>
  <c r="K166" i="18"/>
  <c r="C167" i="18"/>
  <c r="K167" i="18"/>
  <c r="C168" i="18"/>
  <c r="K168" i="18"/>
  <c r="C169" i="18"/>
  <c r="K169" i="18"/>
  <c r="C170" i="18"/>
  <c r="K170" i="18"/>
  <c r="C171" i="18"/>
  <c r="K171" i="18"/>
  <c r="C172" i="18"/>
  <c r="K172" i="18"/>
  <c r="C173" i="18"/>
  <c r="K173" i="18"/>
  <c r="C174" i="18"/>
  <c r="K174" i="18"/>
  <c r="C175" i="18"/>
  <c r="K175" i="18"/>
  <c r="S175" i="18"/>
  <c r="C184" i="18"/>
  <c r="K184" i="18"/>
  <c r="S184" i="18"/>
  <c r="C190" i="18"/>
  <c r="K190" i="18"/>
  <c r="S190" i="18"/>
  <c r="C203" i="18"/>
  <c r="K203" i="18"/>
  <c r="S203" i="18"/>
  <c r="C209" i="18"/>
  <c r="K209" i="18"/>
  <c r="S209" i="18"/>
  <c r="B217" i="19"/>
  <c r="B176" i="19"/>
  <c r="J217" i="19"/>
  <c r="J176" i="19"/>
  <c r="R217" i="19"/>
  <c r="R176" i="19"/>
  <c r="I226" i="19"/>
  <c r="I171" i="19"/>
  <c r="Q226" i="19"/>
  <c r="Q171" i="19"/>
  <c r="Y226" i="19"/>
  <c r="Y171" i="19"/>
  <c r="C235" i="19"/>
  <c r="C184" i="19"/>
  <c r="K235" i="19"/>
  <c r="S235" i="19"/>
  <c r="S184" i="19"/>
  <c r="B237" i="19"/>
  <c r="B190" i="19"/>
  <c r="J237" i="19"/>
  <c r="J190" i="19"/>
  <c r="R237" i="19"/>
  <c r="R190" i="19"/>
  <c r="D246" i="19"/>
  <c r="D203" i="19"/>
  <c r="L246" i="19"/>
  <c r="L203" i="19"/>
  <c r="T246" i="19"/>
  <c r="T203" i="19"/>
  <c r="C248" i="19"/>
  <c r="C209" i="19"/>
  <c r="K248" i="19"/>
  <c r="K209" i="19"/>
  <c r="S248" i="19"/>
  <c r="S209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G171" i="19"/>
  <c r="R172" i="19"/>
  <c r="E205" i="21"/>
  <c r="M205" i="21"/>
  <c r="U205" i="21"/>
  <c r="D166" i="18"/>
  <c r="D171" i="18"/>
  <c r="L171" i="18"/>
  <c r="T171" i="18"/>
  <c r="D184" i="18"/>
  <c r="L184" i="18"/>
  <c r="T184" i="18"/>
  <c r="D190" i="18"/>
  <c r="L190" i="18"/>
  <c r="T190" i="18"/>
  <c r="D203" i="18"/>
  <c r="L203" i="18"/>
  <c r="T203" i="18"/>
  <c r="D209" i="18"/>
  <c r="L209" i="18"/>
  <c r="T209" i="18"/>
  <c r="S5" i="19"/>
  <c r="S171" i="19" s="1"/>
  <c r="B226" i="19"/>
  <c r="J226" i="19"/>
  <c r="R226" i="19"/>
  <c r="D235" i="19"/>
  <c r="D184" i="19"/>
  <c r="L235" i="19"/>
  <c r="L184" i="19"/>
  <c r="T235" i="19"/>
  <c r="T184" i="19"/>
  <c r="C237" i="19"/>
  <c r="C190" i="19"/>
  <c r="K237" i="19"/>
  <c r="K190" i="19"/>
  <c r="S237" i="19"/>
  <c r="S190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H171" i="19"/>
  <c r="H173" i="19"/>
  <c r="X173" i="19"/>
  <c r="E161" i="18"/>
  <c r="E162" i="18"/>
  <c r="E163" i="18"/>
  <c r="U163" i="18"/>
  <c r="E164" i="18"/>
  <c r="U164" i="18"/>
  <c r="E165" i="18"/>
  <c r="U165" i="18"/>
  <c r="E166" i="18"/>
  <c r="U166" i="18"/>
  <c r="E167" i="18"/>
  <c r="M167" i="18"/>
  <c r="U167" i="18"/>
  <c r="E168" i="18"/>
  <c r="M168" i="18"/>
  <c r="U168" i="18"/>
  <c r="E169" i="18"/>
  <c r="M169" i="18"/>
  <c r="U169" i="18"/>
  <c r="E170" i="18"/>
  <c r="U170" i="18"/>
  <c r="E171" i="18"/>
  <c r="E172" i="18"/>
  <c r="E173" i="18"/>
  <c r="U173" i="18"/>
  <c r="E174" i="18"/>
  <c r="U174" i="18"/>
  <c r="E175" i="18"/>
  <c r="U175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D217" i="19"/>
  <c r="D176" i="19"/>
  <c r="L217" i="19"/>
  <c r="L176" i="19"/>
  <c r="L173" i="19"/>
  <c r="T217" i="19"/>
  <c r="T176" i="19"/>
  <c r="T173" i="19"/>
  <c r="C226" i="19"/>
  <c r="K226" i="19"/>
  <c r="S226" i="19"/>
  <c r="F229" i="19"/>
  <c r="F192" i="19"/>
  <c r="F191" i="19"/>
  <c r="F188" i="19"/>
  <c r="F187" i="19"/>
  <c r="F185" i="19"/>
  <c r="F183" i="19"/>
  <c r="N229" i="19"/>
  <c r="N192" i="19"/>
  <c r="N191" i="19"/>
  <c r="N188" i="19"/>
  <c r="N187" i="19"/>
  <c r="N185" i="19"/>
  <c r="N183" i="19"/>
  <c r="V229" i="19"/>
  <c r="V192" i="19"/>
  <c r="V191" i="19"/>
  <c r="V188" i="19"/>
  <c r="V187" i="19"/>
  <c r="V185" i="19"/>
  <c r="V183" i="19"/>
  <c r="E235" i="19"/>
  <c r="E184" i="19"/>
  <c r="M235" i="19"/>
  <c r="M184" i="19"/>
  <c r="U235" i="19"/>
  <c r="U184" i="19"/>
  <c r="D237" i="19"/>
  <c r="D190" i="19"/>
  <c r="L237" i="19"/>
  <c r="L190" i="19"/>
  <c r="T237" i="19"/>
  <c r="T190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J171" i="19"/>
  <c r="T171" i="19"/>
  <c r="H172" i="19"/>
  <c r="T172" i="19"/>
  <c r="J173" i="19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O192" i="22"/>
  <c r="W192" i="22"/>
  <c r="B201" i="22"/>
  <c r="J201" i="22"/>
  <c r="R201" i="22"/>
  <c r="B202" i="22"/>
  <c r="J202" i="22"/>
  <c r="R202" i="22"/>
  <c r="B203" i="22"/>
  <c r="B160" i="22"/>
  <c r="J203" i="22"/>
  <c r="J160" i="22"/>
  <c r="R203" i="22"/>
  <c r="R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R153" i="22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H192" i="22"/>
  <c r="P192" i="22"/>
  <c r="X192" i="22"/>
  <c r="C201" i="22"/>
  <c r="C153" i="22"/>
  <c r="K201" i="22"/>
  <c r="K153" i="22"/>
  <c r="S201" i="22"/>
  <c r="S153" i="22"/>
  <c r="C202" i="22"/>
  <c r="C157" i="22"/>
  <c r="K202" i="22"/>
  <c r="K157" i="22"/>
  <c r="S202" i="22"/>
  <c r="S157" i="22"/>
  <c r="C203" i="22"/>
  <c r="C160" i="22"/>
  <c r="K203" i="22"/>
  <c r="K160" i="22"/>
  <c r="S203" i="22"/>
  <c r="S160" i="22"/>
  <c r="D211" i="22"/>
  <c r="D171" i="22"/>
  <c r="L211" i="22"/>
  <c r="L171" i="22"/>
  <c r="T211" i="22"/>
  <c r="T171" i="22"/>
  <c r="F213" i="22"/>
  <c r="F175" i="22"/>
  <c r="N213" i="22"/>
  <c r="N175" i="22"/>
  <c r="V213" i="22"/>
  <c r="V175" i="22"/>
  <c r="G141" i="22"/>
  <c r="G132" i="22" s="1"/>
  <c r="O141" i="22"/>
  <c r="O132" i="22" s="1"/>
  <c r="W141" i="22"/>
  <c r="W132" i="22" s="1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I192" i="22"/>
  <c r="Q192" i="22"/>
  <c r="Y192" i="22"/>
  <c r="D201" i="22"/>
  <c r="L201" i="22"/>
  <c r="T201" i="22"/>
  <c r="T153" i="22"/>
  <c r="D202" i="22"/>
  <c r="D157" i="22"/>
  <c r="L202" i="22"/>
  <c r="L157" i="22"/>
  <c r="T202" i="22"/>
  <c r="T157" i="22"/>
  <c r="D203" i="22"/>
  <c r="D160" i="22"/>
  <c r="L203" i="22"/>
  <c r="L160" i="22"/>
  <c r="T203" i="22"/>
  <c r="T160" i="22"/>
  <c r="E211" i="22"/>
  <c r="E171" i="22"/>
  <c r="M211" i="22"/>
  <c r="M171" i="22"/>
  <c r="U211" i="22"/>
  <c r="U171" i="22"/>
  <c r="G213" i="22"/>
  <c r="G175" i="22"/>
  <c r="O213" i="22"/>
  <c r="O175" i="22"/>
  <c r="W213" i="22"/>
  <c r="W175" i="22"/>
  <c r="H141" i="22"/>
  <c r="H132" i="22" s="1"/>
  <c r="P141" i="22"/>
  <c r="P132" i="22" s="1"/>
  <c r="X141" i="22"/>
  <c r="X132" i="22" s="1"/>
  <c r="J153" i="22"/>
  <c r="F163" i="23"/>
  <c r="F161" i="23"/>
  <c r="F158" i="23"/>
  <c r="F155" i="23"/>
  <c r="F154" i="23"/>
  <c r="F151" i="23"/>
  <c r="N163" i="23"/>
  <c r="N161" i="23"/>
  <c r="N158" i="23"/>
  <c r="N155" i="23"/>
  <c r="N154" i="23"/>
  <c r="N151" i="23"/>
  <c r="V163" i="23"/>
  <c r="V161" i="23"/>
  <c r="V158" i="23"/>
  <c r="V155" i="23"/>
  <c r="V154" i="23"/>
  <c r="V151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E201" i="22"/>
  <c r="M201" i="22"/>
  <c r="U201" i="22"/>
  <c r="E202" i="22"/>
  <c r="E157" i="22"/>
  <c r="M202" i="22"/>
  <c r="M157" i="22"/>
  <c r="U202" i="22"/>
  <c r="U157" i="22"/>
  <c r="E203" i="22"/>
  <c r="E160" i="22"/>
  <c r="M203" i="22"/>
  <c r="M160" i="22"/>
  <c r="U203" i="22"/>
  <c r="U160" i="22"/>
  <c r="F211" i="22"/>
  <c r="F171" i="22"/>
  <c r="N211" i="22"/>
  <c r="N171" i="22"/>
  <c r="V211" i="22"/>
  <c r="V171" i="22"/>
  <c r="H213" i="22"/>
  <c r="H175" i="22"/>
  <c r="P213" i="22"/>
  <c r="P175" i="22"/>
  <c r="X213" i="22"/>
  <c r="X175" i="22"/>
  <c r="I141" i="22"/>
  <c r="I132" i="22" s="1"/>
  <c r="Q141" i="22"/>
  <c r="Q132" i="22" s="1"/>
  <c r="Y141" i="22"/>
  <c r="Y132" i="22" s="1"/>
  <c r="L153" i="22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C192" i="22"/>
  <c r="K192" i="22"/>
  <c r="S192" i="22"/>
  <c r="F201" i="22"/>
  <c r="N201" i="22"/>
  <c r="V201" i="22"/>
  <c r="F202" i="22"/>
  <c r="F157" i="22"/>
  <c r="N202" i="22"/>
  <c r="N157" i="22"/>
  <c r="V202" i="22"/>
  <c r="V157" i="22"/>
  <c r="F203" i="22"/>
  <c r="F160" i="22"/>
  <c r="N203" i="22"/>
  <c r="N160" i="22"/>
  <c r="V203" i="22"/>
  <c r="V160" i="22"/>
  <c r="G211" i="22"/>
  <c r="G171" i="22"/>
  <c r="O211" i="22"/>
  <c r="O171" i="22"/>
  <c r="W211" i="22"/>
  <c r="W171" i="22"/>
  <c r="I213" i="22"/>
  <c r="I175" i="22"/>
  <c r="Q213" i="22"/>
  <c r="Q175" i="22"/>
  <c r="Y213" i="22"/>
  <c r="Y175" i="22"/>
  <c r="B141" i="22"/>
  <c r="B132" i="22" s="1"/>
  <c r="J141" i="22"/>
  <c r="J132" i="22" s="1"/>
  <c r="R141" i="22"/>
  <c r="R132" i="22" s="1"/>
  <c r="B153" i="22"/>
  <c r="M153" i="22"/>
  <c r="E179" i="23"/>
  <c r="E176" i="23"/>
  <c r="E172" i="23"/>
  <c r="E170" i="23"/>
  <c r="M179" i="23"/>
  <c r="M176" i="23"/>
  <c r="M172" i="23"/>
  <c r="M170" i="23"/>
  <c r="U179" i="23"/>
  <c r="U176" i="23"/>
  <c r="U172" i="23"/>
  <c r="U170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D192" i="22"/>
  <c r="L192" i="22"/>
  <c r="T192" i="22"/>
  <c r="G201" i="22"/>
  <c r="O201" i="22"/>
  <c r="W201" i="22"/>
  <c r="G202" i="22"/>
  <c r="G157" i="22"/>
  <c r="O202" i="22"/>
  <c r="O157" i="22"/>
  <c r="W202" i="22"/>
  <c r="W157" i="22"/>
  <c r="G203" i="22"/>
  <c r="G160" i="22"/>
  <c r="O203" i="22"/>
  <c r="O160" i="22"/>
  <c r="W203" i="22"/>
  <c r="W160" i="22"/>
  <c r="H211" i="22"/>
  <c r="H171" i="22"/>
  <c r="P211" i="22"/>
  <c r="P171" i="22"/>
  <c r="X211" i="22"/>
  <c r="X171" i="22"/>
  <c r="B213" i="22"/>
  <c r="B175" i="22"/>
  <c r="J213" i="22"/>
  <c r="J175" i="22"/>
  <c r="R213" i="22"/>
  <c r="R175" i="22"/>
  <c r="C141" i="22"/>
  <c r="C132" i="22" s="1"/>
  <c r="K141" i="22"/>
  <c r="K132" i="22" s="1"/>
  <c r="S141" i="22"/>
  <c r="S132" i="22" s="1"/>
  <c r="D153" i="22"/>
  <c r="N153" i="22"/>
  <c r="B157" i="22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E192" i="22"/>
  <c r="M192" i="22"/>
  <c r="U192" i="22"/>
  <c r="H201" i="22"/>
  <c r="H153" i="22"/>
  <c r="P201" i="22"/>
  <c r="P153" i="22"/>
  <c r="X201" i="22"/>
  <c r="X153" i="22"/>
  <c r="H202" i="22"/>
  <c r="H157" i="22"/>
  <c r="P202" i="22"/>
  <c r="P157" i="22"/>
  <c r="X202" i="22"/>
  <c r="X157" i="22"/>
  <c r="H203" i="22"/>
  <c r="H160" i="22"/>
  <c r="P203" i="22"/>
  <c r="P160" i="22"/>
  <c r="X203" i="22"/>
  <c r="X160" i="22"/>
  <c r="I211" i="22"/>
  <c r="I171" i="22"/>
  <c r="Q211" i="22"/>
  <c r="Q171" i="22"/>
  <c r="Y211" i="22"/>
  <c r="Y171" i="22"/>
  <c r="C213" i="22"/>
  <c r="C175" i="22"/>
  <c r="K213" i="22"/>
  <c r="K175" i="22"/>
  <c r="S213" i="22"/>
  <c r="S175" i="22"/>
  <c r="D141" i="22"/>
  <c r="D132" i="22" s="1"/>
  <c r="L141" i="22"/>
  <c r="L132" i="22" s="1"/>
  <c r="T141" i="22"/>
  <c r="T132" i="22" s="1"/>
  <c r="E153" i="22"/>
  <c r="O153" i="22"/>
  <c r="J157" i="22"/>
  <c r="G179" i="23"/>
  <c r="G176" i="23"/>
  <c r="G172" i="23"/>
  <c r="G170" i="23"/>
  <c r="O179" i="23"/>
  <c r="O176" i="23"/>
  <c r="O172" i="23"/>
  <c r="O170" i="23"/>
  <c r="W179" i="23"/>
  <c r="W176" i="23"/>
  <c r="W172" i="23"/>
  <c r="W170" i="23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F192" i="22"/>
  <c r="N192" i="22"/>
  <c r="V192" i="22"/>
  <c r="I201" i="22"/>
  <c r="Q201" i="22"/>
  <c r="Y201" i="22"/>
  <c r="I202" i="22"/>
  <c r="I157" i="22"/>
  <c r="Q202" i="22"/>
  <c r="Q157" i="22"/>
  <c r="Y202" i="22"/>
  <c r="Y157" i="22"/>
  <c r="I203" i="22"/>
  <c r="I160" i="22"/>
  <c r="Q203" i="22"/>
  <c r="Q160" i="22"/>
  <c r="Y203" i="22"/>
  <c r="Y160" i="22"/>
  <c r="B211" i="22"/>
  <c r="B171" i="22"/>
  <c r="J211" i="22"/>
  <c r="J171" i="22"/>
  <c r="R211" i="22"/>
  <c r="R171" i="22"/>
  <c r="D213" i="22"/>
  <c r="D175" i="22"/>
  <c r="L213" i="22"/>
  <c r="L175" i="22"/>
  <c r="T213" i="22"/>
  <c r="T175" i="22"/>
  <c r="E141" i="22"/>
  <c r="E132" i="22" s="1"/>
  <c r="M141" i="22"/>
  <c r="M132" i="22" s="1"/>
  <c r="U141" i="22"/>
  <c r="U132" i="22" s="1"/>
  <c r="F153" i="22"/>
  <c r="Q153" i="22"/>
  <c r="R157" i="22"/>
  <c r="H179" i="23"/>
  <c r="H176" i="23"/>
  <c r="H172" i="23"/>
  <c r="H170" i="23"/>
  <c r="H165" i="23" s="1"/>
  <c r="P179" i="23"/>
  <c r="P176" i="23"/>
  <c r="P172" i="23"/>
  <c r="P170" i="23"/>
  <c r="X179" i="23"/>
  <c r="X176" i="23"/>
  <c r="X172" i="23"/>
  <c r="X170" i="23"/>
  <c r="C165" i="23"/>
  <c r="X203" i="23"/>
  <c r="X194" i="23" s="1"/>
  <c r="X160" i="23"/>
  <c r="B99" i="23"/>
  <c r="J99" i="23"/>
  <c r="J175" i="23" s="1"/>
  <c r="R99" i="23"/>
  <c r="I211" i="23"/>
  <c r="I171" i="23"/>
  <c r="Q211" i="23"/>
  <c r="Q171" i="23"/>
  <c r="Y211" i="23"/>
  <c r="Y171" i="23"/>
  <c r="D137" i="23"/>
  <c r="L137" i="23"/>
  <c r="T137" i="23"/>
  <c r="D139" i="23"/>
  <c r="T139" i="23"/>
  <c r="D140" i="23"/>
  <c r="T140" i="23"/>
  <c r="D141" i="23"/>
  <c r="L141" i="23"/>
  <c r="T141" i="23"/>
  <c r="D143" i="23"/>
  <c r="L143" i="23"/>
  <c r="U143" i="23"/>
  <c r="H144" i="23"/>
  <c r="S144" i="23"/>
  <c r="C151" i="23"/>
  <c r="M151" i="23"/>
  <c r="X151" i="23"/>
  <c r="K153" i="23"/>
  <c r="U153" i="23"/>
  <c r="H154" i="23"/>
  <c r="P155" i="23"/>
  <c r="C157" i="23"/>
  <c r="M157" i="23"/>
  <c r="X157" i="23"/>
  <c r="U158" i="23"/>
  <c r="B161" i="23"/>
  <c r="U161" i="23"/>
  <c r="K170" i="23"/>
  <c r="S171" i="23"/>
  <c r="C175" i="23"/>
  <c r="K176" i="23"/>
  <c r="S179" i="23"/>
  <c r="V144" i="23"/>
  <c r="V143" i="23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B205" i="23"/>
  <c r="J205" i="23"/>
  <c r="R205" i="23"/>
  <c r="D213" i="23"/>
  <c r="D175" i="23"/>
  <c r="L213" i="23"/>
  <c r="L175" i="23"/>
  <c r="T213" i="23"/>
  <c r="T175" i="23"/>
  <c r="E137" i="23"/>
  <c r="M137" i="23"/>
  <c r="U137" i="23"/>
  <c r="U132" i="23" s="1"/>
  <c r="E139" i="23"/>
  <c r="M139" i="23"/>
  <c r="U139" i="23"/>
  <c r="E140" i="23"/>
  <c r="M140" i="23"/>
  <c r="U140" i="23"/>
  <c r="E141" i="23"/>
  <c r="M141" i="23"/>
  <c r="U141" i="23"/>
  <c r="E143" i="23"/>
  <c r="W143" i="23"/>
  <c r="J144" i="23"/>
  <c r="T144" i="23"/>
  <c r="B153" i="23"/>
  <c r="L153" i="23"/>
  <c r="J154" i="23"/>
  <c r="R155" i="23"/>
  <c r="D157" i="23"/>
  <c r="B158" i="23"/>
  <c r="C161" i="23"/>
  <c r="B163" i="23"/>
  <c r="D163" i="23"/>
  <c r="D161" i="23"/>
  <c r="L163" i="23"/>
  <c r="L161" i="23"/>
  <c r="T163" i="23"/>
  <c r="T161" i="23"/>
  <c r="D179" i="23"/>
  <c r="D176" i="23"/>
  <c r="D172" i="23"/>
  <c r="D170" i="23"/>
  <c r="L179" i="23"/>
  <c r="L176" i="23"/>
  <c r="L172" i="23"/>
  <c r="L170" i="23"/>
  <c r="T179" i="23"/>
  <c r="T176" i="23"/>
  <c r="T172" i="23"/>
  <c r="T170" i="23"/>
  <c r="E213" i="23"/>
  <c r="E175" i="23"/>
  <c r="M213" i="23"/>
  <c r="M175" i="23"/>
  <c r="U213" i="23"/>
  <c r="U175" i="23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X143" i="23"/>
  <c r="K144" i="23"/>
  <c r="P151" i="23"/>
  <c r="C153" i="23"/>
  <c r="M153" i="23"/>
  <c r="X153" i="23"/>
  <c r="U154" i="23"/>
  <c r="H155" i="23"/>
  <c r="S155" i="23"/>
  <c r="P157" i="23"/>
  <c r="C158" i="23"/>
  <c r="M158" i="23"/>
  <c r="X158" i="23"/>
  <c r="C163" i="23"/>
  <c r="S170" i="23"/>
  <c r="C172" i="23"/>
  <c r="K175" i="23"/>
  <c r="S176" i="23"/>
  <c r="E48" i="23"/>
  <c r="E160" i="23" s="1"/>
  <c r="D211" i="23"/>
  <c r="D171" i="23"/>
  <c r="L211" i="23"/>
  <c r="L171" i="23"/>
  <c r="T211" i="23"/>
  <c r="T171" i="23"/>
  <c r="F213" i="23"/>
  <c r="F175" i="23"/>
  <c r="N213" i="23"/>
  <c r="N175" i="23"/>
  <c r="V213" i="23"/>
  <c r="V175" i="23"/>
  <c r="O137" i="23"/>
  <c r="W137" i="23"/>
  <c r="G139" i="23"/>
  <c r="O139" i="23"/>
  <c r="W139" i="23"/>
  <c r="G140" i="23"/>
  <c r="O140" i="23"/>
  <c r="W140" i="23"/>
  <c r="O141" i="23"/>
  <c r="W141" i="23"/>
  <c r="G143" i="23"/>
  <c r="O143" i="23"/>
  <c r="B144" i="23"/>
  <c r="R151" i="23"/>
  <c r="D153" i="23"/>
  <c r="O153" i="23"/>
  <c r="B154" i="23"/>
  <c r="L154" i="23"/>
  <c r="J155" i="23"/>
  <c r="T155" i="23"/>
  <c r="R157" i="23"/>
  <c r="D158" i="23"/>
  <c r="B160" i="23"/>
  <c r="M160" i="23"/>
  <c r="Q144" i="23"/>
  <c r="Q143" i="23"/>
  <c r="Y144" i="23"/>
  <c r="Y143" i="23"/>
  <c r="T194" i="23"/>
  <c r="T203" i="23"/>
  <c r="T160" i="23"/>
  <c r="F179" i="23"/>
  <c r="F176" i="23"/>
  <c r="F172" i="23"/>
  <c r="F170" i="23"/>
  <c r="N179" i="23"/>
  <c r="N176" i="23"/>
  <c r="N172" i="23"/>
  <c r="N170" i="23"/>
  <c r="N165" i="23" s="1"/>
  <c r="V179" i="23"/>
  <c r="V176" i="23"/>
  <c r="V172" i="23"/>
  <c r="V170" i="23"/>
  <c r="E211" i="23"/>
  <c r="E205" i="23" s="1"/>
  <c r="E171" i="23"/>
  <c r="M211" i="23"/>
  <c r="M205" i="23" s="1"/>
  <c r="M171" i="23"/>
  <c r="U211" i="23"/>
  <c r="U205" i="23" s="1"/>
  <c r="U171" i="23"/>
  <c r="G213" i="23"/>
  <c r="G175" i="23"/>
  <c r="O213" i="23"/>
  <c r="O175" i="23"/>
  <c r="W213" i="23"/>
  <c r="W175" i="23"/>
  <c r="H137" i="23"/>
  <c r="P137" i="23"/>
  <c r="P132" i="23" s="1"/>
  <c r="X137" i="23"/>
  <c r="H139" i="23"/>
  <c r="P139" i="23"/>
  <c r="X139" i="23"/>
  <c r="H140" i="23"/>
  <c r="P140" i="23"/>
  <c r="X140" i="23"/>
  <c r="H141" i="23"/>
  <c r="P141" i="23"/>
  <c r="X141" i="23"/>
  <c r="P143" i="23"/>
  <c r="C144" i="23"/>
  <c r="S151" i="23"/>
  <c r="E153" i="23"/>
  <c r="P153" i="23"/>
  <c r="C154" i="23"/>
  <c r="M154" i="23"/>
  <c r="K155" i="23"/>
  <c r="U155" i="23"/>
  <c r="H157" i="23"/>
  <c r="C160" i="23"/>
  <c r="P160" i="23"/>
  <c r="C171" i="23"/>
  <c r="K172" i="23"/>
  <c r="S175" i="23"/>
  <c r="C179" i="23"/>
  <c r="G48" i="23"/>
  <c r="G157" i="23" s="1"/>
  <c r="O48" i="23"/>
  <c r="W48" i="23"/>
  <c r="W157" i="23" s="1"/>
  <c r="F211" i="23"/>
  <c r="F171" i="23"/>
  <c r="N211" i="23"/>
  <c r="N171" i="23"/>
  <c r="V211" i="23"/>
  <c r="V171" i="23"/>
  <c r="H213" i="23"/>
  <c r="H175" i="23"/>
  <c r="P213" i="23"/>
  <c r="P175" i="23"/>
  <c r="X213" i="23"/>
  <c r="X175" i="23"/>
  <c r="I137" i="23"/>
  <c r="Q137" i="23"/>
  <c r="Y137" i="23"/>
  <c r="I139" i="23"/>
  <c r="Q139" i="23"/>
  <c r="Y139" i="23"/>
  <c r="I140" i="23"/>
  <c r="Q140" i="23"/>
  <c r="Y140" i="23"/>
  <c r="I141" i="23"/>
  <c r="Q141" i="23"/>
  <c r="Y141" i="23"/>
  <c r="I143" i="23"/>
  <c r="R143" i="23"/>
  <c r="J151" i="23"/>
  <c r="T151" i="23"/>
  <c r="R153" i="23"/>
  <c r="D154" i="23"/>
  <c r="B155" i="23"/>
  <c r="L155" i="23"/>
  <c r="J157" i="23"/>
  <c r="T157" i="23"/>
  <c r="R158" i="23"/>
  <c r="D160" i="23"/>
  <c r="R160" i="23"/>
  <c r="M161" i="23"/>
  <c r="R163" i="23"/>
  <c r="J171" i="23"/>
  <c r="H163" i="23"/>
  <c r="H161" i="23"/>
  <c r="P163" i="23"/>
  <c r="P161" i="23"/>
  <c r="X163" i="23"/>
  <c r="X161" i="23"/>
  <c r="F201" i="23"/>
  <c r="F153" i="23"/>
  <c r="N201" i="23"/>
  <c r="N153" i="23"/>
  <c r="V201" i="23"/>
  <c r="V153" i="23"/>
  <c r="F202" i="23"/>
  <c r="F157" i="23"/>
  <c r="N202" i="23"/>
  <c r="N157" i="23"/>
  <c r="V202" i="23"/>
  <c r="V157" i="23"/>
  <c r="F203" i="23"/>
  <c r="F160" i="23"/>
  <c r="N203" i="23"/>
  <c r="N160" i="23"/>
  <c r="V203" i="23"/>
  <c r="V160" i="23"/>
  <c r="G211" i="23"/>
  <c r="G205" i="23" s="1"/>
  <c r="G171" i="23"/>
  <c r="O211" i="23"/>
  <c r="O205" i="23" s="1"/>
  <c r="O171" i="23"/>
  <c r="W211" i="23"/>
  <c r="W205" i="23" s="1"/>
  <c r="W171" i="23"/>
  <c r="I213" i="23"/>
  <c r="I175" i="23"/>
  <c r="Q213" i="23"/>
  <c r="Q175" i="23"/>
  <c r="Y213" i="23"/>
  <c r="Y175" i="23"/>
  <c r="B137" i="23"/>
  <c r="J137" i="23"/>
  <c r="R137" i="23"/>
  <c r="B139" i="23"/>
  <c r="J139" i="23"/>
  <c r="R139" i="23"/>
  <c r="B140" i="23"/>
  <c r="J140" i="23"/>
  <c r="R140" i="23"/>
  <c r="B141" i="23"/>
  <c r="J141" i="23"/>
  <c r="R141" i="23"/>
  <c r="S143" i="23"/>
  <c r="U151" i="23"/>
  <c r="H153" i="23"/>
  <c r="S153" i="23"/>
  <c r="P154" i="23"/>
  <c r="M155" i="23"/>
  <c r="X155" i="23"/>
  <c r="K157" i="23"/>
  <c r="U157" i="23"/>
  <c r="H158" i="23"/>
  <c r="S158" i="23"/>
  <c r="S160" i="23"/>
  <c r="R161" i="23"/>
  <c r="C170" i="23"/>
  <c r="K171" i="23"/>
  <c r="I163" i="23"/>
  <c r="I161" i="23"/>
  <c r="I158" i="23"/>
  <c r="I155" i="23"/>
  <c r="I154" i="23"/>
  <c r="I151" i="23"/>
  <c r="Q163" i="23"/>
  <c r="Q161" i="23"/>
  <c r="Q158" i="23"/>
  <c r="Q155" i="23"/>
  <c r="Q154" i="23"/>
  <c r="Q151" i="23"/>
  <c r="Y163" i="23"/>
  <c r="Y161" i="23"/>
  <c r="Y158" i="23"/>
  <c r="Y155" i="23"/>
  <c r="Y154" i="23"/>
  <c r="Y151" i="23"/>
  <c r="G203" i="23"/>
  <c r="G194" i="23" s="1"/>
  <c r="O203" i="23"/>
  <c r="O194" i="23" s="1"/>
  <c r="W203" i="23"/>
  <c r="W194" i="23" s="1"/>
  <c r="I179" i="23"/>
  <c r="I176" i="23"/>
  <c r="I172" i="23"/>
  <c r="I170" i="23"/>
  <c r="Q179" i="23"/>
  <c r="Q176" i="23"/>
  <c r="Q172" i="23"/>
  <c r="Q170" i="23"/>
  <c r="Y179" i="23"/>
  <c r="Y176" i="23"/>
  <c r="Y172" i="23"/>
  <c r="Y170" i="23"/>
  <c r="H211" i="23"/>
  <c r="H171" i="23"/>
  <c r="P211" i="23"/>
  <c r="P171" i="23"/>
  <c r="X211" i="23"/>
  <c r="X171" i="23"/>
  <c r="C137" i="23"/>
  <c r="K137" i="23"/>
  <c r="S137" i="23"/>
  <c r="C139" i="23"/>
  <c r="K139" i="23"/>
  <c r="S139" i="23"/>
  <c r="C140" i="23"/>
  <c r="K140" i="23"/>
  <c r="C141" i="23"/>
  <c r="K141" i="23"/>
  <c r="S141" i="23"/>
  <c r="L151" i="23"/>
  <c r="J153" i="23"/>
  <c r="T153" i="23"/>
  <c r="D155" i="23"/>
  <c r="B157" i="23"/>
  <c r="T158" i="23"/>
  <c r="H160" i="23"/>
  <c r="U160" i="23"/>
  <c r="D67" i="24"/>
  <c r="L67" i="24"/>
  <c r="T67" i="24"/>
  <c r="D68" i="24"/>
  <c r="L68" i="24"/>
  <c r="T68" i="24"/>
  <c r="D69" i="24"/>
  <c r="L69" i="24"/>
  <c r="T69" i="24"/>
  <c r="N75" i="24"/>
  <c r="N172" i="4" s="1"/>
  <c r="X75" i="24"/>
  <c r="X172" i="4" s="1"/>
  <c r="M76" i="24"/>
  <c r="M173" i="4" s="1"/>
  <c r="Y76" i="24"/>
  <c r="Y173" i="4" s="1"/>
  <c r="N77" i="24"/>
  <c r="N174" i="4" s="1"/>
  <c r="D146" i="25"/>
  <c r="L146" i="25"/>
  <c r="T146" i="25"/>
  <c r="E67" i="24"/>
  <c r="M67" i="24"/>
  <c r="U67" i="24"/>
  <c r="E68" i="24"/>
  <c r="U68" i="24"/>
  <c r="E69" i="24"/>
  <c r="M69" i="24"/>
  <c r="U69" i="24"/>
  <c r="O75" i="24"/>
  <c r="O172" i="4" s="1"/>
  <c r="Y75" i="24"/>
  <c r="Y172" i="4" s="1"/>
  <c r="O77" i="24"/>
  <c r="O174" i="4" s="1"/>
  <c r="B143" i="27"/>
  <c r="B143" i="25"/>
  <c r="B136" i="25" s="1"/>
  <c r="R143" i="27"/>
  <c r="R143" i="25"/>
  <c r="R136" i="25" s="1"/>
  <c r="E152" i="25"/>
  <c r="E146" i="25" s="1"/>
  <c r="E116" i="25"/>
  <c r="M152" i="25"/>
  <c r="M146" i="25" s="1"/>
  <c r="M116" i="25"/>
  <c r="U152" i="25"/>
  <c r="U146" i="25" s="1"/>
  <c r="U116" i="25"/>
  <c r="B153" i="25"/>
  <c r="B146" i="25" s="1"/>
  <c r="B119" i="25"/>
  <c r="J153" i="25"/>
  <c r="J146" i="25" s="1"/>
  <c r="J119" i="25"/>
  <c r="R153" i="25"/>
  <c r="R146" i="25" s="1"/>
  <c r="R119" i="25"/>
  <c r="G154" i="25"/>
  <c r="G146" i="25" s="1"/>
  <c r="G122" i="25"/>
  <c r="O154" i="25"/>
  <c r="O146" i="25" s="1"/>
  <c r="O122" i="25"/>
  <c r="W154" i="25"/>
  <c r="W146" i="25" s="1"/>
  <c r="W122" i="25"/>
  <c r="B105" i="25"/>
  <c r="B143" i="26"/>
  <c r="J143" i="26"/>
  <c r="R143" i="26"/>
  <c r="E152" i="26"/>
  <c r="M152" i="26"/>
  <c r="U152" i="26"/>
  <c r="B153" i="26"/>
  <c r="J153" i="26"/>
  <c r="R153" i="26"/>
  <c r="G154" i="26"/>
  <c r="O154" i="26"/>
  <c r="W154" i="26"/>
  <c r="O154" i="27"/>
  <c r="F67" i="24"/>
  <c r="F68" i="24"/>
  <c r="F69" i="24"/>
  <c r="V69" i="24"/>
  <c r="P75" i="24"/>
  <c r="P172" i="4" s="1"/>
  <c r="O76" i="24"/>
  <c r="O173" i="4" s="1"/>
  <c r="Q77" i="24"/>
  <c r="Q174" i="4" s="1"/>
  <c r="C143" i="25"/>
  <c r="C136" i="25" s="1"/>
  <c r="C105" i="25"/>
  <c r="K143" i="25"/>
  <c r="K136" i="25" s="1"/>
  <c r="K105" i="25"/>
  <c r="S143" i="25"/>
  <c r="S136" i="25" s="1"/>
  <c r="S105" i="25"/>
  <c r="F152" i="25"/>
  <c r="F146" i="25" s="1"/>
  <c r="F116" i="25"/>
  <c r="N152" i="25"/>
  <c r="N146" i="25" s="1"/>
  <c r="N116" i="25"/>
  <c r="V152" i="25"/>
  <c r="V146" i="25" s="1"/>
  <c r="V116" i="25"/>
  <c r="C153" i="25"/>
  <c r="C146" i="25" s="1"/>
  <c r="C119" i="25"/>
  <c r="K153" i="25"/>
  <c r="K146" i="25" s="1"/>
  <c r="K119" i="25"/>
  <c r="K153" i="27"/>
  <c r="S153" i="25"/>
  <c r="S146" i="25" s="1"/>
  <c r="S119" i="25"/>
  <c r="J105" i="25"/>
  <c r="C143" i="26"/>
  <c r="K143" i="26"/>
  <c r="S143" i="26"/>
  <c r="F152" i="26"/>
  <c r="N152" i="26"/>
  <c r="V152" i="26"/>
  <c r="C153" i="26"/>
  <c r="K153" i="26"/>
  <c r="S153" i="26"/>
  <c r="C143" i="27"/>
  <c r="K143" i="27"/>
  <c r="S143" i="27"/>
  <c r="C153" i="27"/>
  <c r="S153" i="27"/>
  <c r="G67" i="24"/>
  <c r="W67" i="24"/>
  <c r="G68" i="24"/>
  <c r="W68" i="24"/>
  <c r="G69" i="24"/>
  <c r="W69" i="24"/>
  <c r="Q75" i="24"/>
  <c r="Q172" i="4" s="1"/>
  <c r="Q76" i="24"/>
  <c r="Q173" i="4" s="1"/>
  <c r="D143" i="25"/>
  <c r="D136" i="25" s="1"/>
  <c r="D105" i="25"/>
  <c r="L143" i="25"/>
  <c r="L136" i="25" s="1"/>
  <c r="L105" i="25"/>
  <c r="T143" i="25"/>
  <c r="T136" i="25" s="1"/>
  <c r="T105" i="25"/>
  <c r="R105" i="25"/>
  <c r="D143" i="26"/>
  <c r="L143" i="26"/>
  <c r="T143" i="26"/>
  <c r="H67" i="24"/>
  <c r="H68" i="24"/>
  <c r="P68" i="24"/>
  <c r="X68" i="24"/>
  <c r="H69" i="24"/>
  <c r="P69" i="24"/>
  <c r="X69" i="24"/>
  <c r="H146" i="25"/>
  <c r="P146" i="25"/>
  <c r="X146" i="25"/>
  <c r="I67" i="24"/>
  <c r="I69" i="24"/>
  <c r="I146" i="25"/>
  <c r="Q146" i="25"/>
  <c r="Y146" i="25"/>
  <c r="B67" i="24"/>
  <c r="J67" i="24"/>
  <c r="R67" i="24"/>
  <c r="B68" i="24"/>
  <c r="J68" i="24"/>
  <c r="R68" i="24"/>
  <c r="B69" i="24"/>
  <c r="J69" i="24"/>
  <c r="R69" i="24"/>
  <c r="C67" i="24"/>
  <c r="K67" i="24"/>
  <c r="S67" i="24"/>
  <c r="C68" i="24"/>
  <c r="K68" i="24"/>
  <c r="S68" i="24"/>
  <c r="C69" i="24"/>
  <c r="K69" i="24"/>
  <c r="S69" i="24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F152" i="27"/>
  <c r="N152" i="27"/>
  <c r="V152" i="27"/>
  <c r="C105" i="27"/>
  <c r="K105" i="27"/>
  <c r="S105" i="27"/>
  <c r="C116" i="27"/>
  <c r="K116" i="27"/>
  <c r="S116" i="27"/>
  <c r="C119" i="27"/>
  <c r="P119" i="27"/>
  <c r="X122" i="27"/>
  <c r="P143" i="27"/>
  <c r="H153" i="27"/>
  <c r="G154" i="27"/>
  <c r="P113" i="29"/>
  <c r="X113" i="29"/>
  <c r="B122" i="25"/>
  <c r="J122" i="25"/>
  <c r="R122" i="25"/>
  <c r="G105" i="26"/>
  <c r="O105" i="26"/>
  <c r="W105" i="26"/>
  <c r="G119" i="26"/>
  <c r="O119" i="26"/>
  <c r="W119" i="26"/>
  <c r="D143" i="27"/>
  <c r="L143" i="27"/>
  <c r="T143" i="27"/>
  <c r="D153" i="27"/>
  <c r="D119" i="27"/>
  <c r="L153" i="27"/>
  <c r="L119" i="27"/>
  <c r="T153" i="27"/>
  <c r="T119" i="27"/>
  <c r="I154" i="27"/>
  <c r="I122" i="27"/>
  <c r="Q154" i="27"/>
  <c r="Q122" i="27"/>
  <c r="Y154" i="27"/>
  <c r="Y122" i="27"/>
  <c r="D105" i="27"/>
  <c r="L105" i="27"/>
  <c r="T105" i="27"/>
  <c r="O152" i="27"/>
  <c r="H154" i="27"/>
  <c r="C116" i="25"/>
  <c r="K116" i="25"/>
  <c r="S116" i="25"/>
  <c r="C122" i="25"/>
  <c r="K122" i="25"/>
  <c r="S122" i="25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43" i="27"/>
  <c r="M143" i="27"/>
  <c r="U143" i="27"/>
  <c r="E153" i="27"/>
  <c r="M153" i="27"/>
  <c r="U153" i="27"/>
  <c r="U119" i="27"/>
  <c r="B154" i="27"/>
  <c r="J154" i="27"/>
  <c r="R154" i="27"/>
  <c r="E105" i="27"/>
  <c r="M105" i="27"/>
  <c r="U105" i="27"/>
  <c r="G119" i="27"/>
  <c r="S119" i="27"/>
  <c r="K122" i="27"/>
  <c r="P152" i="27"/>
  <c r="O153" i="27"/>
  <c r="D116" i="25"/>
  <c r="L116" i="25"/>
  <c r="T116" i="25"/>
  <c r="D119" i="25"/>
  <c r="L119" i="25"/>
  <c r="T119" i="25"/>
  <c r="D122" i="25"/>
  <c r="L122" i="25"/>
  <c r="T122" i="25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F143" i="27"/>
  <c r="N143" i="27"/>
  <c r="V143" i="27"/>
  <c r="I152" i="27"/>
  <c r="Q152" i="27"/>
  <c r="Y152" i="27"/>
  <c r="F153" i="27"/>
  <c r="F119" i="27"/>
  <c r="N153" i="27"/>
  <c r="N119" i="27"/>
  <c r="V153" i="27"/>
  <c r="V119" i="27"/>
  <c r="F105" i="27"/>
  <c r="N105" i="27"/>
  <c r="V105" i="27"/>
  <c r="F116" i="27"/>
  <c r="N116" i="27"/>
  <c r="V116" i="27"/>
  <c r="W119" i="27"/>
  <c r="O122" i="27"/>
  <c r="G143" i="27"/>
  <c r="W143" i="27"/>
  <c r="C113" i="29"/>
  <c r="K113" i="29"/>
  <c r="E105" i="25"/>
  <c r="M105" i="25"/>
  <c r="U105" i="25"/>
  <c r="E119" i="25"/>
  <c r="M119" i="25"/>
  <c r="U119" i="25"/>
  <c r="E122" i="25"/>
  <c r="M122" i="25"/>
  <c r="U122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B152" i="27"/>
  <c r="J152" i="27"/>
  <c r="R152" i="27"/>
  <c r="D154" i="27"/>
  <c r="D122" i="27"/>
  <c r="L154" i="27"/>
  <c r="L122" i="27"/>
  <c r="T154" i="27"/>
  <c r="T122" i="27"/>
  <c r="O105" i="27"/>
  <c r="G116" i="27"/>
  <c r="W116" i="27"/>
  <c r="X119" i="27"/>
  <c r="P122" i="27"/>
  <c r="H143" i="27"/>
  <c r="X143" i="27"/>
  <c r="D113" i="29"/>
  <c r="L113" i="29"/>
  <c r="T113" i="29"/>
  <c r="F105" i="25"/>
  <c r="N105" i="25"/>
  <c r="V105" i="25"/>
  <c r="F119" i="25"/>
  <c r="N119" i="25"/>
  <c r="V119" i="25"/>
  <c r="F122" i="25"/>
  <c r="N122" i="25"/>
  <c r="V122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E154" i="27"/>
  <c r="E122" i="27"/>
  <c r="M154" i="27"/>
  <c r="M122" i="27"/>
  <c r="U154" i="27"/>
  <c r="U122" i="27"/>
  <c r="H116" i="27"/>
  <c r="X116" i="27"/>
  <c r="B122" i="27"/>
  <c r="R122" i="27"/>
  <c r="J143" i="27"/>
  <c r="E113" i="29"/>
  <c r="M113" i="29"/>
  <c r="U113" i="29"/>
  <c r="G105" i="25"/>
  <c r="O105" i="25"/>
  <c r="W105" i="25"/>
  <c r="G116" i="25"/>
  <c r="O116" i="25"/>
  <c r="W116" i="25"/>
  <c r="G119" i="25"/>
  <c r="O119" i="25"/>
  <c r="W119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43" i="27"/>
  <c r="Q143" i="27"/>
  <c r="Y143" i="27"/>
  <c r="D152" i="27"/>
  <c r="L152" i="27"/>
  <c r="T152" i="27"/>
  <c r="I153" i="27"/>
  <c r="I119" i="27"/>
  <c r="Q153" i="27"/>
  <c r="Q119" i="27"/>
  <c r="Y153" i="27"/>
  <c r="Y119" i="27"/>
  <c r="F154" i="27"/>
  <c r="F122" i="27"/>
  <c r="N154" i="27"/>
  <c r="N122" i="27"/>
  <c r="V154" i="27"/>
  <c r="V122" i="27"/>
  <c r="I105" i="27"/>
  <c r="Q105" i="27"/>
  <c r="Y105" i="27"/>
  <c r="M119" i="27"/>
  <c r="W154" i="27"/>
  <c r="H105" i="25"/>
  <c r="P105" i="25"/>
  <c r="X105" i="25"/>
  <c r="H116" i="25"/>
  <c r="P116" i="25"/>
  <c r="X116" i="25"/>
  <c r="H119" i="25"/>
  <c r="P119" i="25"/>
  <c r="X119" i="25"/>
  <c r="H122" i="25"/>
  <c r="P122" i="25"/>
  <c r="X122" i="2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E152" i="27"/>
  <c r="M152" i="27"/>
  <c r="U152" i="27"/>
  <c r="B153" i="27"/>
  <c r="J153" i="27"/>
  <c r="R153" i="27"/>
  <c r="B116" i="27"/>
  <c r="J116" i="27"/>
  <c r="R116" i="27"/>
  <c r="B119" i="27"/>
  <c r="E90" i="29"/>
  <c r="M90" i="29"/>
  <c r="U90" i="29"/>
  <c r="E94" i="29"/>
  <c r="M94" i="29"/>
  <c r="U94" i="29"/>
  <c r="E99" i="29"/>
  <c r="M99" i="29"/>
  <c r="U99" i="29"/>
  <c r="E105" i="29"/>
  <c r="M105" i="29"/>
  <c r="U105" i="29"/>
  <c r="D120" i="30"/>
  <c r="D94" i="30"/>
  <c r="L120" i="30"/>
  <c r="L94" i="30"/>
  <c r="T120" i="30"/>
  <c r="T94" i="30"/>
  <c r="I123" i="30"/>
  <c r="I105" i="30"/>
  <c r="Q123" i="30"/>
  <c r="Q105" i="30"/>
  <c r="Y123" i="30"/>
  <c r="Y105" i="30"/>
  <c r="M90" i="30"/>
  <c r="V90" i="30"/>
  <c r="H94" i="30"/>
  <c r="S94" i="30"/>
  <c r="P99" i="30"/>
  <c r="C105" i="30"/>
  <c r="X105" i="30"/>
  <c r="U120" i="30"/>
  <c r="J122" i="30"/>
  <c r="W122" i="30"/>
  <c r="K123" i="30"/>
  <c r="H120" i="31"/>
  <c r="P120" i="31"/>
  <c r="X120" i="31"/>
  <c r="E123" i="31"/>
  <c r="M123" i="31"/>
  <c r="U123" i="31"/>
  <c r="F72" i="33"/>
  <c r="N72" i="33"/>
  <c r="V72" i="33"/>
  <c r="F90" i="29"/>
  <c r="N90" i="29"/>
  <c r="V90" i="29"/>
  <c r="F94" i="29"/>
  <c r="N94" i="29"/>
  <c r="V94" i="29"/>
  <c r="F99" i="29"/>
  <c r="N99" i="29"/>
  <c r="V99" i="29"/>
  <c r="F105" i="29"/>
  <c r="N105" i="29"/>
  <c r="V105" i="29"/>
  <c r="N119" i="29"/>
  <c r="N113" i="29" s="1"/>
  <c r="D119" i="30"/>
  <c r="L119" i="30"/>
  <c r="T119" i="30"/>
  <c r="D122" i="30"/>
  <c r="D99" i="30"/>
  <c r="L122" i="30"/>
  <c r="L99" i="30"/>
  <c r="T122" i="30"/>
  <c r="T99" i="30"/>
  <c r="E90" i="30"/>
  <c r="W90" i="30"/>
  <c r="J94" i="30"/>
  <c r="G99" i="30"/>
  <c r="R99" i="30"/>
  <c r="E105" i="30"/>
  <c r="O105" i="30"/>
  <c r="B119" i="30"/>
  <c r="W120" i="30"/>
  <c r="K122" i="30"/>
  <c r="H119" i="31"/>
  <c r="H90" i="31"/>
  <c r="P119" i="31"/>
  <c r="P90" i="31"/>
  <c r="X119" i="31"/>
  <c r="X90" i="31"/>
  <c r="I120" i="31"/>
  <c r="I94" i="31"/>
  <c r="Q120" i="31"/>
  <c r="Q94" i="31"/>
  <c r="Y120" i="31"/>
  <c r="Y94" i="31"/>
  <c r="H122" i="31"/>
  <c r="H99" i="31"/>
  <c r="P122" i="31"/>
  <c r="P99" i="31"/>
  <c r="X122" i="31"/>
  <c r="X99" i="31"/>
  <c r="F123" i="31"/>
  <c r="F105" i="31"/>
  <c r="N123" i="31"/>
  <c r="N105" i="31"/>
  <c r="V123" i="31"/>
  <c r="V105" i="31"/>
  <c r="G72" i="33"/>
  <c r="G94" i="29"/>
  <c r="O94" i="29"/>
  <c r="W94" i="29"/>
  <c r="G120" i="29"/>
  <c r="G113" i="29" s="1"/>
  <c r="N120" i="30"/>
  <c r="V120" i="30"/>
  <c r="K94" i="30"/>
  <c r="V94" i="30"/>
  <c r="P105" i="30"/>
  <c r="X120" i="30"/>
  <c r="M122" i="30"/>
  <c r="B123" i="30"/>
  <c r="I119" i="31"/>
  <c r="I90" i="31"/>
  <c r="Q119" i="31"/>
  <c r="Q90" i="31"/>
  <c r="Y119" i="31"/>
  <c r="Y90" i="31"/>
  <c r="B120" i="31"/>
  <c r="B94" i="31"/>
  <c r="J120" i="31"/>
  <c r="J94" i="31"/>
  <c r="R120" i="31"/>
  <c r="R94" i="31"/>
  <c r="I122" i="31"/>
  <c r="I99" i="31"/>
  <c r="Q122" i="31"/>
  <c r="Q99" i="31"/>
  <c r="Y122" i="31"/>
  <c r="Y99" i="31"/>
  <c r="G123" i="31"/>
  <c r="G105" i="31"/>
  <c r="O123" i="31"/>
  <c r="O105" i="31"/>
  <c r="W123" i="31"/>
  <c r="W105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H122" i="29"/>
  <c r="H113" i="29" s="1"/>
  <c r="F122" i="30"/>
  <c r="N122" i="30"/>
  <c r="V122" i="30"/>
  <c r="D123" i="30"/>
  <c r="D105" i="30"/>
  <c r="L123" i="30"/>
  <c r="L105" i="30"/>
  <c r="T123" i="30"/>
  <c r="T105" i="30"/>
  <c r="G90" i="30"/>
  <c r="P90" i="30"/>
  <c r="B94" i="30"/>
  <c r="M94" i="30"/>
  <c r="U99" i="30"/>
  <c r="G105" i="30"/>
  <c r="R105" i="30"/>
  <c r="B122" i="30"/>
  <c r="C120" i="31"/>
  <c r="K120" i="31"/>
  <c r="S120" i="31"/>
  <c r="H123" i="31"/>
  <c r="P123" i="31"/>
  <c r="X123" i="31"/>
  <c r="I90" i="29"/>
  <c r="Q90" i="29"/>
  <c r="Y90" i="29"/>
  <c r="I94" i="29"/>
  <c r="Q94" i="29"/>
  <c r="Y94" i="29"/>
  <c r="I99" i="29"/>
  <c r="Q99" i="29"/>
  <c r="Y99" i="29"/>
  <c r="I105" i="29"/>
  <c r="Q105" i="29"/>
  <c r="Y105" i="29"/>
  <c r="H90" i="30"/>
  <c r="R90" i="30"/>
  <c r="C94" i="30"/>
  <c r="N94" i="30"/>
  <c r="V99" i="30"/>
  <c r="H105" i="30"/>
  <c r="S105" i="30"/>
  <c r="O120" i="30"/>
  <c r="C119" i="31"/>
  <c r="C90" i="31"/>
  <c r="K119" i="31"/>
  <c r="K90" i="31"/>
  <c r="S119" i="31"/>
  <c r="S90" i="31"/>
  <c r="D120" i="31"/>
  <c r="D94" i="31"/>
  <c r="L120" i="31"/>
  <c r="L94" i="31"/>
  <c r="T120" i="31"/>
  <c r="T94" i="31"/>
  <c r="C122" i="31"/>
  <c r="C99" i="31"/>
  <c r="K122" i="31"/>
  <c r="K99" i="31"/>
  <c r="S122" i="31"/>
  <c r="S99" i="31"/>
  <c r="I123" i="31"/>
  <c r="Q123" i="31"/>
  <c r="Y123" i="31"/>
  <c r="B72" i="33"/>
  <c r="B90" i="29"/>
  <c r="J90" i="29"/>
  <c r="R90" i="29"/>
  <c r="B94" i="29"/>
  <c r="J94" i="29"/>
  <c r="R94" i="29"/>
  <c r="B99" i="29"/>
  <c r="J99" i="29"/>
  <c r="R99" i="29"/>
  <c r="B105" i="29"/>
  <c r="J105" i="29"/>
  <c r="R105" i="29"/>
  <c r="B119" i="29"/>
  <c r="J119" i="29"/>
  <c r="R119" i="29"/>
  <c r="B122" i="29"/>
  <c r="J122" i="29"/>
  <c r="R122" i="29"/>
  <c r="I120" i="30"/>
  <c r="I94" i="30"/>
  <c r="Q120" i="30"/>
  <c r="Q94" i="30"/>
  <c r="Y120" i="30"/>
  <c r="Y94" i="30"/>
  <c r="F123" i="30"/>
  <c r="N123" i="30"/>
  <c r="V123" i="30"/>
  <c r="J90" i="30"/>
  <c r="E94" i="30"/>
  <c r="J105" i="30"/>
  <c r="U105" i="30"/>
  <c r="E122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C90" i="29"/>
  <c r="K90" i="29"/>
  <c r="S90" i="29"/>
  <c r="C94" i="29"/>
  <c r="K94" i="29"/>
  <c r="S94" i="29"/>
  <c r="C99" i="29"/>
  <c r="K99" i="29"/>
  <c r="S99" i="29"/>
  <c r="C105" i="29"/>
  <c r="K105" i="29"/>
  <c r="S105" i="29"/>
  <c r="S119" i="29"/>
  <c r="S122" i="29"/>
  <c r="I119" i="30"/>
  <c r="I90" i="30"/>
  <c r="Q119" i="30"/>
  <c r="Q90" i="30"/>
  <c r="Y119" i="30"/>
  <c r="Y90" i="30"/>
  <c r="I122" i="30"/>
  <c r="I99" i="30"/>
  <c r="Q122" i="30"/>
  <c r="Q99" i="30"/>
  <c r="Y122" i="30"/>
  <c r="Y99" i="30"/>
  <c r="F94" i="30"/>
  <c r="R120" i="30"/>
  <c r="E119" i="31"/>
  <c r="E90" i="31"/>
  <c r="M119" i="31"/>
  <c r="M90" i="31"/>
  <c r="U119" i="31"/>
  <c r="U90" i="31"/>
  <c r="F120" i="31"/>
  <c r="N120" i="31"/>
  <c r="V120" i="31"/>
  <c r="E122" i="31"/>
  <c r="E99" i="31"/>
  <c r="M122" i="31"/>
  <c r="M99" i="31"/>
  <c r="U122" i="31"/>
  <c r="U99" i="31"/>
  <c r="C123" i="31"/>
  <c r="C105" i="31"/>
  <c r="K123" i="31"/>
  <c r="K105" i="31"/>
  <c r="S123" i="31"/>
  <c r="S105" i="31"/>
  <c r="D94" i="29"/>
  <c r="L94" i="29"/>
  <c r="T94" i="29"/>
  <c r="D105" i="29"/>
  <c r="L105" i="29"/>
  <c r="T105" i="29"/>
  <c r="U90" i="30"/>
  <c r="W105" i="30"/>
  <c r="F119" i="31"/>
  <c r="N119" i="31"/>
  <c r="V119" i="31"/>
  <c r="G120" i="31"/>
  <c r="O120" i="31"/>
  <c r="W120" i="31"/>
  <c r="F122" i="31"/>
  <c r="F99" i="31"/>
  <c r="N122" i="31"/>
  <c r="N99" i="31"/>
  <c r="V122" i="31"/>
  <c r="V99" i="31"/>
  <c r="D123" i="31"/>
  <c r="D105" i="31"/>
  <c r="L123" i="31"/>
  <c r="L105" i="31"/>
  <c r="T123" i="31"/>
  <c r="T105" i="31"/>
  <c r="V94" i="31"/>
  <c r="O78" i="33"/>
  <c r="O72" i="33" s="1"/>
  <c r="W78" i="33"/>
  <c r="W72" i="33" s="1"/>
  <c r="U57" i="34"/>
  <c r="O60" i="34"/>
  <c r="X60" i="34"/>
  <c r="M78" i="34"/>
  <c r="B79" i="34"/>
  <c r="D80" i="34"/>
  <c r="Q80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B80" i="35"/>
  <c r="B63" i="35"/>
  <c r="J80" i="35"/>
  <c r="J63" i="35"/>
  <c r="R80" i="35"/>
  <c r="R63" i="35"/>
  <c r="I79" i="35"/>
  <c r="Q80" i="35"/>
  <c r="D78" i="37"/>
  <c r="D57" i="37"/>
  <c r="D78" i="39"/>
  <c r="L78" i="37"/>
  <c r="L57" i="37"/>
  <c r="L78" i="39"/>
  <c r="T78" i="39"/>
  <c r="T57" i="37"/>
  <c r="N79" i="37"/>
  <c r="N60" i="37"/>
  <c r="V60" i="37"/>
  <c r="V79" i="37"/>
  <c r="D80" i="39"/>
  <c r="D63" i="37"/>
  <c r="L80" i="39"/>
  <c r="L63" i="37"/>
  <c r="L80" i="37"/>
  <c r="T80" i="37"/>
  <c r="T63" i="37"/>
  <c r="T80" i="39"/>
  <c r="O72" i="37"/>
  <c r="F79" i="37"/>
  <c r="F80" i="34"/>
  <c r="F63" i="34"/>
  <c r="N80" i="34"/>
  <c r="N63" i="34"/>
  <c r="V80" i="34"/>
  <c r="V63" i="34"/>
  <c r="V57" i="34"/>
  <c r="G60" i="34"/>
  <c r="P60" i="34"/>
  <c r="M63" i="34"/>
  <c r="B78" i="34"/>
  <c r="D79" i="34"/>
  <c r="Q79" i="34"/>
  <c r="E80" i="34"/>
  <c r="R80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C80" i="35"/>
  <c r="C63" i="35"/>
  <c r="K80" i="35"/>
  <c r="K63" i="35"/>
  <c r="S80" i="35"/>
  <c r="S63" i="35"/>
  <c r="I78" i="35"/>
  <c r="C77" i="45"/>
  <c r="C69" i="45" s="1"/>
  <c r="C60" i="45"/>
  <c r="K77" i="45"/>
  <c r="K69" i="45" s="1"/>
  <c r="K60" i="45"/>
  <c r="S77" i="45"/>
  <c r="S69" i="45" s="1"/>
  <c r="S60" i="45"/>
  <c r="H94" i="31"/>
  <c r="P94" i="31"/>
  <c r="X94" i="31"/>
  <c r="H105" i="31"/>
  <c r="P105" i="31"/>
  <c r="X105" i="31"/>
  <c r="I57" i="33"/>
  <c r="Q57" i="33"/>
  <c r="Y57" i="33"/>
  <c r="I60" i="33"/>
  <c r="Q60" i="33"/>
  <c r="Y60" i="33"/>
  <c r="I63" i="33"/>
  <c r="Q63" i="33"/>
  <c r="Y63" i="33"/>
  <c r="Q78" i="33"/>
  <c r="Q72" i="33" s="1"/>
  <c r="Y78" i="33"/>
  <c r="Y79" i="33"/>
  <c r="I80" i="33"/>
  <c r="I72" i="33" s="1"/>
  <c r="Y80" i="33"/>
  <c r="E57" i="34"/>
  <c r="N57" i="34"/>
  <c r="H60" i="34"/>
  <c r="B63" i="34"/>
  <c r="O63" i="34"/>
  <c r="Q78" i="34"/>
  <c r="E79" i="34"/>
  <c r="R79" i="34"/>
  <c r="G80" i="34"/>
  <c r="T80" i="34"/>
  <c r="D78" i="35"/>
  <c r="L78" i="35"/>
  <c r="T78" i="35"/>
  <c r="F79" i="35"/>
  <c r="N79" i="35"/>
  <c r="V79" i="35"/>
  <c r="D80" i="35"/>
  <c r="L80" i="35"/>
  <c r="T80" i="35"/>
  <c r="Q60" i="35"/>
  <c r="P78" i="35"/>
  <c r="X78" i="38"/>
  <c r="I105" i="31"/>
  <c r="Q105" i="31"/>
  <c r="Y105" i="31"/>
  <c r="B57" i="33"/>
  <c r="J57" i="33"/>
  <c r="R57" i="33"/>
  <c r="B63" i="33"/>
  <c r="J63" i="33"/>
  <c r="R63" i="33"/>
  <c r="J78" i="33"/>
  <c r="J72" i="33" s="1"/>
  <c r="R78" i="33"/>
  <c r="R72" i="33" s="1"/>
  <c r="H78" i="34"/>
  <c r="P78" i="34"/>
  <c r="X78" i="34"/>
  <c r="H80" i="34"/>
  <c r="H63" i="34"/>
  <c r="P80" i="34"/>
  <c r="P63" i="34"/>
  <c r="X80" i="34"/>
  <c r="X63" i="34"/>
  <c r="F57" i="34"/>
  <c r="X57" i="34"/>
  <c r="T79" i="34"/>
  <c r="I80" i="34"/>
  <c r="U80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E80" i="35"/>
  <c r="E63" i="35"/>
  <c r="M80" i="35"/>
  <c r="M63" i="35"/>
  <c r="U80" i="35"/>
  <c r="U63" i="35"/>
  <c r="P63" i="35"/>
  <c r="J72" i="37"/>
  <c r="G78" i="38"/>
  <c r="G57" i="38"/>
  <c r="O78" i="38"/>
  <c r="O57" i="38"/>
  <c r="W78" i="38"/>
  <c r="W57" i="38"/>
  <c r="I79" i="38"/>
  <c r="I60" i="38"/>
  <c r="Q79" i="38"/>
  <c r="Q60" i="38"/>
  <c r="Y79" i="38"/>
  <c r="Y60" i="38"/>
  <c r="G80" i="38"/>
  <c r="G63" i="38"/>
  <c r="O80" i="38"/>
  <c r="O63" i="38"/>
  <c r="W80" i="38"/>
  <c r="W63" i="38"/>
  <c r="B105" i="31"/>
  <c r="J105" i="31"/>
  <c r="R105" i="31"/>
  <c r="C60" i="33"/>
  <c r="K60" i="33"/>
  <c r="S60" i="33"/>
  <c r="K79" i="33"/>
  <c r="K72" i="33" s="1"/>
  <c r="S79" i="33"/>
  <c r="S72" i="33" s="1"/>
  <c r="C79" i="34"/>
  <c r="C60" i="34"/>
  <c r="K79" i="34"/>
  <c r="K60" i="34"/>
  <c r="S79" i="34"/>
  <c r="S60" i="34"/>
  <c r="P57" i="34"/>
  <c r="Y57" i="34"/>
  <c r="J60" i="34"/>
  <c r="T78" i="34"/>
  <c r="U79" i="34"/>
  <c r="J80" i="34"/>
  <c r="W80" i="34"/>
  <c r="F78" i="35"/>
  <c r="N78" i="35"/>
  <c r="V78" i="35"/>
  <c r="F80" i="35"/>
  <c r="N80" i="35"/>
  <c r="V80" i="35"/>
  <c r="Y79" i="35"/>
  <c r="H78" i="38"/>
  <c r="H57" i="38"/>
  <c r="B79" i="38"/>
  <c r="B60" i="38"/>
  <c r="J60" i="38"/>
  <c r="J79" i="38"/>
  <c r="R60" i="38"/>
  <c r="R79" i="38"/>
  <c r="H63" i="38"/>
  <c r="H80" i="38"/>
  <c r="P63" i="38"/>
  <c r="P80" i="38"/>
  <c r="X80" i="38"/>
  <c r="X63" i="38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C94" i="31"/>
  <c r="K94" i="31"/>
  <c r="S94" i="31"/>
  <c r="D57" i="33"/>
  <c r="L57" i="33"/>
  <c r="T57" i="33"/>
  <c r="D60" i="33"/>
  <c r="L60" i="33"/>
  <c r="T60" i="33"/>
  <c r="D63" i="33"/>
  <c r="L63" i="33"/>
  <c r="T63" i="33"/>
  <c r="L79" i="33"/>
  <c r="L72" i="33" s="1"/>
  <c r="H57" i="34"/>
  <c r="I78" i="34"/>
  <c r="W79" i="34"/>
  <c r="G78" i="35"/>
  <c r="G57" i="35"/>
  <c r="O78" i="35"/>
  <c r="O57" i="35"/>
  <c r="W78" i="35"/>
  <c r="W57" i="35"/>
  <c r="G80" i="35"/>
  <c r="G63" i="35"/>
  <c r="O80" i="35"/>
  <c r="O63" i="35"/>
  <c r="W80" i="35"/>
  <c r="W63" i="35"/>
  <c r="P81" i="41"/>
  <c r="D90" i="31"/>
  <c r="L90" i="31"/>
  <c r="T90" i="31"/>
  <c r="D99" i="31"/>
  <c r="L99" i="31"/>
  <c r="T99" i="31"/>
  <c r="E57" i="33"/>
  <c r="M57" i="33"/>
  <c r="U57" i="33"/>
  <c r="E63" i="33"/>
  <c r="M63" i="33"/>
  <c r="U63" i="33"/>
  <c r="C78" i="34"/>
  <c r="K78" i="34"/>
  <c r="K57" i="34"/>
  <c r="S78" i="34"/>
  <c r="S57" i="34"/>
  <c r="C80" i="34"/>
  <c r="C63" i="34"/>
  <c r="K80" i="34"/>
  <c r="K63" i="34"/>
  <c r="S80" i="34"/>
  <c r="S63" i="34"/>
  <c r="M60" i="34"/>
  <c r="B79" i="35"/>
  <c r="B60" i="35"/>
  <c r="J79" i="35"/>
  <c r="J60" i="35"/>
  <c r="R79" i="35"/>
  <c r="R60" i="35"/>
  <c r="R72" i="37"/>
  <c r="E94" i="31"/>
  <c r="M94" i="31"/>
  <c r="U94" i="31"/>
  <c r="F60" i="33"/>
  <c r="N60" i="33"/>
  <c r="V60" i="33"/>
  <c r="F79" i="34"/>
  <c r="N79" i="34"/>
  <c r="V79" i="34"/>
  <c r="N60" i="34"/>
  <c r="C78" i="38"/>
  <c r="C78" i="37"/>
  <c r="C72" i="37" s="1"/>
  <c r="C57" i="37"/>
  <c r="K78" i="38"/>
  <c r="K78" i="37"/>
  <c r="K57" i="37"/>
  <c r="S78" i="38"/>
  <c r="S57" i="37"/>
  <c r="E79" i="37"/>
  <c r="E60" i="37"/>
  <c r="E79" i="38"/>
  <c r="M79" i="37"/>
  <c r="M72" i="37" s="1"/>
  <c r="M79" i="38"/>
  <c r="M60" i="37"/>
  <c r="U79" i="37"/>
  <c r="U72" i="37" s="1"/>
  <c r="U60" i="37"/>
  <c r="C80" i="38"/>
  <c r="C63" i="37"/>
  <c r="K80" i="38"/>
  <c r="K80" i="37"/>
  <c r="K63" i="37"/>
  <c r="S80" i="38"/>
  <c r="S80" i="37"/>
  <c r="S72" i="37" s="1"/>
  <c r="S63" i="37"/>
  <c r="T78" i="37"/>
  <c r="T72" i="37" s="1"/>
  <c r="D80" i="37"/>
  <c r="B51" i="38"/>
  <c r="J51" i="38"/>
  <c r="R51" i="38"/>
  <c r="H57" i="37"/>
  <c r="P57" i="37"/>
  <c r="X57" i="37"/>
  <c r="H60" i="37"/>
  <c r="P60" i="37"/>
  <c r="X60" i="37"/>
  <c r="H63" i="37"/>
  <c r="P63" i="37"/>
  <c r="X63" i="37"/>
  <c r="G78" i="37"/>
  <c r="D79" i="37"/>
  <c r="W80" i="37"/>
  <c r="U78" i="38"/>
  <c r="E78" i="39"/>
  <c r="M78" i="39"/>
  <c r="U78" i="39"/>
  <c r="G79" i="39"/>
  <c r="O79" i="39"/>
  <c r="W79" i="39"/>
  <c r="E80" i="39"/>
  <c r="M80" i="39"/>
  <c r="U80" i="39"/>
  <c r="H90" i="43"/>
  <c r="H72" i="43"/>
  <c r="P90" i="43"/>
  <c r="P72" i="43"/>
  <c r="X90" i="43"/>
  <c r="X72" i="43"/>
  <c r="I90" i="42"/>
  <c r="I72" i="42"/>
  <c r="Q90" i="42"/>
  <c r="Q72" i="42"/>
  <c r="Y90" i="42"/>
  <c r="Y72" i="42"/>
  <c r="E72" i="37"/>
  <c r="C60" i="37"/>
  <c r="K60" i="37"/>
  <c r="S60" i="37"/>
  <c r="V78" i="37"/>
  <c r="I79" i="37"/>
  <c r="F80" i="37"/>
  <c r="Q80" i="37"/>
  <c r="Q72" i="37" s="1"/>
  <c r="I78" i="38"/>
  <c r="I57" i="38"/>
  <c r="Q78" i="38"/>
  <c r="Q57" i="38"/>
  <c r="Y78" i="38"/>
  <c r="Y57" i="38"/>
  <c r="C79" i="38"/>
  <c r="K79" i="38"/>
  <c r="S79" i="38"/>
  <c r="I80" i="38"/>
  <c r="I63" i="38"/>
  <c r="Q80" i="38"/>
  <c r="Q63" i="38"/>
  <c r="Y80" i="38"/>
  <c r="Y63" i="38"/>
  <c r="H78" i="39"/>
  <c r="P78" i="39"/>
  <c r="X78" i="39"/>
  <c r="B79" i="39"/>
  <c r="J79" i="39"/>
  <c r="R79" i="39"/>
  <c r="H80" i="39"/>
  <c r="P80" i="39"/>
  <c r="X80" i="39"/>
  <c r="Q78" i="39"/>
  <c r="W78" i="37"/>
  <c r="W72" i="37" s="1"/>
  <c r="G80" i="37"/>
  <c r="D79" i="38"/>
  <c r="D60" i="38"/>
  <c r="L79" i="38"/>
  <c r="L60" i="38"/>
  <c r="T79" i="38"/>
  <c r="T60" i="38"/>
  <c r="J57" i="38"/>
  <c r="E63" i="38"/>
  <c r="H79" i="38"/>
  <c r="C79" i="39"/>
  <c r="K79" i="39"/>
  <c r="S79" i="39"/>
  <c r="D57" i="35"/>
  <c r="L57" i="35"/>
  <c r="T57" i="35"/>
  <c r="D63" i="35"/>
  <c r="L63" i="35"/>
  <c r="T63" i="35"/>
  <c r="E57" i="37"/>
  <c r="M57" i="37"/>
  <c r="U57" i="37"/>
  <c r="E63" i="37"/>
  <c r="M63" i="37"/>
  <c r="U63" i="37"/>
  <c r="N78" i="37"/>
  <c r="Y78" i="37"/>
  <c r="Y72" i="37" s="1"/>
  <c r="I80" i="37"/>
  <c r="I72" i="37" s="1"/>
  <c r="S60" i="38"/>
  <c r="M78" i="38"/>
  <c r="B78" i="39"/>
  <c r="J78" i="39"/>
  <c r="R78" i="39"/>
  <c r="B80" i="39"/>
  <c r="J80" i="39"/>
  <c r="R80" i="39"/>
  <c r="B90" i="42"/>
  <c r="B90" i="41"/>
  <c r="B81" i="41" s="1"/>
  <c r="B72" i="41"/>
  <c r="J90" i="42"/>
  <c r="J90" i="41"/>
  <c r="J81" i="41" s="1"/>
  <c r="J72" i="41"/>
  <c r="R90" i="42"/>
  <c r="R90" i="41"/>
  <c r="R81" i="41" s="1"/>
  <c r="R72" i="41"/>
  <c r="F57" i="37"/>
  <c r="N57" i="37"/>
  <c r="V57" i="37"/>
  <c r="F63" i="37"/>
  <c r="N63" i="37"/>
  <c r="V63" i="37"/>
  <c r="D78" i="38"/>
  <c r="D57" i="38"/>
  <c r="L78" i="38"/>
  <c r="L57" i="38"/>
  <c r="T78" i="38"/>
  <c r="T57" i="38"/>
  <c r="F79" i="38"/>
  <c r="N79" i="38"/>
  <c r="V79" i="38"/>
  <c r="D80" i="38"/>
  <c r="D63" i="38"/>
  <c r="L80" i="38"/>
  <c r="L63" i="38"/>
  <c r="T80" i="38"/>
  <c r="T63" i="38"/>
  <c r="C78" i="39"/>
  <c r="C57" i="39"/>
  <c r="K78" i="39"/>
  <c r="K57" i="39"/>
  <c r="S78" i="39"/>
  <c r="S57" i="39"/>
  <c r="E79" i="39"/>
  <c r="E60" i="39"/>
  <c r="M79" i="39"/>
  <c r="M60" i="39"/>
  <c r="U79" i="39"/>
  <c r="U60" i="39"/>
  <c r="C80" i="39"/>
  <c r="C63" i="39"/>
  <c r="K80" i="39"/>
  <c r="K63" i="39"/>
  <c r="S80" i="39"/>
  <c r="S63" i="39"/>
  <c r="F78" i="37"/>
  <c r="V80" i="37"/>
  <c r="G79" i="38"/>
  <c r="O79" i="38"/>
  <c r="W79" i="38"/>
  <c r="V60" i="38"/>
  <c r="P79" i="38"/>
  <c r="F79" i="39"/>
  <c r="N79" i="39"/>
  <c r="V79" i="39"/>
  <c r="C60" i="39"/>
  <c r="K60" i="39"/>
  <c r="S60" i="39"/>
  <c r="G72" i="41"/>
  <c r="O72" i="41"/>
  <c r="W72" i="41"/>
  <c r="F72" i="42"/>
  <c r="N72" i="42"/>
  <c r="V72" i="42"/>
  <c r="E72" i="43"/>
  <c r="M72" i="43"/>
  <c r="U72" i="43"/>
  <c r="E57" i="39"/>
  <c r="M57" i="39"/>
  <c r="U57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D77" i="45"/>
  <c r="D69" i="45" s="1"/>
  <c r="D60" i="45"/>
  <c r="L77" i="45"/>
  <c r="L69" i="45" s="1"/>
  <c r="L60" i="45"/>
  <c r="E77" i="45"/>
  <c r="E69" i="45" s="1"/>
  <c r="E60" i="45"/>
  <c r="M77" i="45"/>
  <c r="M69" i="45" s="1"/>
  <c r="M60" i="45"/>
  <c r="U77" i="45"/>
  <c r="U69" i="45" s="1"/>
  <c r="U60" i="45"/>
  <c r="G60" i="39"/>
  <c r="O60" i="39"/>
  <c r="W60" i="39"/>
  <c r="H57" i="39"/>
  <c r="P57" i="39"/>
  <c r="X57" i="39"/>
  <c r="H63" i="39"/>
  <c r="P63" i="39"/>
  <c r="X63" i="39"/>
  <c r="D72" i="41"/>
  <c r="L72" i="41"/>
  <c r="T72" i="41"/>
  <c r="D90" i="41"/>
  <c r="D81" i="41" s="1"/>
  <c r="L90" i="41"/>
  <c r="L81" i="41" s="1"/>
  <c r="T90" i="41"/>
  <c r="T81" i="41" s="1"/>
  <c r="C72" i="42"/>
  <c r="K72" i="42"/>
  <c r="S72" i="42"/>
  <c r="B72" i="43"/>
  <c r="J72" i="43"/>
  <c r="R72" i="43"/>
  <c r="G77" i="45"/>
  <c r="G69" i="45" s="1"/>
  <c r="G60" i="45"/>
  <c r="O77" i="45"/>
  <c r="O69" i="45" s="1"/>
  <c r="O60" i="45"/>
  <c r="W77" i="45"/>
  <c r="W69" i="45" s="1"/>
  <c r="W60" i="45"/>
  <c r="C77" i="47"/>
  <c r="K77" i="47"/>
  <c r="S77" i="47"/>
  <c r="C72" i="43"/>
  <c r="K72" i="43"/>
  <c r="S72" i="43"/>
  <c r="B60" i="39"/>
  <c r="J60" i="39"/>
  <c r="R60" i="39"/>
  <c r="C77" i="46"/>
  <c r="K77" i="46"/>
  <c r="S77" i="46"/>
  <c r="E77" i="47"/>
  <c r="M77" i="47"/>
  <c r="U77" i="47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F60" i="45"/>
  <c r="N60" i="45"/>
  <c r="V60" i="45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H60" i="45"/>
  <c r="P60" i="45"/>
  <c r="X60" i="45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I60" i="45"/>
  <c r="Q60" i="45"/>
  <c r="Y60" i="45"/>
  <c r="B60" i="46"/>
  <c r="J60" i="46"/>
  <c r="R60" i="46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F72" i="37" l="1"/>
  <c r="V72" i="37"/>
  <c r="G72" i="37"/>
  <c r="D72" i="37"/>
  <c r="J113" i="29"/>
  <c r="P74" i="24"/>
  <c r="P171" i="4" s="1"/>
  <c r="N74" i="24"/>
  <c r="N171" i="4" s="1"/>
  <c r="N69" i="4"/>
  <c r="N142" i="4" s="1"/>
  <c r="O74" i="24"/>
  <c r="O171" i="4" s="1"/>
  <c r="M74" i="24"/>
  <c r="M171" i="4" s="1"/>
  <c r="G74" i="24"/>
  <c r="G171" i="4" s="1"/>
  <c r="G69" i="4"/>
  <c r="G142" i="4" s="1"/>
  <c r="T74" i="24"/>
  <c r="T171" i="4" s="1"/>
  <c r="T69" i="4"/>
  <c r="T142" i="4" s="1"/>
  <c r="D74" i="24"/>
  <c r="D171" i="4" s="1"/>
  <c r="D69" i="4"/>
  <c r="D142" i="4" s="1"/>
  <c r="S74" i="24"/>
  <c r="S171" i="4" s="1"/>
  <c r="S69" i="4"/>
  <c r="S142" i="4" s="1"/>
  <c r="F74" i="24"/>
  <c r="F171" i="4" s="1"/>
  <c r="F69" i="4"/>
  <c r="F142" i="4" s="1"/>
  <c r="Y74" i="24"/>
  <c r="Y171" i="4" s="1"/>
  <c r="Y69" i="4"/>
  <c r="Y142" i="4" s="1"/>
  <c r="W74" i="24"/>
  <c r="W171" i="4" s="1"/>
  <c r="W69" i="4"/>
  <c r="W142" i="4" s="1"/>
  <c r="R74" i="24"/>
  <c r="R171" i="4" s="1"/>
  <c r="R69" i="4"/>
  <c r="R142" i="4" s="1"/>
  <c r="Q74" i="24"/>
  <c r="Q171" i="4" s="1"/>
  <c r="Q69" i="4"/>
  <c r="Q142" i="4" s="1"/>
  <c r="V74" i="24"/>
  <c r="V171" i="4" s="1"/>
  <c r="V69" i="4"/>
  <c r="V142" i="4" s="1"/>
  <c r="E74" i="24"/>
  <c r="E171" i="4" s="1"/>
  <c r="E69" i="4"/>
  <c r="E142" i="4" s="1"/>
  <c r="H74" i="24"/>
  <c r="H171" i="4" s="1"/>
  <c r="H69" i="4"/>
  <c r="H142" i="4" s="1"/>
  <c r="U74" i="24"/>
  <c r="U171" i="4" s="1"/>
  <c r="U69" i="4"/>
  <c r="U142" i="4" s="1"/>
  <c r="L158" i="23"/>
  <c r="L61" i="20"/>
  <c r="M144" i="23"/>
  <c r="M57" i="20"/>
  <c r="M56" i="20" s="1"/>
  <c r="M60" i="20"/>
  <c r="K151" i="23"/>
  <c r="K61" i="20"/>
  <c r="G144" i="23"/>
  <c r="G60" i="20"/>
  <c r="F146" i="23"/>
  <c r="T59" i="20"/>
  <c r="T113" i="4"/>
  <c r="X165" i="23"/>
  <c r="L144" i="23"/>
  <c r="L57" i="20"/>
  <c r="L56" i="20" s="1"/>
  <c r="L60" i="20"/>
  <c r="J158" i="23"/>
  <c r="J61" i="20"/>
  <c r="R146" i="23"/>
  <c r="K143" i="23"/>
  <c r="K57" i="20"/>
  <c r="K56" i="20" s="1"/>
  <c r="K60" i="20"/>
  <c r="S161" i="23"/>
  <c r="S146" i="23" s="1"/>
  <c r="S61" i="20"/>
  <c r="T77" i="20"/>
  <c r="T168" i="4" s="1"/>
  <c r="S113" i="4"/>
  <c r="B146" i="23"/>
  <c r="N205" i="23"/>
  <c r="S165" i="23"/>
  <c r="R154" i="23"/>
  <c r="R61" i="20"/>
  <c r="H151" i="23"/>
  <c r="H61" i="20"/>
  <c r="L140" i="23"/>
  <c r="L132" i="23" s="1"/>
  <c r="W144" i="23"/>
  <c r="W60" i="20"/>
  <c r="Y60" i="20"/>
  <c r="Y57" i="20"/>
  <c r="Y56" i="20" s="1"/>
  <c r="G141" i="23"/>
  <c r="L160" i="23"/>
  <c r="K160" i="23"/>
  <c r="T146" i="23"/>
  <c r="K165" i="23"/>
  <c r="B78" i="20"/>
  <c r="B169" i="4" s="1"/>
  <c r="P57" i="20"/>
  <c r="P56" i="20" s="1"/>
  <c r="J146" i="23"/>
  <c r="L139" i="23"/>
  <c r="I146" i="23"/>
  <c r="D151" i="23"/>
  <c r="D146" i="23" s="1"/>
  <c r="D61" i="20"/>
  <c r="J160" i="23"/>
  <c r="V59" i="20"/>
  <c r="V113" i="4"/>
  <c r="Q113" i="4"/>
  <c r="Q59" i="20"/>
  <c r="Q112" i="4" s="1"/>
  <c r="X144" i="23"/>
  <c r="X60" i="20"/>
  <c r="X57" i="20"/>
  <c r="X56" i="20" s="1"/>
  <c r="I59" i="20"/>
  <c r="I112" i="4" s="1"/>
  <c r="I113" i="4"/>
  <c r="R132" i="23"/>
  <c r="K158" i="23"/>
  <c r="K179" i="23"/>
  <c r="K62" i="20"/>
  <c r="B132" i="23"/>
  <c r="K163" i="23"/>
  <c r="K154" i="23"/>
  <c r="F61" i="20"/>
  <c r="F57" i="20"/>
  <c r="F56" i="20" s="1"/>
  <c r="P158" i="23"/>
  <c r="P61" i="20"/>
  <c r="L157" i="23"/>
  <c r="K161" i="23"/>
  <c r="G137" i="23"/>
  <c r="G132" i="23" s="1"/>
  <c r="O144" i="23"/>
  <c r="O60" i="20"/>
  <c r="U163" i="23"/>
  <c r="U61" i="20"/>
  <c r="P59" i="20"/>
  <c r="P112" i="4" s="1"/>
  <c r="P113" i="4"/>
  <c r="V57" i="20"/>
  <c r="V56" i="20" s="1"/>
  <c r="J163" i="23"/>
  <c r="M143" i="23"/>
  <c r="O79" i="20"/>
  <c r="O170" i="4" s="1"/>
  <c r="S163" i="23"/>
  <c r="J161" i="23"/>
  <c r="L165" i="23"/>
  <c r="S154" i="23"/>
  <c r="R77" i="20"/>
  <c r="R168" i="4" s="1"/>
  <c r="N144" i="23"/>
  <c r="N57" i="20"/>
  <c r="N56" i="20" s="1"/>
  <c r="N60" i="20"/>
  <c r="H143" i="23"/>
  <c r="H57" i="20"/>
  <c r="H56" i="20" s="1"/>
  <c r="H60" i="20"/>
  <c r="M163" i="23"/>
  <c r="M146" i="23" s="1"/>
  <c r="M61" i="20"/>
  <c r="S157" i="23"/>
  <c r="H146" i="23"/>
  <c r="U113" i="4"/>
  <c r="C76" i="20"/>
  <c r="C167" i="4" s="1"/>
  <c r="C65" i="4"/>
  <c r="C138" i="4" s="1"/>
  <c r="Q76" i="20"/>
  <c r="Q167" i="4" s="1"/>
  <c r="Q65" i="4"/>
  <c r="Q138" i="4" s="1"/>
  <c r="L65" i="4"/>
  <c r="L138" i="4" s="1"/>
  <c r="I76" i="20"/>
  <c r="I167" i="4" s="1"/>
  <c r="I65" i="4"/>
  <c r="I138" i="4" s="1"/>
  <c r="H65" i="4"/>
  <c r="H138" i="4" s="1"/>
  <c r="X205" i="23"/>
  <c r="F205" i="23"/>
  <c r="P205" i="23"/>
  <c r="P65" i="4"/>
  <c r="P138" i="4" s="1"/>
  <c r="S65" i="4"/>
  <c r="S138" i="4" s="1"/>
  <c r="H205" i="23"/>
  <c r="D65" i="4"/>
  <c r="D138" i="4" s="1"/>
  <c r="F194" i="23"/>
  <c r="F65" i="4"/>
  <c r="F138" i="4" s="1"/>
  <c r="E160" i="19"/>
  <c r="M77" i="16"/>
  <c r="M76" i="16" s="1"/>
  <c r="M81" i="16"/>
  <c r="N160" i="19"/>
  <c r="B172" i="19"/>
  <c r="B77" i="16"/>
  <c r="B76" i="16" s="1"/>
  <c r="B80" i="16"/>
  <c r="D160" i="19"/>
  <c r="C178" i="19"/>
  <c r="J109" i="4"/>
  <c r="J79" i="16"/>
  <c r="J108" i="4" s="1"/>
  <c r="W81" i="16"/>
  <c r="W77" i="16"/>
  <c r="W76" i="16" s="1"/>
  <c r="W191" i="19"/>
  <c r="P102" i="16"/>
  <c r="P165" i="4" s="1"/>
  <c r="W229" i="19"/>
  <c r="I79" i="16"/>
  <c r="I108" i="4" s="1"/>
  <c r="I109" i="4"/>
  <c r="X79" i="16"/>
  <c r="X108" i="4" s="1"/>
  <c r="X109" i="4"/>
  <c r="B171" i="19"/>
  <c r="M192" i="19"/>
  <c r="K77" i="16"/>
  <c r="K76" i="16" s="1"/>
  <c r="K81" i="16"/>
  <c r="M229" i="19"/>
  <c r="E178" i="19"/>
  <c r="H79" i="16"/>
  <c r="H108" i="4" s="1"/>
  <c r="H109" i="4"/>
  <c r="V79" i="16"/>
  <c r="V108" i="4" s="1"/>
  <c r="V109" i="4"/>
  <c r="B173" i="19"/>
  <c r="P79" i="16"/>
  <c r="P108" i="4" s="1"/>
  <c r="F79" i="16"/>
  <c r="F108" i="4" s="1"/>
  <c r="F109" i="4"/>
  <c r="T79" i="16"/>
  <c r="T108" i="4" s="1"/>
  <c r="T109" i="4"/>
  <c r="N79" i="16"/>
  <c r="N108" i="4" s="1"/>
  <c r="X101" i="16"/>
  <c r="X164" i="4" s="1"/>
  <c r="B169" i="19"/>
  <c r="B160" i="19" s="1"/>
  <c r="W184" i="19"/>
  <c r="K183" i="19"/>
  <c r="K178" i="19" s="1"/>
  <c r="C79" i="16"/>
  <c r="C108" i="4" s="1"/>
  <c r="C109" i="4"/>
  <c r="K185" i="19"/>
  <c r="G79" i="16"/>
  <c r="G108" i="4" s="1"/>
  <c r="H101" i="16"/>
  <c r="H164" i="4" s="1"/>
  <c r="K187" i="19"/>
  <c r="M160" i="19"/>
  <c r="I102" i="16"/>
  <c r="I165" i="4" s="1"/>
  <c r="I77" i="16"/>
  <c r="I76" i="16" s="1"/>
  <c r="K184" i="19"/>
  <c r="B168" i="19"/>
  <c r="M190" i="19"/>
  <c r="K188" i="19"/>
  <c r="D79" i="16"/>
  <c r="D108" i="4" s="1"/>
  <c r="D109" i="4"/>
  <c r="K191" i="19"/>
  <c r="D77" i="16"/>
  <c r="D76" i="16" s="1"/>
  <c r="K192" i="19"/>
  <c r="S174" i="18"/>
  <c r="S164" i="18"/>
  <c r="S173" i="18"/>
  <c r="S163" i="18"/>
  <c r="B166" i="18"/>
  <c r="X171" i="18"/>
  <c r="X95" i="16"/>
  <c r="S172" i="18"/>
  <c r="S162" i="18"/>
  <c r="Q163" i="18"/>
  <c r="Q173" i="18"/>
  <c r="X161" i="18"/>
  <c r="M166" i="18"/>
  <c r="Q162" i="18"/>
  <c r="X166" i="18"/>
  <c r="X162" i="18"/>
  <c r="S171" i="18"/>
  <c r="S161" i="18"/>
  <c r="S160" i="18" s="1"/>
  <c r="X163" i="18"/>
  <c r="X160" i="18" s="1"/>
  <c r="Q172" i="18"/>
  <c r="Q161" i="18"/>
  <c r="Q160" i="18" s="1"/>
  <c r="X164" i="18"/>
  <c r="M175" i="18"/>
  <c r="M165" i="18"/>
  <c r="X165" i="18"/>
  <c r="S170" i="18"/>
  <c r="Q171" i="18"/>
  <c r="X167" i="18"/>
  <c r="X168" i="18"/>
  <c r="M174" i="18"/>
  <c r="M164" i="18"/>
  <c r="Q170" i="18"/>
  <c r="X169" i="18"/>
  <c r="X170" i="18"/>
  <c r="Q169" i="18"/>
  <c r="X172" i="18"/>
  <c r="M173" i="18"/>
  <c r="M163" i="18"/>
  <c r="X173" i="18"/>
  <c r="M172" i="18"/>
  <c r="M162" i="18"/>
  <c r="S167" i="18"/>
  <c r="Q168" i="18"/>
  <c r="X175" i="18"/>
  <c r="H175" i="18"/>
  <c r="X217" i="18"/>
  <c r="H217" i="18"/>
  <c r="M171" i="18"/>
  <c r="M161" i="18"/>
  <c r="M160" i="18" s="1"/>
  <c r="V95" i="16"/>
  <c r="S166" i="18"/>
  <c r="Q167" i="18"/>
  <c r="W95" i="16"/>
  <c r="M170" i="18"/>
  <c r="L101" i="16"/>
  <c r="L164" i="4" s="1"/>
  <c r="L62" i="4"/>
  <c r="L135" i="4" s="1"/>
  <c r="K101" i="16"/>
  <c r="K164" i="4" s="1"/>
  <c r="K62" i="4"/>
  <c r="K135" i="4" s="1"/>
  <c r="J101" i="16"/>
  <c r="J164" i="4" s="1"/>
  <c r="J62" i="4"/>
  <c r="J135" i="4" s="1"/>
  <c r="J52" i="16"/>
  <c r="W101" i="16"/>
  <c r="W164" i="4" s="1"/>
  <c r="W62" i="4"/>
  <c r="W135" i="4" s="1"/>
  <c r="F175" i="17"/>
  <c r="F53" i="16"/>
  <c r="S52" i="16"/>
  <c r="S61" i="4" s="1"/>
  <c r="S134" i="4" s="1"/>
  <c r="S62" i="4"/>
  <c r="S135" i="4" s="1"/>
  <c r="I217" i="19"/>
  <c r="D170" i="17"/>
  <c r="D53" i="16"/>
  <c r="U229" i="17"/>
  <c r="J91" i="16"/>
  <c r="J89" i="16" s="1"/>
  <c r="G52" i="16"/>
  <c r="I240" i="17"/>
  <c r="M229" i="17"/>
  <c r="L91" i="16"/>
  <c r="L89" i="16" s="1"/>
  <c r="F217" i="18"/>
  <c r="V175" i="17"/>
  <c r="V160" i="17" s="1"/>
  <c r="V53" i="16"/>
  <c r="Y171" i="17"/>
  <c r="E229" i="17"/>
  <c r="C175" i="17"/>
  <c r="C53" i="16"/>
  <c r="Y162" i="18"/>
  <c r="Q171" i="17"/>
  <c r="S217" i="18"/>
  <c r="T170" i="17"/>
  <c r="T53" i="16"/>
  <c r="Y171" i="18"/>
  <c r="W169" i="18"/>
  <c r="I171" i="17"/>
  <c r="Y217" i="18"/>
  <c r="F165" i="17"/>
  <c r="W52" i="16"/>
  <c r="G101" i="16"/>
  <c r="G164" i="4" s="1"/>
  <c r="N101" i="16"/>
  <c r="N164" i="4" s="1"/>
  <c r="N62" i="4"/>
  <c r="N135" i="4" s="1"/>
  <c r="U172" i="18"/>
  <c r="S169" i="18"/>
  <c r="D162" i="17"/>
  <c r="D160" i="17" s="1"/>
  <c r="R170" i="17"/>
  <c r="R53" i="16"/>
  <c r="Y161" i="18"/>
  <c r="C164" i="17"/>
  <c r="C160" i="17" s="1"/>
  <c r="B172" i="17"/>
  <c r="B53" i="16"/>
  <c r="U162" i="18"/>
  <c r="Y170" i="18"/>
  <c r="W168" i="18"/>
  <c r="F164" i="17"/>
  <c r="X229" i="17"/>
  <c r="U171" i="18"/>
  <c r="S168" i="18"/>
  <c r="E240" i="17"/>
  <c r="D161" i="17"/>
  <c r="L52" i="16"/>
  <c r="D171" i="17"/>
  <c r="C163" i="17"/>
  <c r="P229" i="17"/>
  <c r="U161" i="18"/>
  <c r="Y169" i="18"/>
  <c r="W167" i="18"/>
  <c r="W160" i="18" s="1"/>
  <c r="F163" i="17"/>
  <c r="K229" i="17"/>
  <c r="W217" i="18"/>
  <c r="C172" i="17"/>
  <c r="D240" i="17"/>
  <c r="H61" i="4"/>
  <c r="H134" i="4" s="1"/>
  <c r="O100" i="16"/>
  <c r="O163" i="4" s="1"/>
  <c r="O61" i="4"/>
  <c r="O134" i="4" s="1"/>
  <c r="O229" i="17"/>
  <c r="G100" i="16"/>
  <c r="G163" i="4" s="1"/>
  <c r="G61" i="4"/>
  <c r="G134" i="4" s="1"/>
  <c r="S229" i="17"/>
  <c r="N100" i="16"/>
  <c r="N163" i="4" s="1"/>
  <c r="N61" i="4"/>
  <c r="N134" i="4" s="1"/>
  <c r="V240" i="17"/>
  <c r="L100" i="16"/>
  <c r="L163" i="4" s="1"/>
  <c r="L61" i="4"/>
  <c r="L134" i="4" s="1"/>
  <c r="N240" i="17"/>
  <c r="P61" i="4"/>
  <c r="P134" i="4" s="1"/>
  <c r="F240" i="17"/>
  <c r="K61" i="4"/>
  <c r="K134" i="4" s="1"/>
  <c r="B240" i="17"/>
  <c r="J100" i="16"/>
  <c r="J163" i="4" s="1"/>
  <c r="J61" i="4"/>
  <c r="J134" i="4" s="1"/>
  <c r="C233" i="15"/>
  <c r="C76" i="12"/>
  <c r="C71" i="12"/>
  <c r="C70" i="12" s="1"/>
  <c r="L75" i="12"/>
  <c r="L105" i="4"/>
  <c r="T73" i="12"/>
  <c r="T102" i="4" s="1"/>
  <c r="P101" i="12"/>
  <c r="P162" i="4" s="1"/>
  <c r="N101" i="12"/>
  <c r="N162" i="4" s="1"/>
  <c r="F101" i="12"/>
  <c r="F162" i="4" s="1"/>
  <c r="H233" i="15"/>
  <c r="H76" i="12"/>
  <c r="H71" i="12"/>
  <c r="H70" i="12" s="1"/>
  <c r="W105" i="4"/>
  <c r="W75" i="12"/>
  <c r="X75" i="12"/>
  <c r="X104" i="4" s="1"/>
  <c r="G233" i="15"/>
  <c r="G76" i="12"/>
  <c r="G71" i="12"/>
  <c r="G70" i="12" s="1"/>
  <c r="L101" i="12"/>
  <c r="L162" i="4" s="1"/>
  <c r="I101" i="12"/>
  <c r="I162" i="4" s="1"/>
  <c r="O101" i="12"/>
  <c r="O162" i="4" s="1"/>
  <c r="P104" i="4"/>
  <c r="D233" i="15"/>
  <c r="D76" i="12"/>
  <c r="D71" i="12"/>
  <c r="D70" i="12" s="1"/>
  <c r="S75" i="12"/>
  <c r="S105" i="4"/>
  <c r="E101" i="12"/>
  <c r="E162" i="4" s="1"/>
  <c r="O75" i="12"/>
  <c r="O105" i="4"/>
  <c r="K98" i="12"/>
  <c r="K159" i="4" s="1"/>
  <c r="K57" i="4"/>
  <c r="K132" i="4" s="1"/>
  <c r="L98" i="12"/>
  <c r="L159" i="4" s="1"/>
  <c r="L57" i="4"/>
  <c r="L132" i="4" s="1"/>
  <c r="H57" i="4"/>
  <c r="H132" i="4" s="1"/>
  <c r="H63" i="12"/>
  <c r="G57" i="4"/>
  <c r="G132" i="4" s="1"/>
  <c r="J63" i="12"/>
  <c r="J55" i="4" s="1"/>
  <c r="R63" i="12"/>
  <c r="R55" i="4" s="1"/>
  <c r="L63" i="12"/>
  <c r="L55" i="4" s="1"/>
  <c r="W86" i="12"/>
  <c r="G86" i="12"/>
  <c r="G63" i="12"/>
  <c r="F63" i="12"/>
  <c r="F55" i="4" s="1"/>
  <c r="F130" i="4" s="1"/>
  <c r="N63" i="12"/>
  <c r="N55" i="4" s="1"/>
  <c r="N130" i="4" s="1"/>
  <c r="H86" i="12"/>
  <c r="I63" i="12"/>
  <c r="I55" i="4" s="1"/>
  <c r="I130" i="4" s="1"/>
  <c r="U86" i="12"/>
  <c r="Q63" i="12"/>
  <c r="Q55" i="4" s="1"/>
  <c r="Q130" i="4" s="1"/>
  <c r="H55" i="4"/>
  <c r="T98" i="12"/>
  <c r="T159" i="4" s="1"/>
  <c r="T57" i="4"/>
  <c r="T132" i="4" s="1"/>
  <c r="E5" i="4"/>
  <c r="E3" i="4"/>
  <c r="E128" i="4" s="1"/>
  <c r="Y52" i="7"/>
  <c r="C63" i="12"/>
  <c r="C57" i="4"/>
  <c r="C132" i="4" s="1"/>
  <c r="O98" i="12"/>
  <c r="O159" i="4" s="1"/>
  <c r="O57" i="4"/>
  <c r="O132" i="4" s="1"/>
  <c r="W55" i="4"/>
  <c r="W130" i="4" s="1"/>
  <c r="Y132" i="4"/>
  <c r="K96" i="12"/>
  <c r="K157" i="4" s="1"/>
  <c r="K55" i="4"/>
  <c r="K130" i="4" s="1"/>
  <c r="Y86" i="12"/>
  <c r="Q86" i="12"/>
  <c r="D63" i="12"/>
  <c r="D57" i="4"/>
  <c r="D132" i="4" s="1"/>
  <c r="T63" i="12"/>
  <c r="X98" i="12"/>
  <c r="X159" i="4" s="1"/>
  <c r="X55" i="4"/>
  <c r="X51" i="4" s="1"/>
  <c r="S55" i="4"/>
  <c r="S130" i="4" s="1"/>
  <c r="T86" i="12"/>
  <c r="B63" i="12"/>
  <c r="B55" i="4" s="1"/>
  <c r="B57" i="4"/>
  <c r="B132" i="4" s="1"/>
  <c r="V63" i="12"/>
  <c r="V55" i="4" s="1"/>
  <c r="V130" i="4" s="1"/>
  <c r="W57" i="4"/>
  <c r="W132" i="4" s="1"/>
  <c r="R86" i="12"/>
  <c r="D86" i="12"/>
  <c r="E63" i="12"/>
  <c r="E55" i="4" s="1"/>
  <c r="E130" i="4" s="1"/>
  <c r="E57" i="4"/>
  <c r="E132" i="4" s="1"/>
  <c r="O63" i="12"/>
  <c r="P98" i="12"/>
  <c r="P159" i="4" s="1"/>
  <c r="P57" i="4"/>
  <c r="P132" i="4" s="1"/>
  <c r="P63" i="12"/>
  <c r="J54" i="8"/>
  <c r="J99" i="4" s="1"/>
  <c r="J100" i="4"/>
  <c r="G117" i="11"/>
  <c r="N136" i="11"/>
  <c r="N55" i="8"/>
  <c r="N52" i="8"/>
  <c r="N51" i="8" s="1"/>
  <c r="E54" i="8"/>
  <c r="E99" i="4" s="1"/>
  <c r="E100" i="4"/>
  <c r="W136" i="11"/>
  <c r="W52" i="8"/>
  <c r="W51" i="8" s="1"/>
  <c r="W55" i="8"/>
  <c r="V136" i="11"/>
  <c r="V52" i="8"/>
  <c r="V51" i="8" s="1"/>
  <c r="V55" i="8"/>
  <c r="L136" i="11"/>
  <c r="L55" i="8"/>
  <c r="L100" i="4" s="1"/>
  <c r="F54" i="8"/>
  <c r="F99" i="4" s="1"/>
  <c r="F100" i="4"/>
  <c r="K136" i="11"/>
  <c r="K52" i="8"/>
  <c r="K51" i="8" s="1"/>
  <c r="K55" i="8"/>
  <c r="K117" i="11"/>
  <c r="V5" i="7"/>
  <c r="T136" i="11"/>
  <c r="T55" i="8"/>
  <c r="T100" i="4" s="1"/>
  <c r="N67" i="8"/>
  <c r="N156" i="4" s="1"/>
  <c r="J66" i="8"/>
  <c r="J155" i="4" s="1"/>
  <c r="B117" i="11"/>
  <c r="C54" i="8"/>
  <c r="C99" i="4" s="1"/>
  <c r="C100" i="4"/>
  <c r="E67" i="8"/>
  <c r="E156" i="4" s="1"/>
  <c r="Y67" i="8"/>
  <c r="Y156" i="4" s="1"/>
  <c r="R136" i="11"/>
  <c r="R52" i="8"/>
  <c r="R51" i="8" s="1"/>
  <c r="R55" i="8"/>
  <c r="B54" i="8"/>
  <c r="B100" i="4"/>
  <c r="M54" i="8"/>
  <c r="M99" i="4" s="1"/>
  <c r="M100" i="4"/>
  <c r="Y54" i="8"/>
  <c r="Y99" i="4" s="1"/>
  <c r="Q136" i="11"/>
  <c r="Q52" i="8"/>
  <c r="Q51" i="8" s="1"/>
  <c r="Q55" i="8"/>
  <c r="I54" i="8"/>
  <c r="I99" i="4" s="1"/>
  <c r="I100" i="4"/>
  <c r="J54" i="7"/>
  <c r="K67" i="8"/>
  <c r="K156" i="4" s="1"/>
  <c r="B67" i="8"/>
  <c r="B156" i="4" s="1"/>
  <c r="P136" i="11"/>
  <c r="P55" i="8"/>
  <c r="P100" i="4" s="1"/>
  <c r="P5" i="7"/>
  <c r="P54" i="7" s="1"/>
  <c r="U54" i="8"/>
  <c r="U99" i="4" s="1"/>
  <c r="J67" i="8"/>
  <c r="J156" i="4" s="1"/>
  <c r="G54" i="8"/>
  <c r="G99" i="4" s="1"/>
  <c r="G100" i="4"/>
  <c r="U117" i="11"/>
  <c r="F66" i="8"/>
  <c r="F155" i="4" s="1"/>
  <c r="O136" i="11"/>
  <c r="O52" i="8"/>
  <c r="O51" i="8" s="1"/>
  <c r="O55" i="8"/>
  <c r="Q59" i="8"/>
  <c r="C65" i="8"/>
  <c r="C154" i="4" s="1"/>
  <c r="Y52" i="4"/>
  <c r="Y129" i="4" s="1"/>
  <c r="I52" i="4"/>
  <c r="I129" i="4" s="1"/>
  <c r="N52" i="4"/>
  <c r="V52" i="4"/>
  <c r="K55" i="7"/>
  <c r="M65" i="8"/>
  <c r="M154" i="4" s="1"/>
  <c r="M52" i="4"/>
  <c r="M129" i="4" s="1"/>
  <c r="H129" i="4"/>
  <c r="F52" i="7"/>
  <c r="E55" i="7"/>
  <c r="T129" i="4"/>
  <c r="X129" i="4"/>
  <c r="L129" i="4"/>
  <c r="S65" i="8"/>
  <c r="S154" i="4" s="1"/>
  <c r="S52" i="4"/>
  <c r="G65" i="8"/>
  <c r="G154" i="4" s="1"/>
  <c r="G52" i="4"/>
  <c r="S59" i="8"/>
  <c r="S54" i="7"/>
  <c r="U52" i="4"/>
  <c r="U129" i="4" s="1"/>
  <c r="K52" i="4"/>
  <c r="R52" i="4"/>
  <c r="C54" i="7"/>
  <c r="F52" i="4"/>
  <c r="J65" i="8"/>
  <c r="J154" i="4" s="1"/>
  <c r="J52" i="4"/>
  <c r="Y59" i="8"/>
  <c r="U59" i="8"/>
  <c r="E65" i="8"/>
  <c r="E154" i="4" s="1"/>
  <c r="E52" i="4"/>
  <c r="E129" i="4" s="1"/>
  <c r="W52" i="4"/>
  <c r="P129" i="4"/>
  <c r="U55" i="7"/>
  <c r="X55" i="7"/>
  <c r="X54" i="7"/>
  <c r="H54" i="7"/>
  <c r="X53" i="7"/>
  <c r="T53" i="7"/>
  <c r="S52" i="7"/>
  <c r="G53" i="7"/>
  <c r="G55" i="7"/>
  <c r="Q52" i="7"/>
  <c r="G52" i="7"/>
  <c r="M52" i="7"/>
  <c r="Q54" i="7"/>
  <c r="U54" i="7"/>
  <c r="Q55" i="7"/>
  <c r="M53" i="7"/>
  <c r="M45" i="5"/>
  <c r="M42" i="5"/>
  <c r="M46" i="5"/>
  <c r="I41" i="6"/>
  <c r="L27" i="5"/>
  <c r="C27" i="5"/>
  <c r="Q27" i="5"/>
  <c r="U48" i="6"/>
  <c r="D41" i="6"/>
  <c r="X45" i="6"/>
  <c r="M44" i="6"/>
  <c r="M48" i="6"/>
  <c r="V48" i="6"/>
  <c r="O55" i="7"/>
  <c r="R48" i="6"/>
  <c r="U43" i="6"/>
  <c r="L52" i="7"/>
  <c r="S27" i="5"/>
  <c r="S5" i="5" s="1"/>
  <c r="L42" i="6"/>
  <c r="V45" i="6"/>
  <c r="L46" i="6"/>
  <c r="M47" i="6"/>
  <c r="J5" i="5"/>
  <c r="R44" i="6"/>
  <c r="M46" i="6"/>
  <c r="H46" i="6"/>
  <c r="X42" i="6"/>
  <c r="T54" i="7"/>
  <c r="X46" i="6"/>
  <c r="K45" i="5"/>
  <c r="U42" i="6"/>
  <c r="I27" i="5"/>
  <c r="X48" i="6"/>
  <c r="R43" i="6"/>
  <c r="Y54" i="7"/>
  <c r="Q47" i="6"/>
  <c r="T48" i="6"/>
  <c r="K44" i="5"/>
  <c r="K41" i="5" s="1"/>
  <c r="W54" i="7"/>
  <c r="H52" i="7"/>
  <c r="I53" i="7"/>
  <c r="M54" i="7"/>
  <c r="K47" i="6"/>
  <c r="P27" i="5"/>
  <c r="C45" i="6"/>
  <c r="Q46" i="6"/>
  <c r="Y27" i="5"/>
  <c r="W47" i="6"/>
  <c r="I54" i="7"/>
  <c r="W46" i="6"/>
  <c r="L54" i="7"/>
  <c r="W43" i="6"/>
  <c r="D27" i="5"/>
  <c r="D5" i="5" s="1"/>
  <c r="K52" i="7"/>
  <c r="X27" i="5"/>
  <c r="D52" i="7"/>
  <c r="X44" i="6"/>
  <c r="F55" i="7"/>
  <c r="H47" i="6"/>
  <c r="C52" i="7"/>
  <c r="O54" i="7"/>
  <c r="R52" i="7"/>
  <c r="V5" i="5"/>
  <c r="F44" i="6"/>
  <c r="T43" i="6"/>
  <c r="T45" i="6"/>
  <c r="F48" i="6"/>
  <c r="U27" i="5"/>
  <c r="H53" i="7"/>
  <c r="L45" i="6"/>
  <c r="G47" i="6"/>
  <c r="Y55" i="7"/>
  <c r="R55" i="7"/>
  <c r="B27" i="5"/>
  <c r="R47" i="6"/>
  <c r="I55" i="7"/>
  <c r="N52" i="7"/>
  <c r="W45" i="6"/>
  <c r="L43" i="6"/>
  <c r="V46" i="6"/>
  <c r="H48" i="6"/>
  <c r="G47" i="5"/>
  <c r="G45" i="6"/>
  <c r="H42" i="6"/>
  <c r="H41" i="6" s="1"/>
  <c r="R45" i="6"/>
  <c r="E53" i="7"/>
  <c r="C46" i="6"/>
  <c r="V47" i="6"/>
  <c r="O52" i="7"/>
  <c r="C53" i="7"/>
  <c r="O46" i="5"/>
  <c r="R27" i="5"/>
  <c r="C44" i="6"/>
  <c r="W55" i="7"/>
  <c r="U44" i="6"/>
  <c r="N44" i="6"/>
  <c r="N41" i="6" s="1"/>
  <c r="I52" i="7"/>
  <c r="L53" i="7"/>
  <c r="N54" i="7"/>
  <c r="D53" i="7"/>
  <c r="W53" i="7"/>
  <c r="G46" i="5"/>
  <c r="T27" i="5"/>
  <c r="T5" i="5" s="1"/>
  <c r="W42" i="6"/>
  <c r="W41" i="6" s="1"/>
  <c r="X43" i="6"/>
  <c r="S53" i="7"/>
  <c r="Q43" i="6"/>
  <c r="Q41" i="6" s="1"/>
  <c r="K42" i="6"/>
  <c r="K41" i="6" s="1"/>
  <c r="J43" i="6"/>
  <c r="J41" i="6" s="1"/>
  <c r="S46" i="6"/>
  <c r="S41" i="6" s="1"/>
  <c r="G48" i="6"/>
  <c r="B53" i="7"/>
  <c r="W48" i="6"/>
  <c r="I47" i="6"/>
  <c r="K44" i="6"/>
  <c r="B55" i="7"/>
  <c r="T42" i="6"/>
  <c r="W52" i="7"/>
  <c r="M42" i="6"/>
  <c r="F42" i="6"/>
  <c r="D48" i="6"/>
  <c r="R46" i="6"/>
  <c r="F46" i="6"/>
  <c r="G45" i="5"/>
  <c r="G43" i="6"/>
  <c r="G41" i="6" s="1"/>
  <c r="H27" i="5"/>
  <c r="N55" i="7"/>
  <c r="P47" i="6"/>
  <c r="R53" i="7"/>
  <c r="E46" i="6"/>
  <c r="E41" i="6" s="1"/>
  <c r="G44" i="5"/>
  <c r="C42" i="6"/>
  <c r="E27" i="5"/>
  <c r="E5" i="5" s="1"/>
  <c r="T46" i="6"/>
  <c r="J46" i="6"/>
  <c r="N53" i="7"/>
  <c r="H44" i="6"/>
  <c r="W27" i="5"/>
  <c r="F45" i="6"/>
  <c r="V43" i="6"/>
  <c r="U45" i="6"/>
  <c r="P45" i="6"/>
  <c r="P41" i="6" s="1"/>
  <c r="B52" i="7"/>
  <c r="O53" i="7"/>
  <c r="J53" i="7"/>
  <c r="Y46" i="6"/>
  <c r="R42" i="6"/>
  <c r="Q44" i="6"/>
  <c r="L44" i="6"/>
  <c r="K48" i="6"/>
  <c r="K53" i="7"/>
  <c r="F53" i="7"/>
  <c r="U52" i="7"/>
  <c r="U46" i="6"/>
  <c r="D55" i="7"/>
  <c r="Y41" i="6"/>
  <c r="V42" i="6"/>
  <c r="T55" i="7"/>
  <c r="M43" i="6"/>
  <c r="J55" i="7"/>
  <c r="H43" i="6"/>
  <c r="R54" i="7"/>
  <c r="E52" i="7"/>
  <c r="L47" i="6"/>
  <c r="Q48" i="6"/>
  <c r="S132" i="23"/>
  <c r="N194" i="23"/>
  <c r="V165" i="23"/>
  <c r="F165" i="23"/>
  <c r="O132" i="23"/>
  <c r="N132" i="23"/>
  <c r="T165" i="23"/>
  <c r="D165" i="23"/>
  <c r="C146" i="23"/>
  <c r="R179" i="23"/>
  <c r="R172" i="23"/>
  <c r="R176" i="23"/>
  <c r="R170" i="23"/>
  <c r="R165" i="23" s="1"/>
  <c r="R62" i="20"/>
  <c r="R57" i="20"/>
  <c r="R56" i="20" s="1"/>
  <c r="C160" i="18"/>
  <c r="G204" i="15"/>
  <c r="H160" i="17"/>
  <c r="F233" i="15"/>
  <c r="F76" i="12"/>
  <c r="F71" i="12"/>
  <c r="F70" i="12" s="1"/>
  <c r="G160" i="17"/>
  <c r="U240" i="17"/>
  <c r="D229" i="17"/>
  <c r="P160" i="18"/>
  <c r="D204" i="15"/>
  <c r="V160" i="18"/>
  <c r="Q240" i="17"/>
  <c r="X89" i="16"/>
  <c r="K89" i="16"/>
  <c r="L147" i="11"/>
  <c r="L132" i="11"/>
  <c r="L130" i="11"/>
  <c r="L129" i="11"/>
  <c r="L126" i="11"/>
  <c r="L125" i="11"/>
  <c r="L123" i="11"/>
  <c r="L122" i="11"/>
  <c r="L56" i="8"/>
  <c r="L52" i="8"/>
  <c r="L51" i="8" s="1"/>
  <c r="H5" i="4"/>
  <c r="H130" i="4" s="1"/>
  <c r="H3" i="4"/>
  <c r="I117" i="11"/>
  <c r="E100" i="11"/>
  <c r="M43" i="5"/>
  <c r="O43" i="5"/>
  <c r="B113" i="29"/>
  <c r="K132" i="23"/>
  <c r="Y165" i="23"/>
  <c r="I165" i="23"/>
  <c r="G160" i="23"/>
  <c r="X132" i="23"/>
  <c r="T205" i="23"/>
  <c r="E157" i="23"/>
  <c r="P146" i="23"/>
  <c r="F132" i="23"/>
  <c r="I194" i="23"/>
  <c r="D132" i="23"/>
  <c r="J176" i="23"/>
  <c r="J170" i="23"/>
  <c r="J179" i="23"/>
  <c r="J172" i="23"/>
  <c r="J62" i="20"/>
  <c r="J57" i="20"/>
  <c r="J56" i="20" s="1"/>
  <c r="W165" i="23"/>
  <c r="G165" i="23"/>
  <c r="M165" i="23"/>
  <c r="V160" i="19"/>
  <c r="R178" i="19"/>
  <c r="M178" i="19"/>
  <c r="P240" i="17"/>
  <c r="X204" i="15"/>
  <c r="W240" i="17"/>
  <c r="F229" i="17"/>
  <c r="Y160" i="19"/>
  <c r="Q160" i="19"/>
  <c r="I160" i="19"/>
  <c r="W160" i="19"/>
  <c r="O160" i="19"/>
  <c r="G160" i="19"/>
  <c r="J229" i="17"/>
  <c r="P89" i="16"/>
  <c r="F100" i="11"/>
  <c r="M117" i="11"/>
  <c r="R5" i="4"/>
  <c r="R130" i="4" s="1"/>
  <c r="R3" i="4"/>
  <c r="S117" i="11"/>
  <c r="D147" i="11"/>
  <c r="D132" i="11"/>
  <c r="D130" i="11"/>
  <c r="D129" i="11"/>
  <c r="D126" i="11"/>
  <c r="D125" i="11"/>
  <c r="D123" i="11"/>
  <c r="D122" i="11"/>
  <c r="D56" i="8"/>
  <c r="D52" i="8"/>
  <c r="D51" i="8" s="1"/>
  <c r="N89" i="16"/>
  <c r="H100" i="11"/>
  <c r="N46" i="5"/>
  <c r="D48" i="5"/>
  <c r="C132" i="23"/>
  <c r="W163" i="23"/>
  <c r="W161" i="23"/>
  <c r="W151" i="23"/>
  <c r="W155" i="23"/>
  <c r="W154" i="23"/>
  <c r="W158" i="23"/>
  <c r="W61" i="20"/>
  <c r="W57" i="20"/>
  <c r="W56" i="20" s="1"/>
  <c r="B176" i="23"/>
  <c r="B170" i="23"/>
  <c r="B179" i="23"/>
  <c r="B172" i="23"/>
  <c r="B62" i="20"/>
  <c r="B57" i="20"/>
  <c r="B56" i="20" s="1"/>
  <c r="O160" i="18"/>
  <c r="R217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R97" i="16"/>
  <c r="R95" i="16" s="1"/>
  <c r="P204" i="15"/>
  <c r="U175" i="17"/>
  <c r="U174" i="17"/>
  <c r="U173" i="17"/>
  <c r="U172" i="17"/>
  <c r="U53" i="16"/>
  <c r="U170" i="17"/>
  <c r="U169" i="17"/>
  <c r="U168" i="17"/>
  <c r="U167" i="17"/>
  <c r="U166" i="17"/>
  <c r="U165" i="17"/>
  <c r="U164" i="17"/>
  <c r="U163" i="17"/>
  <c r="U162" i="17"/>
  <c r="U161" i="17"/>
  <c r="U204" i="15"/>
  <c r="U217" i="18"/>
  <c r="R204" i="15"/>
  <c r="H89" i="16"/>
  <c r="J5" i="4"/>
  <c r="J3" i="4"/>
  <c r="W89" i="16"/>
  <c r="R117" i="11"/>
  <c r="Y72" i="33"/>
  <c r="S113" i="29"/>
  <c r="J132" i="23"/>
  <c r="Y132" i="23"/>
  <c r="O163" i="23"/>
  <c r="O161" i="23"/>
  <c r="O155" i="23"/>
  <c r="O154" i="23"/>
  <c r="O158" i="23"/>
  <c r="O151" i="23"/>
  <c r="O146" i="23" s="1"/>
  <c r="O61" i="20"/>
  <c r="O57" i="20"/>
  <c r="O56" i="20" s="1"/>
  <c r="H132" i="23"/>
  <c r="R175" i="23"/>
  <c r="L205" i="23"/>
  <c r="W153" i="23"/>
  <c r="Y205" i="23"/>
  <c r="F160" i="19"/>
  <c r="G160" i="18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J97" i="16"/>
  <c r="J95" i="16" s="1"/>
  <c r="D178" i="19"/>
  <c r="H204" i="15"/>
  <c r="C160" i="19"/>
  <c r="O240" i="17"/>
  <c r="M175" i="17"/>
  <c r="M174" i="17"/>
  <c r="M173" i="17"/>
  <c r="M172" i="17"/>
  <c r="M53" i="16"/>
  <c r="M170" i="17"/>
  <c r="M169" i="17"/>
  <c r="M168" i="17"/>
  <c r="M167" i="17"/>
  <c r="M166" i="17"/>
  <c r="M165" i="17"/>
  <c r="M164" i="17"/>
  <c r="M163" i="17"/>
  <c r="M162" i="17"/>
  <c r="M161" i="17"/>
  <c r="M160" i="17" s="1"/>
  <c r="M217" i="18"/>
  <c r="M204" i="15"/>
  <c r="U233" i="15"/>
  <c r="U76" i="12"/>
  <c r="U71" i="12"/>
  <c r="U70" i="12" s="1"/>
  <c r="N160" i="17"/>
  <c r="E171" i="17"/>
  <c r="S240" i="17"/>
  <c r="B229" i="17"/>
  <c r="S204" i="15"/>
  <c r="O178" i="19"/>
  <c r="J204" i="15"/>
  <c r="R233" i="15"/>
  <c r="R76" i="12"/>
  <c r="R71" i="12"/>
  <c r="R70" i="12" s="1"/>
  <c r="Y204" i="15"/>
  <c r="G100" i="11"/>
  <c r="B5" i="4"/>
  <c r="B3" i="4"/>
  <c r="C117" i="11"/>
  <c r="O89" i="16"/>
  <c r="J117" i="11"/>
  <c r="I100" i="11"/>
  <c r="B175" i="23"/>
  <c r="Q146" i="23"/>
  <c r="Q132" i="23"/>
  <c r="G163" i="23"/>
  <c r="G161" i="23"/>
  <c r="G154" i="23"/>
  <c r="G158" i="23"/>
  <c r="G151" i="23"/>
  <c r="G155" i="23"/>
  <c r="G61" i="20"/>
  <c r="G57" i="20"/>
  <c r="G56" i="20" s="1"/>
  <c r="B171" i="23"/>
  <c r="N146" i="23"/>
  <c r="X160" i="19"/>
  <c r="R160" i="19"/>
  <c r="U217" i="19"/>
  <c r="U173" i="19"/>
  <c r="U176" i="19"/>
  <c r="U169" i="19"/>
  <c r="U168" i="19"/>
  <c r="U167" i="19"/>
  <c r="U165" i="19"/>
  <c r="U172" i="19"/>
  <c r="U80" i="16"/>
  <c r="U77" i="16"/>
  <c r="U76" i="16" s="1"/>
  <c r="B217" i="18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B97" i="16"/>
  <c r="B95" i="16" s="1"/>
  <c r="L178" i="19"/>
  <c r="E175" i="17"/>
  <c r="E174" i="17"/>
  <c r="E173" i="17"/>
  <c r="E53" i="16"/>
  <c r="E170" i="17"/>
  <c r="E169" i="17"/>
  <c r="E168" i="17"/>
  <c r="E167" i="17"/>
  <c r="E166" i="17"/>
  <c r="E165" i="17"/>
  <c r="E164" i="17"/>
  <c r="E163" i="17"/>
  <c r="E162" i="17"/>
  <c r="E161" i="17"/>
  <c r="E172" i="17"/>
  <c r="E204" i="15"/>
  <c r="M233" i="15"/>
  <c r="M76" i="12"/>
  <c r="M71" i="12"/>
  <c r="M70" i="12" s="1"/>
  <c r="I178" i="19"/>
  <c r="F160" i="17"/>
  <c r="T240" i="17"/>
  <c r="C229" i="17"/>
  <c r="Y175" i="17"/>
  <c r="Y174" i="17"/>
  <c r="Y173" i="17"/>
  <c r="Y170" i="17"/>
  <c r="Y169" i="17"/>
  <c r="Y168" i="17"/>
  <c r="Y167" i="17"/>
  <c r="Y166" i="17"/>
  <c r="Y165" i="17"/>
  <c r="Y164" i="17"/>
  <c r="Y163" i="17"/>
  <c r="Y162" i="17"/>
  <c r="Y161" i="17"/>
  <c r="Y172" i="17"/>
  <c r="Y53" i="16"/>
  <c r="K204" i="15"/>
  <c r="W178" i="19"/>
  <c r="F160" i="18"/>
  <c r="T160" i="17"/>
  <c r="Q229" i="17"/>
  <c r="B204" i="15"/>
  <c r="J233" i="15"/>
  <c r="J76" i="12"/>
  <c r="J71" i="12"/>
  <c r="J70" i="12" s="1"/>
  <c r="S160" i="17"/>
  <c r="Q204" i="15"/>
  <c r="Y233" i="15"/>
  <c r="Y76" i="12"/>
  <c r="Y71" i="12"/>
  <c r="Y70" i="12" s="1"/>
  <c r="X147" i="11"/>
  <c r="X132" i="11"/>
  <c r="X130" i="11"/>
  <c r="X129" i="11"/>
  <c r="X126" i="11"/>
  <c r="X125" i="11"/>
  <c r="X123" i="11"/>
  <c r="X122" i="11"/>
  <c r="X117" i="11" s="1"/>
  <c r="X56" i="8"/>
  <c r="X52" i="8"/>
  <c r="X51" i="8" s="1"/>
  <c r="V117" i="11"/>
  <c r="G89" i="16"/>
  <c r="M47" i="5"/>
  <c r="O47" i="5"/>
  <c r="N45" i="5"/>
  <c r="O48" i="5"/>
  <c r="N48" i="5"/>
  <c r="M48" i="5"/>
  <c r="K72" i="37"/>
  <c r="R171" i="23"/>
  <c r="Q165" i="23"/>
  <c r="W160" i="23"/>
  <c r="G153" i="23"/>
  <c r="I132" i="23"/>
  <c r="V205" i="23"/>
  <c r="D205" i="23"/>
  <c r="M132" i="23"/>
  <c r="Y194" i="23"/>
  <c r="Q205" i="23"/>
  <c r="O165" i="23"/>
  <c r="U165" i="23"/>
  <c r="E165" i="23"/>
  <c r="P160" i="19"/>
  <c r="F178" i="19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T160" i="18" s="1"/>
  <c r="T97" i="16"/>
  <c r="T95" i="16" s="1"/>
  <c r="J160" i="19"/>
  <c r="H178" i="19"/>
  <c r="T178" i="19"/>
  <c r="R160" i="17"/>
  <c r="G240" i="17"/>
  <c r="V229" i="17"/>
  <c r="V204" i="15"/>
  <c r="E233" i="15"/>
  <c r="E76" i="12"/>
  <c r="E71" i="12"/>
  <c r="E70" i="12" s="1"/>
  <c r="Q178" i="19"/>
  <c r="K240" i="17"/>
  <c r="Q175" i="17"/>
  <c r="Q174" i="17"/>
  <c r="Q173" i="17"/>
  <c r="Q170" i="17"/>
  <c r="Q169" i="17"/>
  <c r="Q168" i="17"/>
  <c r="Q167" i="17"/>
  <c r="Q166" i="17"/>
  <c r="Q165" i="17"/>
  <c r="Q164" i="17"/>
  <c r="Q163" i="17"/>
  <c r="Q162" i="17"/>
  <c r="Q161" i="17"/>
  <c r="Q172" i="17"/>
  <c r="Q53" i="16"/>
  <c r="C204" i="15"/>
  <c r="L160" i="17"/>
  <c r="B233" i="15"/>
  <c r="B76" i="12"/>
  <c r="B71" i="12"/>
  <c r="B70" i="12" s="1"/>
  <c r="K160" i="17"/>
  <c r="I204" i="15"/>
  <c r="Q233" i="15"/>
  <c r="Q76" i="12"/>
  <c r="Q71" i="12"/>
  <c r="Q70" i="12" s="1"/>
  <c r="P147" i="11"/>
  <c r="P132" i="11"/>
  <c r="P130" i="11"/>
  <c r="P129" i="11"/>
  <c r="P126" i="11"/>
  <c r="P125" i="11"/>
  <c r="P123" i="11"/>
  <c r="P122" i="11"/>
  <c r="P56" i="8"/>
  <c r="P52" i="8"/>
  <c r="P51" i="8" s="1"/>
  <c r="N117" i="11"/>
  <c r="D100" i="11"/>
  <c r="M44" i="5"/>
  <c r="O44" i="5"/>
  <c r="O41" i="5" s="1"/>
  <c r="N42" i="5"/>
  <c r="S48" i="5"/>
  <c r="Y146" i="23"/>
  <c r="V194" i="23"/>
  <c r="E163" i="23"/>
  <c r="E154" i="23"/>
  <c r="E158" i="23"/>
  <c r="E161" i="23"/>
  <c r="E151" i="23"/>
  <c r="E155" i="23"/>
  <c r="E61" i="20"/>
  <c r="E57" i="20"/>
  <c r="E56" i="20" s="1"/>
  <c r="E132" i="23"/>
  <c r="X146" i="23"/>
  <c r="P165" i="23"/>
  <c r="V146" i="23"/>
  <c r="H160" i="19"/>
  <c r="N178" i="19"/>
  <c r="S217" i="19"/>
  <c r="S172" i="19"/>
  <c r="S173" i="19"/>
  <c r="S176" i="19"/>
  <c r="S169" i="19"/>
  <c r="S168" i="19"/>
  <c r="S167" i="19"/>
  <c r="S165" i="19"/>
  <c r="S80" i="16"/>
  <c r="S77" i="16"/>
  <c r="S76" i="16" s="1"/>
  <c r="T160" i="19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L97" i="16"/>
  <c r="L95" i="16" s="1"/>
  <c r="P178" i="19"/>
  <c r="J160" i="17"/>
  <c r="K160" i="19"/>
  <c r="W204" i="15"/>
  <c r="X160" i="17"/>
  <c r="N204" i="15"/>
  <c r="V233" i="15"/>
  <c r="V76" i="12"/>
  <c r="V71" i="12"/>
  <c r="V70" i="12" s="1"/>
  <c r="W160" i="17"/>
  <c r="L229" i="17"/>
  <c r="Y178" i="19"/>
  <c r="H160" i="18"/>
  <c r="L240" i="17"/>
  <c r="T204" i="15"/>
  <c r="I175" i="17"/>
  <c r="I174" i="17"/>
  <c r="I173" i="17"/>
  <c r="I170" i="17"/>
  <c r="I169" i="17"/>
  <c r="I168" i="17"/>
  <c r="I167" i="17"/>
  <c r="I166" i="17"/>
  <c r="I165" i="17"/>
  <c r="I164" i="17"/>
  <c r="I163" i="17"/>
  <c r="I162" i="17"/>
  <c r="I161" i="17"/>
  <c r="I172" i="17"/>
  <c r="I53" i="16"/>
  <c r="N160" i="18"/>
  <c r="R240" i="17"/>
  <c r="I229" i="17"/>
  <c r="U171" i="19"/>
  <c r="M217" i="19"/>
  <c r="E217" i="19"/>
  <c r="Y240" i="17"/>
  <c r="H229" i="17"/>
  <c r="I233" i="15"/>
  <c r="I76" i="12"/>
  <c r="I71" i="12"/>
  <c r="I70" i="12" s="1"/>
  <c r="W117" i="11"/>
  <c r="H147" i="11"/>
  <c r="H132" i="11"/>
  <c r="H130" i="11"/>
  <c r="H129" i="11"/>
  <c r="H126" i="11"/>
  <c r="H125" i="11"/>
  <c r="H123" i="11"/>
  <c r="H122" i="11"/>
  <c r="H56" i="8"/>
  <c r="H52" i="8"/>
  <c r="H51" i="8" s="1"/>
  <c r="F117" i="11"/>
  <c r="C100" i="11"/>
  <c r="J100" i="11"/>
  <c r="X5" i="4"/>
  <c r="X130" i="4" s="1"/>
  <c r="X3" i="4"/>
  <c r="Y117" i="11"/>
  <c r="N47" i="5"/>
  <c r="G48" i="5"/>
  <c r="F48" i="5"/>
  <c r="F41" i="5" s="1"/>
  <c r="E48" i="5"/>
  <c r="N72" i="37"/>
  <c r="L72" i="37"/>
  <c r="R113" i="29"/>
  <c r="L146" i="23"/>
  <c r="O160" i="23"/>
  <c r="U146" i="23"/>
  <c r="W132" i="23"/>
  <c r="V132" i="23"/>
  <c r="O157" i="23"/>
  <c r="Q194" i="23"/>
  <c r="T132" i="23"/>
  <c r="I205" i="23"/>
  <c r="V178" i="19"/>
  <c r="E160" i="18"/>
  <c r="K160" i="18"/>
  <c r="R171" i="18"/>
  <c r="L160" i="19"/>
  <c r="B178" i="19"/>
  <c r="I160" i="18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D160" i="18" s="1"/>
  <c r="D97" i="16"/>
  <c r="D95" i="16" s="1"/>
  <c r="X178" i="19"/>
  <c r="B160" i="17"/>
  <c r="N229" i="17"/>
  <c r="O204" i="15"/>
  <c r="P160" i="17"/>
  <c r="F204" i="15"/>
  <c r="N233" i="15"/>
  <c r="N76" i="12"/>
  <c r="N71" i="12"/>
  <c r="N70" i="12" s="1"/>
  <c r="O160" i="17"/>
  <c r="L204" i="15"/>
  <c r="C240" i="17"/>
  <c r="R229" i="17"/>
  <c r="O117" i="11"/>
  <c r="S89" i="16"/>
  <c r="T147" i="11"/>
  <c r="T132" i="11"/>
  <c r="T130" i="11"/>
  <c r="T129" i="11"/>
  <c r="T126" i="11"/>
  <c r="T125" i="11"/>
  <c r="T123" i="11"/>
  <c r="T122" i="11"/>
  <c r="T117" i="11" s="1"/>
  <c r="T56" i="8"/>
  <c r="T52" i="8"/>
  <c r="T51" i="8" s="1"/>
  <c r="B100" i="11"/>
  <c r="P5" i="4"/>
  <c r="P3" i="4"/>
  <c r="Q117" i="11"/>
  <c r="V112" i="4" l="1"/>
  <c r="V76" i="20"/>
  <c r="V167" i="4" s="1"/>
  <c r="S114" i="4"/>
  <c r="S78" i="20"/>
  <c r="S169" i="4" s="1"/>
  <c r="U114" i="4"/>
  <c r="U78" i="20"/>
  <c r="U169" i="4" s="1"/>
  <c r="D114" i="4"/>
  <c r="D78" i="20"/>
  <c r="D169" i="4" s="1"/>
  <c r="D59" i="20"/>
  <c r="K113" i="4"/>
  <c r="K59" i="20"/>
  <c r="K77" i="20"/>
  <c r="K168" i="4" s="1"/>
  <c r="O113" i="4"/>
  <c r="O77" i="20"/>
  <c r="O168" i="4" s="1"/>
  <c r="U59" i="20"/>
  <c r="J114" i="4"/>
  <c r="J78" i="20"/>
  <c r="J169" i="4" s="1"/>
  <c r="P114" i="4"/>
  <c r="P78" i="20"/>
  <c r="P169" i="4" s="1"/>
  <c r="M114" i="4"/>
  <c r="M78" i="20"/>
  <c r="M169" i="4" s="1"/>
  <c r="L59" i="20"/>
  <c r="L113" i="4"/>
  <c r="L77" i="20"/>
  <c r="L168" i="4" s="1"/>
  <c r="F114" i="4"/>
  <c r="F59" i="20"/>
  <c r="F78" i="20"/>
  <c r="F169" i="4" s="1"/>
  <c r="H59" i="20"/>
  <c r="H113" i="4"/>
  <c r="H77" i="20"/>
  <c r="H168" i="4" s="1"/>
  <c r="K146" i="23"/>
  <c r="Y113" i="4"/>
  <c r="Y77" i="20"/>
  <c r="Y168" i="4" s="1"/>
  <c r="Y59" i="20"/>
  <c r="N59" i="20"/>
  <c r="N113" i="4"/>
  <c r="N77" i="20"/>
  <c r="N168" i="4" s="1"/>
  <c r="K115" i="4"/>
  <c r="K79" i="20"/>
  <c r="K170" i="4" s="1"/>
  <c r="W113" i="4"/>
  <c r="W77" i="20"/>
  <c r="W168" i="4" s="1"/>
  <c r="T112" i="4"/>
  <c r="T76" i="20"/>
  <c r="T167" i="4" s="1"/>
  <c r="G113" i="4"/>
  <c r="G77" i="20"/>
  <c r="G168" i="4" s="1"/>
  <c r="H114" i="4"/>
  <c r="H78" i="20"/>
  <c r="H169" i="4" s="1"/>
  <c r="W146" i="23"/>
  <c r="K114" i="4"/>
  <c r="K78" i="20"/>
  <c r="K169" i="4" s="1"/>
  <c r="P76" i="20"/>
  <c r="P167" i="4" s="1"/>
  <c r="R114" i="4"/>
  <c r="R78" i="20"/>
  <c r="R169" i="4" s="1"/>
  <c r="M59" i="20"/>
  <c r="M113" i="4"/>
  <c r="M77" i="20"/>
  <c r="M168" i="4" s="1"/>
  <c r="X59" i="20"/>
  <c r="X113" i="4"/>
  <c r="X77" i="20"/>
  <c r="X168" i="4" s="1"/>
  <c r="L114" i="4"/>
  <c r="L78" i="20"/>
  <c r="L169" i="4" s="1"/>
  <c r="S59" i="20"/>
  <c r="K110" i="4"/>
  <c r="K79" i="16"/>
  <c r="K102" i="16"/>
  <c r="K165" i="4" s="1"/>
  <c r="W110" i="4"/>
  <c r="W79" i="16"/>
  <c r="W108" i="4" s="1"/>
  <c r="W102" i="16"/>
  <c r="W165" i="4" s="1"/>
  <c r="H100" i="16"/>
  <c r="H163" i="4" s="1"/>
  <c r="U160" i="19"/>
  <c r="B109" i="4"/>
  <c r="B79" i="16"/>
  <c r="B108" i="4" s="1"/>
  <c r="P100" i="16"/>
  <c r="P163" i="4" s="1"/>
  <c r="M110" i="4"/>
  <c r="M79" i="16"/>
  <c r="M108" i="4" s="1"/>
  <c r="M102" i="16"/>
  <c r="M165" i="4" s="1"/>
  <c r="X100" i="16"/>
  <c r="X163" i="4" s="1"/>
  <c r="Y160" i="18"/>
  <c r="U160" i="18"/>
  <c r="B101" i="16"/>
  <c r="B164" i="4" s="1"/>
  <c r="B52" i="16"/>
  <c r="B62" i="4"/>
  <c r="B135" i="4" s="1"/>
  <c r="B91" i="16"/>
  <c r="B89" i="16" s="1"/>
  <c r="V101" i="16"/>
  <c r="V164" i="4" s="1"/>
  <c r="V62" i="4"/>
  <c r="V135" i="4" s="1"/>
  <c r="V91" i="16"/>
  <c r="V89" i="16" s="1"/>
  <c r="V52" i="16"/>
  <c r="R62" i="4"/>
  <c r="R135" i="4" s="1"/>
  <c r="R101" i="16"/>
  <c r="R164" i="4" s="1"/>
  <c r="R52" i="16"/>
  <c r="R91" i="16"/>
  <c r="R89" i="16" s="1"/>
  <c r="D101" i="16"/>
  <c r="D164" i="4" s="1"/>
  <c r="D62" i="4"/>
  <c r="D135" i="4" s="1"/>
  <c r="D52" i="16"/>
  <c r="D91" i="16"/>
  <c r="D89" i="16" s="1"/>
  <c r="H51" i="4"/>
  <c r="F101" i="16"/>
  <c r="F164" i="4" s="1"/>
  <c r="F62" i="4"/>
  <c r="F135" i="4" s="1"/>
  <c r="F52" i="16"/>
  <c r="F91" i="16"/>
  <c r="F89" i="16" s="1"/>
  <c r="T101" i="16"/>
  <c r="T164" i="4" s="1"/>
  <c r="T62" i="4"/>
  <c r="T135" i="4" s="1"/>
  <c r="T91" i="16"/>
  <c r="T89" i="16" s="1"/>
  <c r="T52" i="16"/>
  <c r="W61" i="4"/>
  <c r="W134" i="4" s="1"/>
  <c r="C101" i="16"/>
  <c r="C164" i="4" s="1"/>
  <c r="C62" i="4"/>
  <c r="C135" i="4" s="1"/>
  <c r="C91" i="16"/>
  <c r="C89" i="16" s="1"/>
  <c r="C52" i="16"/>
  <c r="G47" i="7"/>
  <c r="S98" i="12"/>
  <c r="S159" i="4" s="1"/>
  <c r="S73" i="12"/>
  <c r="S104" i="4"/>
  <c r="D75" i="12"/>
  <c r="D105" i="4"/>
  <c r="G75" i="12"/>
  <c r="G105" i="4"/>
  <c r="W104" i="4"/>
  <c r="W73" i="12"/>
  <c r="X73" i="12"/>
  <c r="X102" i="4" s="1"/>
  <c r="H75" i="12"/>
  <c r="H105" i="4"/>
  <c r="L104" i="4"/>
  <c r="L73" i="12"/>
  <c r="C105" i="4"/>
  <c r="C75" i="12"/>
  <c r="W98" i="12"/>
  <c r="W159" i="4" s="1"/>
  <c r="O104" i="4"/>
  <c r="O73" i="12"/>
  <c r="O102" i="4" s="1"/>
  <c r="L130" i="4"/>
  <c r="L51" i="4"/>
  <c r="B130" i="4"/>
  <c r="G55" i="4"/>
  <c r="G130" i="4" s="1"/>
  <c r="J130" i="4"/>
  <c r="D55" i="4"/>
  <c r="P96" i="12"/>
  <c r="P157" i="4" s="1"/>
  <c r="P55" i="4"/>
  <c r="P51" i="4" s="1"/>
  <c r="O55" i="4"/>
  <c r="C55" i="4"/>
  <c r="P130" i="4"/>
  <c r="J47" i="7"/>
  <c r="T96" i="12"/>
  <c r="T157" i="4" s="1"/>
  <c r="T55" i="4"/>
  <c r="V53" i="7"/>
  <c r="V54" i="7"/>
  <c r="K54" i="8"/>
  <c r="K100" i="4"/>
  <c r="V52" i="7"/>
  <c r="V100" i="4"/>
  <c r="V54" i="8"/>
  <c r="I65" i="8"/>
  <c r="I154" i="4" s="1"/>
  <c r="P55" i="7"/>
  <c r="V55" i="7"/>
  <c r="W100" i="4"/>
  <c r="W54" i="8"/>
  <c r="U65" i="8"/>
  <c r="U154" i="4" s="1"/>
  <c r="Y65" i="8"/>
  <c r="Y154" i="4" s="1"/>
  <c r="B99" i="4"/>
  <c r="B65" i="8"/>
  <c r="B154" i="4" s="1"/>
  <c r="P53" i="7"/>
  <c r="R100" i="4"/>
  <c r="R54" i="8"/>
  <c r="P52" i="7"/>
  <c r="O100" i="4"/>
  <c r="O54" i="8"/>
  <c r="Q100" i="4"/>
  <c r="Q54" i="8"/>
  <c r="N100" i="4"/>
  <c r="N54" i="8"/>
  <c r="F65" i="8"/>
  <c r="F154" i="4" s="1"/>
  <c r="S129" i="4"/>
  <c r="S51" i="4"/>
  <c r="F129" i="4"/>
  <c r="T47" i="7"/>
  <c r="V129" i="4"/>
  <c r="W129" i="4"/>
  <c r="R129" i="4"/>
  <c r="N129" i="4"/>
  <c r="N51" i="4"/>
  <c r="K129" i="4"/>
  <c r="K51" i="4"/>
  <c r="S47" i="7"/>
  <c r="G129" i="4"/>
  <c r="G51" i="4"/>
  <c r="Y47" i="7"/>
  <c r="J129" i="4"/>
  <c r="J51" i="4"/>
  <c r="C47" i="7"/>
  <c r="B47" i="7"/>
  <c r="M47" i="7"/>
  <c r="X47" i="7"/>
  <c r="Q47" i="7"/>
  <c r="U47" i="7"/>
  <c r="F47" i="7"/>
  <c r="H47" i="7"/>
  <c r="T42" i="5"/>
  <c r="T43" i="5"/>
  <c r="T44" i="5"/>
  <c r="T45" i="5"/>
  <c r="T46" i="5"/>
  <c r="T47" i="5"/>
  <c r="T48" i="5"/>
  <c r="T41" i="5" s="1"/>
  <c r="Y5" i="5"/>
  <c r="V41" i="6"/>
  <c r="C41" i="6"/>
  <c r="P5" i="5"/>
  <c r="V43" i="5"/>
  <c r="V45" i="5"/>
  <c r="V46" i="5"/>
  <c r="X41" i="6"/>
  <c r="R47" i="7"/>
  <c r="Q5" i="5"/>
  <c r="V47" i="5"/>
  <c r="H5" i="5"/>
  <c r="H48" i="5" s="1"/>
  <c r="J45" i="5"/>
  <c r="J46" i="5"/>
  <c r="J47" i="5"/>
  <c r="J42" i="5"/>
  <c r="J43" i="5"/>
  <c r="J44" i="5"/>
  <c r="C5" i="5"/>
  <c r="C48" i="5" s="1"/>
  <c r="N47" i="7"/>
  <c r="L5" i="5"/>
  <c r="I47" i="7"/>
  <c r="D47" i="7"/>
  <c r="L41" i="6"/>
  <c r="X5" i="5"/>
  <c r="F41" i="6"/>
  <c r="B5" i="5"/>
  <c r="K47" i="7"/>
  <c r="M41" i="5"/>
  <c r="M41" i="6"/>
  <c r="S42" i="5"/>
  <c r="S41" i="5" s="1"/>
  <c r="S43" i="5"/>
  <c r="S44" i="5"/>
  <c r="S45" i="5"/>
  <c r="S46" i="5"/>
  <c r="S47" i="5"/>
  <c r="V44" i="5"/>
  <c r="W5" i="5"/>
  <c r="D43" i="5"/>
  <c r="D44" i="5"/>
  <c r="D45" i="5"/>
  <c r="D46" i="5"/>
  <c r="D47" i="5"/>
  <c r="D42" i="5"/>
  <c r="D41" i="5" s="1"/>
  <c r="L47" i="7"/>
  <c r="G41" i="5"/>
  <c r="W47" i="7"/>
  <c r="R5" i="5"/>
  <c r="V48" i="5"/>
  <c r="R41" i="6"/>
  <c r="E47" i="7"/>
  <c r="T41" i="6"/>
  <c r="J48" i="5"/>
  <c r="U5" i="5"/>
  <c r="V42" i="5"/>
  <c r="V41" i="5" s="1"/>
  <c r="O47" i="7"/>
  <c r="I5" i="5"/>
  <c r="I48" i="5" s="1"/>
  <c r="E47" i="5"/>
  <c r="E42" i="5"/>
  <c r="E41" i="5" s="1"/>
  <c r="E43" i="5"/>
  <c r="E44" i="5"/>
  <c r="E45" i="5"/>
  <c r="E46" i="5"/>
  <c r="U41" i="6"/>
  <c r="X128" i="4"/>
  <c r="S160" i="19"/>
  <c r="Q75" i="12"/>
  <c r="Q105" i="4"/>
  <c r="E101" i="16"/>
  <c r="E164" i="4" s="1"/>
  <c r="E91" i="16"/>
  <c r="E52" i="16"/>
  <c r="E62" i="4"/>
  <c r="E135" i="4" s="1"/>
  <c r="B160" i="18"/>
  <c r="U79" i="16"/>
  <c r="U108" i="4" s="1"/>
  <c r="U109" i="4"/>
  <c r="J160" i="18"/>
  <c r="R160" i="18"/>
  <c r="D117" i="11"/>
  <c r="J165" i="23"/>
  <c r="E59" i="20"/>
  <c r="E114" i="4"/>
  <c r="E78" i="20"/>
  <c r="E169" i="4" s="1"/>
  <c r="Q160" i="17"/>
  <c r="Y160" i="17"/>
  <c r="B165" i="23"/>
  <c r="R59" i="20"/>
  <c r="R115" i="4"/>
  <c r="R79" i="20"/>
  <c r="R170" i="4" s="1"/>
  <c r="X54" i="8"/>
  <c r="X101" i="4"/>
  <c r="X67" i="8"/>
  <c r="X156" i="4" s="1"/>
  <c r="R128" i="4"/>
  <c r="F75" i="12"/>
  <c r="F105" i="4"/>
  <c r="T54" i="8"/>
  <c r="T101" i="4"/>
  <c r="T67" i="8"/>
  <c r="T156" i="4" s="1"/>
  <c r="E146" i="23"/>
  <c r="P54" i="8"/>
  <c r="P101" i="4"/>
  <c r="P67" i="8"/>
  <c r="P156" i="4" s="1"/>
  <c r="E75" i="12"/>
  <c r="E105" i="4"/>
  <c r="U75" i="12"/>
  <c r="U105" i="4"/>
  <c r="O59" i="20"/>
  <c r="O114" i="4"/>
  <c r="O78" i="20"/>
  <c r="O169" i="4" s="1"/>
  <c r="J128" i="4"/>
  <c r="I75" i="12"/>
  <c r="I105" i="4"/>
  <c r="L160" i="18"/>
  <c r="P117" i="11"/>
  <c r="J75" i="12"/>
  <c r="J105" i="4"/>
  <c r="G59" i="20"/>
  <c r="G114" i="4"/>
  <c r="G78" i="20"/>
  <c r="G169" i="4" s="1"/>
  <c r="B128" i="4"/>
  <c r="M101" i="16"/>
  <c r="M164" i="4" s="1"/>
  <c r="M91" i="16"/>
  <c r="M52" i="16"/>
  <c r="M62" i="4"/>
  <c r="M135" i="4" s="1"/>
  <c r="I101" i="16"/>
  <c r="I164" i="4" s="1"/>
  <c r="I91" i="16"/>
  <c r="I52" i="16"/>
  <c r="I62" i="4"/>
  <c r="I135" i="4" s="1"/>
  <c r="V75" i="12"/>
  <c r="V105" i="4"/>
  <c r="N41" i="5"/>
  <c r="M75" i="12"/>
  <c r="M105" i="4"/>
  <c r="U160" i="17"/>
  <c r="J59" i="20"/>
  <c r="J115" i="4"/>
  <c r="J79" i="20"/>
  <c r="J170" i="4" s="1"/>
  <c r="H128" i="4"/>
  <c r="L54" i="8"/>
  <c r="L101" i="4"/>
  <c r="L67" i="8"/>
  <c r="L156" i="4" s="1"/>
  <c r="P128" i="4"/>
  <c r="N75" i="12"/>
  <c r="N105" i="4"/>
  <c r="H54" i="8"/>
  <c r="H101" i="4"/>
  <c r="H67" i="8"/>
  <c r="H156" i="4" s="1"/>
  <c r="B75" i="12"/>
  <c r="B105" i="4"/>
  <c r="Y75" i="12"/>
  <c r="Y105" i="4"/>
  <c r="E160" i="17"/>
  <c r="G146" i="23"/>
  <c r="B59" i="20"/>
  <c r="B115" i="4"/>
  <c r="B79" i="20"/>
  <c r="B170" i="4" s="1"/>
  <c r="W59" i="20"/>
  <c r="W114" i="4"/>
  <c r="W78" i="20"/>
  <c r="W169" i="4" s="1"/>
  <c r="L117" i="11"/>
  <c r="H117" i="11"/>
  <c r="I160" i="17"/>
  <c r="S79" i="16"/>
  <c r="S109" i="4"/>
  <c r="S101" i="16"/>
  <c r="S164" i="4" s="1"/>
  <c r="Q101" i="16"/>
  <c r="Q164" i="4" s="1"/>
  <c r="Q91" i="16"/>
  <c r="Q52" i="16"/>
  <c r="Q62" i="4"/>
  <c r="Q135" i="4" s="1"/>
  <c r="Y101" i="16"/>
  <c r="Y164" i="4" s="1"/>
  <c r="Y91" i="16"/>
  <c r="Y52" i="16"/>
  <c r="Y62" i="4"/>
  <c r="Y135" i="4" s="1"/>
  <c r="R75" i="12"/>
  <c r="R105" i="4"/>
  <c r="U101" i="16"/>
  <c r="U164" i="4" s="1"/>
  <c r="U91" i="16"/>
  <c r="U52" i="16"/>
  <c r="U62" i="4"/>
  <c r="U135" i="4" s="1"/>
  <c r="D54" i="8"/>
  <c r="D101" i="4"/>
  <c r="D67" i="8"/>
  <c r="D156" i="4" s="1"/>
  <c r="F112" i="4" l="1"/>
  <c r="F76" i="20"/>
  <c r="F167" i="4" s="1"/>
  <c r="L112" i="4"/>
  <c r="L76" i="20"/>
  <c r="L167" i="4" s="1"/>
  <c r="U112" i="4"/>
  <c r="U76" i="20"/>
  <c r="U167" i="4" s="1"/>
  <c r="H112" i="4"/>
  <c r="H76" i="20"/>
  <c r="H167" i="4" s="1"/>
  <c r="D112" i="4"/>
  <c r="D76" i="20"/>
  <c r="D167" i="4" s="1"/>
  <c r="S112" i="4"/>
  <c r="S76" i="20"/>
  <c r="S167" i="4" s="1"/>
  <c r="M112" i="4"/>
  <c r="M76" i="20"/>
  <c r="M167" i="4" s="1"/>
  <c r="K112" i="4"/>
  <c r="K76" i="20"/>
  <c r="K167" i="4" s="1"/>
  <c r="N112" i="4"/>
  <c r="N76" i="20"/>
  <c r="N167" i="4" s="1"/>
  <c r="Y112" i="4"/>
  <c r="Y76" i="20"/>
  <c r="Y167" i="4" s="1"/>
  <c r="X112" i="4"/>
  <c r="X76" i="20"/>
  <c r="X167" i="4" s="1"/>
  <c r="W100" i="16"/>
  <c r="W163" i="4" s="1"/>
  <c r="K108" i="4"/>
  <c r="K100" i="16"/>
  <c r="K163" i="4" s="1"/>
  <c r="F61" i="4"/>
  <c r="F100" i="16"/>
  <c r="F163" i="4" s="1"/>
  <c r="D100" i="16"/>
  <c r="D163" i="4" s="1"/>
  <c r="D61" i="4"/>
  <c r="D134" i="4" s="1"/>
  <c r="R100" i="16"/>
  <c r="R163" i="4" s="1"/>
  <c r="R61" i="4"/>
  <c r="W51" i="4"/>
  <c r="V100" i="16"/>
  <c r="V163" i="4" s="1"/>
  <c r="V61" i="4"/>
  <c r="T100" i="16"/>
  <c r="T163" i="4" s="1"/>
  <c r="T61" i="4"/>
  <c r="T134" i="4" s="1"/>
  <c r="B100" i="16"/>
  <c r="B163" i="4" s="1"/>
  <c r="B61" i="4"/>
  <c r="C100" i="16"/>
  <c r="C163" i="4" s="1"/>
  <c r="C61" i="4"/>
  <c r="C134" i="4" s="1"/>
  <c r="L102" i="4"/>
  <c r="L96" i="12"/>
  <c r="L157" i="4" s="1"/>
  <c r="C104" i="4"/>
  <c r="C73" i="12"/>
  <c r="C98" i="12"/>
  <c r="C159" i="4" s="1"/>
  <c r="H104" i="4"/>
  <c r="H73" i="12"/>
  <c r="H98" i="12"/>
  <c r="H159" i="4" s="1"/>
  <c r="W102" i="4"/>
  <c r="W96" i="12"/>
  <c r="W157" i="4" s="1"/>
  <c r="O96" i="12"/>
  <c r="O157" i="4" s="1"/>
  <c r="X96" i="12"/>
  <c r="X157" i="4" s="1"/>
  <c r="D104" i="4"/>
  <c r="D73" i="12"/>
  <c r="D98" i="12"/>
  <c r="D159" i="4" s="1"/>
  <c r="S102" i="4"/>
  <c r="S96" i="12"/>
  <c r="S157" i="4" s="1"/>
  <c r="G104" i="4"/>
  <c r="G73" i="12"/>
  <c r="G98" i="12"/>
  <c r="G159" i="4" s="1"/>
  <c r="T130" i="4"/>
  <c r="C130" i="4"/>
  <c r="O130" i="4"/>
  <c r="O51" i="4"/>
  <c r="P47" i="7"/>
  <c r="D130" i="4"/>
  <c r="D51" i="4"/>
  <c r="Q99" i="4"/>
  <c r="Q65" i="8"/>
  <c r="Q154" i="4" s="1"/>
  <c r="O99" i="4"/>
  <c r="O65" i="8"/>
  <c r="O154" i="4" s="1"/>
  <c r="W99" i="4"/>
  <c r="W65" i="8"/>
  <c r="W154" i="4" s="1"/>
  <c r="K99" i="4"/>
  <c r="K98" i="4" s="1"/>
  <c r="K153" i="4" s="1"/>
  <c r="K65" i="8"/>
  <c r="K154" i="4" s="1"/>
  <c r="N99" i="4"/>
  <c r="N65" i="8"/>
  <c r="N154" i="4" s="1"/>
  <c r="R99" i="4"/>
  <c r="R65" i="8"/>
  <c r="R154" i="4" s="1"/>
  <c r="V99" i="4"/>
  <c r="V65" i="8"/>
  <c r="V154" i="4" s="1"/>
  <c r="V47" i="7"/>
  <c r="Q42" i="5"/>
  <c r="Q43" i="5"/>
  <c r="Q44" i="5"/>
  <c r="Q45" i="5"/>
  <c r="Q46" i="5"/>
  <c r="Q47" i="5"/>
  <c r="B46" i="5"/>
  <c r="B47" i="5"/>
  <c r="B42" i="5"/>
  <c r="B43" i="5"/>
  <c r="B44" i="5"/>
  <c r="B45" i="5"/>
  <c r="H42" i="5"/>
  <c r="H43" i="5"/>
  <c r="H44" i="5"/>
  <c r="H45" i="5"/>
  <c r="H46" i="5"/>
  <c r="H47" i="5"/>
  <c r="U47" i="5"/>
  <c r="U42" i="5"/>
  <c r="U43" i="5"/>
  <c r="U44" i="5"/>
  <c r="U45" i="5"/>
  <c r="U46" i="5"/>
  <c r="U48" i="5"/>
  <c r="I42" i="5"/>
  <c r="I43" i="5"/>
  <c r="I44" i="5"/>
  <c r="I45" i="5"/>
  <c r="I46" i="5"/>
  <c r="I47" i="5"/>
  <c r="Q48" i="5"/>
  <c r="B48" i="5"/>
  <c r="P42" i="5"/>
  <c r="P43" i="5"/>
  <c r="P44" i="5"/>
  <c r="P45" i="5"/>
  <c r="P46" i="5"/>
  <c r="P47" i="5"/>
  <c r="R45" i="5"/>
  <c r="R46" i="5"/>
  <c r="R47" i="5"/>
  <c r="R42" i="5"/>
  <c r="R43" i="5"/>
  <c r="R44" i="5"/>
  <c r="R48" i="5"/>
  <c r="L43" i="5"/>
  <c r="L44" i="5"/>
  <c r="L45" i="5"/>
  <c r="L46" i="5"/>
  <c r="L47" i="5"/>
  <c r="L42" i="5"/>
  <c r="L41" i="5" s="1"/>
  <c r="X47" i="5"/>
  <c r="X42" i="5"/>
  <c r="X43" i="5"/>
  <c r="X44" i="5"/>
  <c r="X45" i="5"/>
  <c r="X46" i="5"/>
  <c r="P48" i="5"/>
  <c r="X48" i="5"/>
  <c r="Y42" i="5"/>
  <c r="Y43" i="5"/>
  <c r="Y44" i="5"/>
  <c r="Y45" i="5"/>
  <c r="Y46" i="5"/>
  <c r="Y47" i="5"/>
  <c r="Y48" i="5"/>
  <c r="L48" i="5"/>
  <c r="C42" i="5"/>
  <c r="C43" i="5"/>
  <c r="C44" i="5"/>
  <c r="C45" i="5"/>
  <c r="C46" i="5"/>
  <c r="C47" i="5"/>
  <c r="W42" i="5"/>
  <c r="W43" i="5"/>
  <c r="W45" i="5"/>
  <c r="W47" i="5"/>
  <c r="W44" i="5"/>
  <c r="W46" i="5"/>
  <c r="W48" i="5"/>
  <c r="J41" i="5"/>
  <c r="M89" i="16"/>
  <c r="J112" i="4"/>
  <c r="J76" i="20"/>
  <c r="M73" i="12"/>
  <c r="M104" i="4"/>
  <c r="M98" i="12"/>
  <c r="M159" i="4" s="1"/>
  <c r="X99" i="4"/>
  <c r="X65" i="8"/>
  <c r="X154" i="4" s="1"/>
  <c r="E112" i="4"/>
  <c r="E76" i="20"/>
  <c r="E167" i="4" s="1"/>
  <c r="I89" i="16"/>
  <c r="D99" i="4"/>
  <c r="D65" i="8"/>
  <c r="D154" i="4" s="1"/>
  <c r="J73" i="12"/>
  <c r="J104" i="4"/>
  <c r="J98" i="12"/>
  <c r="J159" i="4" s="1"/>
  <c r="I73" i="12"/>
  <c r="I104" i="4"/>
  <c r="I98" i="12"/>
  <c r="I159" i="4" s="1"/>
  <c r="P99" i="4"/>
  <c r="P98" i="4" s="1"/>
  <c r="P65" i="8"/>
  <c r="P154" i="4" s="1"/>
  <c r="T99" i="4"/>
  <c r="T98" i="4" s="1"/>
  <c r="T65" i="8"/>
  <c r="Y100" i="16"/>
  <c r="Y163" i="4" s="1"/>
  <c r="Y61" i="4"/>
  <c r="B112" i="4"/>
  <c r="B76" i="20"/>
  <c r="B167" i="4" s="1"/>
  <c r="Y73" i="12"/>
  <c r="Y104" i="4"/>
  <c r="Y98" i="12"/>
  <c r="Y159" i="4" s="1"/>
  <c r="H99" i="4"/>
  <c r="H65" i="8"/>
  <c r="H154" i="4" s="1"/>
  <c r="R73" i="12"/>
  <c r="R104" i="4"/>
  <c r="R98" i="12"/>
  <c r="R159" i="4" s="1"/>
  <c r="L99" i="4"/>
  <c r="L98" i="4" s="1"/>
  <c r="L65" i="8"/>
  <c r="V73" i="12"/>
  <c r="V104" i="4"/>
  <c r="V98" i="12"/>
  <c r="V159" i="4" s="1"/>
  <c r="Q73" i="12"/>
  <c r="Q104" i="4"/>
  <c r="Q98" i="12"/>
  <c r="Q159" i="4" s="1"/>
  <c r="E73" i="12"/>
  <c r="E104" i="4"/>
  <c r="E98" i="12"/>
  <c r="E159" i="4" s="1"/>
  <c r="Y89" i="16"/>
  <c r="S108" i="4"/>
  <c r="S100" i="16"/>
  <c r="O112" i="4"/>
  <c r="O98" i="4" s="1"/>
  <c r="O76" i="20"/>
  <c r="O167" i="4" s="1"/>
  <c r="U100" i="16"/>
  <c r="U163" i="4" s="1"/>
  <c r="U61" i="4"/>
  <c r="Q100" i="16"/>
  <c r="Q163" i="4" s="1"/>
  <c r="Q61" i="4"/>
  <c r="W112" i="4"/>
  <c r="W98" i="4" s="1"/>
  <c r="W76" i="20"/>
  <c r="W167" i="4" s="1"/>
  <c r="B73" i="12"/>
  <c r="B104" i="4"/>
  <c r="B98" i="12"/>
  <c r="B159" i="4" s="1"/>
  <c r="N73" i="12"/>
  <c r="N104" i="4"/>
  <c r="N98" i="12"/>
  <c r="N159" i="4" s="1"/>
  <c r="F73" i="12"/>
  <c r="F104" i="4"/>
  <c r="F98" i="12"/>
  <c r="F159" i="4" s="1"/>
  <c r="R112" i="4"/>
  <c r="R76" i="20"/>
  <c r="R167" i="4" s="1"/>
  <c r="E100" i="16"/>
  <c r="E163" i="4" s="1"/>
  <c r="E61" i="4"/>
  <c r="U89" i="16"/>
  <c r="Q89" i="16"/>
  <c r="I100" i="16"/>
  <c r="I163" i="4" s="1"/>
  <c r="I61" i="4"/>
  <c r="M100" i="16"/>
  <c r="M163" i="4" s="1"/>
  <c r="M61" i="4"/>
  <c r="G112" i="4"/>
  <c r="G76" i="20"/>
  <c r="G167" i="4" s="1"/>
  <c r="U73" i="12"/>
  <c r="U104" i="4"/>
  <c r="U98" i="12"/>
  <c r="U159" i="4" s="1"/>
  <c r="E89" i="16"/>
  <c r="X98" i="4" l="1"/>
  <c r="C51" i="4"/>
  <c r="T51" i="4"/>
  <c r="B134" i="4"/>
  <c r="B51" i="4"/>
  <c r="V134" i="4"/>
  <c r="V51" i="4"/>
  <c r="R134" i="4"/>
  <c r="R51" i="4"/>
  <c r="F134" i="4"/>
  <c r="F51" i="4"/>
  <c r="G102" i="4"/>
  <c r="G96" i="12"/>
  <c r="G157" i="4" s="1"/>
  <c r="H102" i="4"/>
  <c r="H98" i="4" s="1"/>
  <c r="H153" i="4" s="1"/>
  <c r="H96" i="12"/>
  <c r="H157" i="4" s="1"/>
  <c r="G98" i="4"/>
  <c r="G153" i="4" s="1"/>
  <c r="S98" i="4"/>
  <c r="S153" i="4" s="1"/>
  <c r="C102" i="4"/>
  <c r="C98" i="4" s="1"/>
  <c r="C153" i="4" s="1"/>
  <c r="C96" i="12"/>
  <c r="C157" i="4" s="1"/>
  <c r="D102" i="4"/>
  <c r="D98" i="4" s="1"/>
  <c r="D153" i="4" s="1"/>
  <c r="D96" i="12"/>
  <c r="D157" i="4" s="1"/>
  <c r="Y41" i="5"/>
  <c r="U41" i="5"/>
  <c r="R41" i="5"/>
  <c r="H41" i="5"/>
  <c r="B41" i="5"/>
  <c r="W41" i="5"/>
  <c r="P41" i="5"/>
  <c r="X41" i="5"/>
  <c r="C41" i="5"/>
  <c r="I41" i="5"/>
  <c r="Q41" i="5"/>
  <c r="M102" i="4"/>
  <c r="M98" i="4" s="1"/>
  <c r="M96" i="12"/>
  <c r="M157" i="4" s="1"/>
  <c r="L154" i="4"/>
  <c r="T154" i="4"/>
  <c r="J167" i="4"/>
  <c r="N102" i="4"/>
  <c r="N98" i="4" s="1"/>
  <c r="N96" i="12"/>
  <c r="N157" i="4" s="1"/>
  <c r="T153" i="4"/>
  <c r="J102" i="4"/>
  <c r="J98" i="4" s="1"/>
  <c r="J96" i="12"/>
  <c r="J157" i="4" s="1"/>
  <c r="X153" i="4"/>
  <c r="B102" i="4"/>
  <c r="B98" i="4" s="1"/>
  <c r="B96" i="12"/>
  <c r="B157" i="4" s="1"/>
  <c r="Q102" i="4"/>
  <c r="Q98" i="4" s="1"/>
  <c r="Q96" i="12"/>
  <c r="Q157" i="4" s="1"/>
  <c r="U134" i="4"/>
  <c r="U51" i="4"/>
  <c r="L153" i="4"/>
  <c r="F102" i="4"/>
  <c r="F98" i="4" s="1"/>
  <c r="F96" i="12"/>
  <c r="F157" i="4" s="1"/>
  <c r="W153" i="4"/>
  <c r="R102" i="4"/>
  <c r="R98" i="4" s="1"/>
  <c r="R96" i="12"/>
  <c r="R157" i="4" s="1"/>
  <c r="M134" i="4"/>
  <c r="M51" i="4"/>
  <c r="Y102" i="4"/>
  <c r="Y98" i="4" s="1"/>
  <c r="Y96" i="12"/>
  <c r="Y157" i="4" s="1"/>
  <c r="P153" i="4"/>
  <c r="U102" i="4"/>
  <c r="U98" i="4" s="1"/>
  <c r="U96" i="12"/>
  <c r="U157" i="4" s="1"/>
  <c r="E134" i="4"/>
  <c r="E51" i="4"/>
  <c r="Y134" i="4"/>
  <c r="Y51" i="4"/>
  <c r="I134" i="4"/>
  <c r="I51" i="4"/>
  <c r="Q134" i="4"/>
  <c r="Q51" i="4"/>
  <c r="O153" i="4"/>
  <c r="E102" i="4"/>
  <c r="E98" i="4" s="1"/>
  <c r="E96" i="12"/>
  <c r="E157" i="4" s="1"/>
  <c r="V102" i="4"/>
  <c r="V98" i="4" s="1"/>
  <c r="V96" i="12"/>
  <c r="V157" i="4" s="1"/>
  <c r="I102" i="4"/>
  <c r="I98" i="4" s="1"/>
  <c r="I96" i="12"/>
  <c r="I157" i="4" s="1"/>
  <c r="S163" i="4"/>
  <c r="J153" i="4" l="1"/>
  <c r="Q153" i="4"/>
  <c r="E153" i="4"/>
  <c r="U153" i="4"/>
  <c r="B153" i="4"/>
  <c r="I153" i="4"/>
  <c r="M153" i="4"/>
  <c r="R153" i="4"/>
  <c r="V153" i="4"/>
  <c r="Y153" i="4"/>
  <c r="F153" i="4"/>
  <c r="N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<sst xmlns="http://schemas.openxmlformats.org/spreadsheetml/2006/main" count="8364" uniqueCount="3249">
  <si>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</si>
  <si>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</si>
  <si>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</si>
  <si>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</si>
  <si>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</si>
  <si>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</si>
  <si>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</si>
  <si>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</si>
  <si>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</si>
  <si>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</si>
  <si>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</si>
  <si>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</si>
  <si>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</si>
  <si>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</si>
  <si>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</si>
  <si>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</si>
  <si>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</si>
  <si>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</si>
  <si>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</si>
  <si>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</si>
  <si>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</si>
  <si>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</si>
  <si>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</si>
  <si>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</si>
  <si>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</si>
  <si>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</si>
  <si>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</si>
  <si>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</si>
  <si>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</si>
  <si>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</si>
  <si>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</si>
  <si>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</si>
  <si>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</si>
  <si>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</si>
  <si>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</si>
  <si>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</si>
  <si>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</si>
  <si>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</si>
  <si>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</si>
  <si>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</si>
  <si>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</si>
  <si>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</si>
  <si>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</si>
  <si>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</si>
  <si>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</si>
  <si>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</si>
  <si>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</si>
  <si>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</si>
  <si>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</si>
  <si>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</si>
  <si>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</si>
  <si>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</si>
  <si>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</si>
  <si>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</si>
  <si>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</si>
  <si>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</si>
  <si>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</si>
  <si>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</si>
  <si>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</si>
  <si>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</si>
  <si>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</si>
  <si>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</si>
  <si>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</si>
  <si>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</si>
  <si>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</si>
  <si>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</si>
  <si>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</si>
  <si>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</si>
  <si>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</si>
  <si>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</si>
  <si>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</si>
  <si>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</si>
  <si>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</si>
  <si>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</si>
  <si>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</si>
  <si>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</si>
  <si>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</si>
  <si>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</si>
  <si>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</si>
  <si>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</si>
  <si>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</si>
  <si>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</si>
  <si>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</si>
  <si>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</si>
  <si>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</si>
  <si>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</si>
  <si>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</si>
  <si>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</si>
  <si>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</si>
  <si>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</si>
  <si>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</si>
  <si>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</si>
  <si>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</si>
  <si>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</si>
  <si>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</si>
  <si>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</si>
  <si>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</si>
  <si>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</si>
  <si>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</si>
  <si>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</si>
  <si>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</si>
  <si>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</si>
  <si>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</si>
  <si>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</si>
  <si>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</si>
  <si>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</si>
  <si>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</si>
  <si>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</si>
  <si>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</si>
  <si>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</si>
  <si>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</si>
  <si>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PROCESS_EMI.ktCO2.BG.NSI.TOTAL</t>
  </si>
  <si>
    <t>Market shares of CO2 emissions (%)</t>
  </si>
  <si>
    <t>VA.Meuro2023.BG.ISI.BF_BOF</t>
  </si>
  <si>
    <t>VA.Meuro2023.BG.ISI.EAF</t>
  </si>
  <si>
    <t>Physical output (kt steel)</t>
  </si>
  <si>
    <t>OUTPUT.kt.BG.ISI.BF_BOF</t>
  </si>
  <si>
    <t>OUTPUT.kt.BG.ISI.EAF</t>
  </si>
  <si>
    <t>Installed capacity (kt steel production)</t>
  </si>
  <si>
    <t>CAP.kt.BG.ISI.BF_BOF</t>
  </si>
  <si>
    <t>CAP.kt.BG.ISI.EAF</t>
  </si>
  <si>
    <t>Capacity investment (kt steel production)</t>
  </si>
  <si>
    <t>NEWCAP.kt.BG.ISI.BF_BOF</t>
  </si>
  <si>
    <t>NEWCAP.kt.BG.ISI.EAF</t>
  </si>
  <si>
    <t>Decommissioned capacity (kt steel production)</t>
  </si>
  <si>
    <t>Idle capacity (kt steel production)</t>
  </si>
  <si>
    <t>FEC.ktoe.BG.ISI.TOTAL.TOTAL.TOTAL.TOTAL</t>
  </si>
  <si>
    <t>FEC.ktoe.BG.ISI.TOTAL.TOTAL.TOTAL.NONCOKE_SOLIDS</t>
  </si>
  <si>
    <t>FEC.ktoe.BG.ISI.TOTAL.TOTAL.TOTAL.COKE</t>
  </si>
  <si>
    <t>FEC.ktoe.BG.ISI.TOTAL.TOTAL.TOTAL.RFG</t>
  </si>
  <si>
    <t>FEC.ktoe.BG.ISI.TOTAL.TOTAL.TOTAL.LPG</t>
  </si>
  <si>
    <t>FEC.ktoe.BG.ISI.TOTAL.TOTAL.TOTAL.DIESEL</t>
  </si>
  <si>
    <t>FEC.ktoe.BG.ISI.TOTAL.TOTAL.TOTAL.RFO</t>
  </si>
  <si>
    <t>FEC.ktoe.BG.ISI.TOTAL.TOTAL.TOTAL.OTHER</t>
  </si>
  <si>
    <t>FEC.ktoe.BG.ISI.TOTAL.TOTAL.TOTAL.NG</t>
  </si>
  <si>
    <t>FEC.ktoe.BG.ISI.TOTAL.TOTAL.TOTAL.DERIVED</t>
  </si>
  <si>
    <t>FEC.ktoe.BG.ISI.TOTAL.TOTAL.TOTAL.BIOMASS_WASTE</t>
  </si>
  <si>
    <t>FEC.ktoe.BG.ISI.TOTAL.TOTAL.TOTAL.BIOGAS</t>
  </si>
  <si>
    <t>FEC.ktoe.BG.ISI.TOTAL.TOTAL.TOTAL.LIQBIO</t>
  </si>
  <si>
    <t>FEC.ktoe.BG.ISI.TOTAL.TOTAL.TOTAL.SOLAR</t>
  </si>
  <si>
    <t>FEC.ktoe.BG.ISI.TOTAL.TOTAL.TOTAL.GEO</t>
  </si>
  <si>
    <t>FEC.ktoe.BG.ISI.TOTAL.TOTAL.TOTAL.AMBIENT</t>
  </si>
  <si>
    <t>FEC.ktoe.BG.ISI.TOTAL.TOTAL.TOTAL.STEAM_DISTR</t>
  </si>
  <si>
    <t>FEC.ktoe.BG.ISI.TOTAL.TOTAL.TOTAL.ELEC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</si>
  <si>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</si>
  <si>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</si>
  <si>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</si>
  <si>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</si>
  <si>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</si>
  <si>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</si>
  <si>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</si>
  <si>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</si>
  <si>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</si>
  <si>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FEC.ktoe.BG.ISI.BF_BOF.TOTAL.TOTAL.TOTAL</t>
  </si>
  <si>
    <t>FEC.ktoe.BG.ISI.BF_BOF.LIGHT.GENERIC.ELEC</t>
  </si>
  <si>
    <t>FEC.ktoe.BG.ISI.BF_BOF.AIRCOMP.GENERIC.ELEC</t>
  </si>
  <si>
    <t>FEC.ktoe.BG.ISI.BF_BOF.MOTOR.GENERIC.ELEC</t>
  </si>
  <si>
    <t>FEC.ktoe.BG.ISI.BF_BOF.FANS.GENERIC.ELEC</t>
  </si>
  <si>
    <t>FEC.ktoe.BG.ISI.BF_BOF.LOW_ENTH.TOTAL.TOTAL</t>
  </si>
  <si>
    <t>Diesel oil and liquid biofuels</t>
  </si>
  <si>
    <t>FEC.ktoe.BG.ISI.BF_BOF.LOW_ENTH.THERM.DIESEL_LIQBIO</t>
  </si>
  <si>
    <t>FEC.ktoe.BG.ISI.BF_BOF.LOW_ENTH.THERM.NG_BIOGAS</t>
  </si>
  <si>
    <t>FEC.ktoe.BG.ISI.BF_BOF.LOW_ENTH.THERM.SOLAR_GEO</t>
  </si>
  <si>
    <t>FEC.ktoe.BG.ISI.BF_BOF.LOW_ENTH.HP.AMBIENT</t>
  </si>
  <si>
    <t>FEC.ktoe.BG.ISI.BF_BOF.LOW_ENTH.THERM.ELEC</t>
  </si>
  <si>
    <t>Steel: Sinter/Pellet-making</t>
  </si>
  <si>
    <t>FEC.ktoe.BG.ISI.BF_BOF.SINTERING.TOTAL.TOTAL</t>
  </si>
  <si>
    <t>FEC.ktoe.BG.ISI.BF_BOF.SINTERING.THERM.NONCOKE_SOLIDS</t>
  </si>
  <si>
    <t>FEC.ktoe.BG.ISI.BF_BOF.SINTERING.THERM.RFO</t>
  </si>
  <si>
    <t>FEC.ktoe.BG.ISI.BF_BOF.SINTERING.THERM.NG_BIOGAS</t>
  </si>
  <si>
    <t>FEC.ktoe.BG.ISI.BF_BOF.SINTERING.THERM.DERIVED</t>
  </si>
  <si>
    <t>FEC.ktoe.BG.ISI.BF_BOF.SINTERING.THERM.ELEC</t>
  </si>
  <si>
    <t>Steel: Blast /Basic oxygen furnace</t>
  </si>
  <si>
    <t>FEC.ktoe.BG.ISI.BF_BOF.BLAST_FURNACE.TOTAL.TOTAL</t>
  </si>
  <si>
    <t>FEC.ktoe.BG.ISI.BF_BOF.BLAST_FURNACE.THERM.NONCOKE_SOLIDS</t>
  </si>
  <si>
    <t>FEC.ktoe.BG.ISI.BF_BOF.BLAST_FURNACE.THERM.COKE</t>
  </si>
  <si>
    <t>FEC.ktoe.BG.ISI.BF_BOF.BLAST_FURNACE.THERM.RFO</t>
  </si>
  <si>
    <t>FEC.ktoe.BG.ISI.BF_BOF.BLAST_FURNACE.THERM.NG_BIOGAS</t>
  </si>
  <si>
    <t>FEC.ktoe.BG.ISI.BF_BOF.BLAST_FURNACE.THERM.DERIVED</t>
  </si>
  <si>
    <t>Steel: Furnaces, refining and rolling</t>
  </si>
  <si>
    <t>FEC.ktoe.BG.ISI.BF_BOF.REFINING.TOTAL.TOTAL</t>
  </si>
  <si>
    <t>Steel: Furnaces, refining and rolling - Thermal</t>
  </si>
  <si>
    <t>FEC.ktoe.BG.ISI.BF_BOF.REFINING.THERM.TOTAL</t>
  </si>
  <si>
    <t>FEC.ktoe.BG.ISI.BF_BOF.REFINING.THERM.LPG</t>
  </si>
  <si>
    <t>FEC.ktoe.BG.ISI.BF_BOF.REFINING.THERM.DIESEL_LIQBIO</t>
  </si>
  <si>
    <t>FEC.ktoe.BG.ISI.BF_BOF.REFINING.THERM.RFO</t>
  </si>
  <si>
    <t>FEC.ktoe.BG.ISI.BF_BOF.REFINING.THERM.NG_BIOGAS</t>
  </si>
  <si>
    <t>Steel: Furnaces, refining and rolling - Electric</t>
  </si>
  <si>
    <t>FEC.ktoe.BG.ISI.BF_BOF.REFINING.ELEC.ELEC</t>
  </si>
  <si>
    <t>Steel: Product finishing</t>
  </si>
  <si>
    <t>Steel: Product finishing - Thermal</t>
  </si>
  <si>
    <t>FEC.ktoe.BG.ISI.BF_BOF.FINISHING.THERM.TOTAL</t>
  </si>
  <si>
    <t>FEC.ktoe.BG.ISI.BF_BOF.FINISHING.THERM.LPG</t>
  </si>
  <si>
    <t>FEC.ktoe.BG.ISI.BF_BOF.FINISHING.THERM.DIESEL_LIQBIO</t>
  </si>
  <si>
    <t>FEC.ktoe.BG.ISI.BF_BOF.FINISHING.THERM.NG_BIOGAS</t>
  </si>
  <si>
    <t>Steel: Product finishing - Steam</t>
  </si>
  <si>
    <t>FEC.ktoe.BG.ISI.BF_BOF.FINISHING_STEAM.TOTAL.TOTAL</t>
  </si>
  <si>
    <t>FEC.ktoe.BG.ISI.BF_BOF.FINISHING_STEAM.STEAM.NONCOKE_SOLIDS</t>
  </si>
  <si>
    <t>FEC.ktoe.BG.ISI.BF_BOF.FINISHING_STEAM.STEAM.RFG</t>
  </si>
  <si>
    <t>FEC.ktoe.BG.ISI.BF_BOF.FINISHING_STEAM.STEAM.LPG</t>
  </si>
  <si>
    <t>FEC.ktoe.BG.ISI.BF_BOF.FINISHING_STEAM.STEAM.DIESEL_LIQBIO</t>
  </si>
  <si>
    <t>FEC.ktoe.BG.ISI.BF_BOF.FINISHING_STEAM.STEAM.RFO</t>
  </si>
  <si>
    <t>FEC.ktoe.BG.ISI.BF_BOF.FINISHING_STEAM.STEAM.OTHER</t>
  </si>
  <si>
    <t>FEC.ktoe.BG.ISI.BF_BOF.FINISHING_STEAM.STEAM.NG_BIOGAS</t>
  </si>
  <si>
    <t>FEC.ktoe.BG.ISI.BF_BOF.FINISHING_STEAM.STEAM.DERIVED</t>
  </si>
  <si>
    <t>FEC.ktoe.BG.ISI.BF_BOF.FINISHING_STEAM.STEAM.BIOMASS_WASTE</t>
  </si>
  <si>
    <t>FEC.ktoe.BG.ISI.BF_BOF.FINISHING_STEAM.STEAM.STEAM_DISTR</t>
  </si>
  <si>
    <t>Steel: Product finishing - Electric</t>
  </si>
  <si>
    <t>FEC.ktoe.BG.ISI.BF_BOF.FINISHING.ELEC.ELEC</t>
  </si>
  <si>
    <t>FEC.ktoe.BG.ISI.EAF.TOTAL.TOTAL.TOTAL</t>
  </si>
  <si>
    <t>FEC.ktoe.BG.ISI.EAF.LIGHT.GENERIC.ELEC</t>
  </si>
  <si>
    <t>FEC.ktoe.BG.ISI.EAF.AIRCOMP.GENERIC.ELEC</t>
  </si>
  <si>
    <t>FEC.ktoe.BG.ISI.EAF.MOTOR.GENERIC.ELEC</t>
  </si>
  <si>
    <t>FEC.ktoe.BG.ISI.EAF.FANS.GENERIC.ELEC</t>
  </si>
  <si>
    <t>FEC.ktoe.BG.ISI.EAF.LOW_ENTH.TOTAL.TOTAL</t>
  </si>
  <si>
    <t>FEC.ktoe.BG.ISI.EAF.LOW_ENTH.THERM.DIESEL_LIQBIO</t>
  </si>
  <si>
    <t>FEC.ktoe.BG.ISI.EAF.LOW_ENTH.THERM.NG_BIOGAS</t>
  </si>
  <si>
    <t>FEC.ktoe.BG.ISI.EAF.LOW_ENTH.THERM.SOLAR_GEO</t>
  </si>
  <si>
    <t>FEC.ktoe.BG.ISI.EAF.LOW_ENTH.HP.AMBIENT</t>
  </si>
  <si>
    <t>FEC.ktoe.BG.ISI.EAF.LOW_ENTH.THERM.ELEC</t>
  </si>
  <si>
    <t>Steel: Smelters</t>
  </si>
  <si>
    <t>FEC.ktoe.BG.ISI.EAF.SMELTING.TOTAL.TOTAL</t>
  </si>
  <si>
    <t>FEC.ktoe.BG.ISI.EAF.SMELTING.THERM.NONCOKE_SOLIDS</t>
  </si>
  <si>
    <t>FEC.ktoe.BG.ISI.EAF.SMELTING.THERM.RFO</t>
  </si>
  <si>
    <t>FEC.ktoe.BG.ISI.EAF.SMELTING.THERM.NG_BIOGAS</t>
  </si>
  <si>
    <t>FEC.ktoe.BG.ISI.EAF.SMELTING.THERM.DERIVED</t>
  </si>
  <si>
    <t>Steel: Electric arc</t>
  </si>
  <si>
    <t>FEC.ktoe.BG.ISI.EAF.ARC_FURNACE.ELEC.ELEC</t>
  </si>
  <si>
    <t>FEC.ktoe.BG.ISI.EAF.REFINING.TOTAL.TOTAL</t>
  </si>
  <si>
    <t>FEC.ktoe.BG.ISI.EAF.REFINING.THERM.TOTAL</t>
  </si>
  <si>
    <t>FEC.ktoe.BG.ISI.EAF.REFINING.THERM.LPG</t>
  </si>
  <si>
    <t>FEC.ktoe.BG.ISI.EAF.REFINING.THERM.DIESEL_LIQBIO</t>
  </si>
  <si>
    <t>FEC.ktoe.BG.ISI.EAF.REFINING.THERM.RFO</t>
  </si>
  <si>
    <t>FEC.ktoe.BG.ISI.EAF.REFINING.THERM.NG_BIOGAS</t>
  </si>
  <si>
    <t>FEC.ktoe.BG.ISI.EAF.REFINING.ELEC.ELEC</t>
  </si>
  <si>
    <t>FEC.ktoe.BG.ISI.EAF.FINISHING.THERM.TOTAL</t>
  </si>
  <si>
    <t>FEC.ktoe.BG.ISI.EAF.FINISHING.THERM.LPG</t>
  </si>
  <si>
    <t>FEC.ktoe.BG.ISI.EAF.FINISHING.THERM.DIESEL_LIQBIO</t>
  </si>
  <si>
    <t>FEC.ktoe.BG.ISI.EAF.FINISHING.THERM.NG_BIOGAS</t>
  </si>
  <si>
    <t>FEC.ktoe.BG.ISI.EAF.FINISHING_STEAM.TOTAL.TOTAL</t>
  </si>
  <si>
    <t>FEC.ktoe.BG.ISI.EAF.FINISHING_STEAM.STEAM.NONCOKE_SOLIDS</t>
  </si>
  <si>
    <t>FEC.ktoe.BG.ISI.EAF.FINISHING_STEAM.STEAM.RFG</t>
  </si>
  <si>
    <t>FEC.ktoe.BG.ISI.EAF.FINISHING_STEAM.STEAM.LPG</t>
  </si>
  <si>
    <t>FEC.ktoe.BG.ISI.EAF.FINISHING_STEAM.STEAM.DIESEL_LIQBIO</t>
  </si>
  <si>
    <t>FEC.ktoe.BG.ISI.EAF.FINISHING_STEAM.STEAM.RFO</t>
  </si>
  <si>
    <t>FEC.ktoe.BG.ISI.EAF.FINISHING_STEAM.STEAM.OTHER</t>
  </si>
  <si>
    <t>FEC.ktoe.BG.ISI.EAF.FINISHING_STEAM.STEAM.NG_BIOGAS</t>
  </si>
  <si>
    <t>FEC.ktoe.BG.ISI.EAF.FINISHING_STEAM.STEAM.DERIVED</t>
  </si>
  <si>
    <t>FEC.ktoe.BG.ISI.EAF.FINISHING_STEAM.STEAM.BIOMASS_WASTE</t>
  </si>
  <si>
    <t>FEC.ktoe.BG.ISI.EAF.FINISHING_STEAM.STEAM.STEAM_DISTR</t>
  </si>
  <si>
    <t>FEC.ktoe.BG.ISI.EAF.FINISHING.ELEC.ELEC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</si>
  <si>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</si>
  <si>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</si>
  <si>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</si>
  <si>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UED.ktoe.BG.ISI.BF_BOF.TOTAL.TOTAL.TOTAL</t>
  </si>
  <si>
    <t>UED.ktoe.BG.ISI.BF_BOF.LIGHT.GENERIC.ELEC</t>
  </si>
  <si>
    <t>UED.ktoe.BG.ISI.BF_BOF.AIRCOMP.GENERIC.ELEC</t>
  </si>
  <si>
    <t>UED.ktoe.BG.ISI.BF_BOF.MOTOR.GENERIC.ELEC</t>
  </si>
  <si>
    <t>UED.ktoe.BG.ISI.BF_BOF.FANS.GENERIC.ELEC</t>
  </si>
  <si>
    <t>UED.ktoe.BG.ISI.BF_BOF.LOW_ENTH.TOTAL.TOTAL</t>
  </si>
  <si>
    <t>UED.ktoe.BG.ISI.BF_BOF.LOW_ENTH.THERM.DIESEL_LIQBIO</t>
  </si>
  <si>
    <t>UED.ktoe.BG.ISI.BF_BOF.LOW_ENTH.THERM.NG_BIOGAS</t>
  </si>
  <si>
    <t>UED.ktoe.BG.ISI.BF_BOF.LOW_ENTH.THERM.SOLAR_GEO</t>
  </si>
  <si>
    <t>UED.ktoe.BG.ISI.BF_BOF.LOW_ENTH.HP.AMBIENT</t>
  </si>
  <si>
    <t>UED.ktoe.BG.ISI.BF_BOF.LOW_ENTH.THERM.ELEC</t>
  </si>
  <si>
    <t>UED.ktoe.BG.ISI.BF_BOF.SINTERING.TOTAL.TOTAL</t>
  </si>
  <si>
    <t>UED.ktoe.BG.ISI.BF_BOF.SINTERING.THERM.NONCOKE_SOLIDS</t>
  </si>
  <si>
    <t>UED.ktoe.BG.ISI.BF_BOF.SINTERING.THERM.RFO</t>
  </si>
  <si>
    <t>UED.ktoe.BG.ISI.BF_BOF.SINTERING.THERM.NG_BIOGAS</t>
  </si>
  <si>
    <t>UED.ktoe.BG.ISI.BF_BOF.SINTERING.THERM.DERIVED</t>
  </si>
  <si>
    <t>UED.ktoe.BG.ISI.BF_BOF.SINTERING.THERM.ELEC</t>
  </si>
  <si>
    <t>UED.ktoe.BG.ISI.BF_BOF.BLAST_FURNACE.TOTAL.TOTAL</t>
  </si>
  <si>
    <t>UED.ktoe.BG.ISI.BF_BOF.BLAST_FURNACE.THERM.NONCOKE_SOLIDS</t>
  </si>
  <si>
    <t>UED.ktoe.BG.ISI.BF_BOF.BLAST_FURNACE.THERM.COKE</t>
  </si>
  <si>
    <t>UED.ktoe.BG.ISI.BF_BOF.BLAST_FURNACE.THERM.RFO</t>
  </si>
  <si>
    <t>UED.ktoe.BG.ISI.BF_BOF.BLAST_FURNACE.THERM.NG_BIOGAS</t>
  </si>
  <si>
    <t>UED.ktoe.BG.ISI.BF_BOF.BLAST_FURNACE.THERM.DERIVED</t>
  </si>
  <si>
    <t>UED.ktoe.BG.ISI.BF_BOF.REFINING.TOTAL.TOTAL</t>
  </si>
  <si>
    <t>UED.ktoe.BG.ISI.BF_BOF.REFINING.THERM.TOTAL</t>
  </si>
  <si>
    <t>UED.ktoe.BG.ISI.BF_BOF.REFINING.THERM.LPG</t>
  </si>
  <si>
    <t>UED.ktoe.BG.ISI.BF_BOF.REFINING.THERM.DIESEL_LIQBIO</t>
  </si>
  <si>
    <t>UED.ktoe.BG.ISI.BF_BOF.REFINING.THERM.RFO</t>
  </si>
  <si>
    <t>UED.ktoe.BG.ISI.BF_BOF.REFINING.THERM.NG_BIOGAS</t>
  </si>
  <si>
    <t>UED.ktoe.BG.ISI.BF_BOF.REFINING.ELEC.ELEC</t>
  </si>
  <si>
    <t>UED.ktoe.BG.ISI.BF_BOF.FINISHING.THERM.TOTAL</t>
  </si>
  <si>
    <t>UED.ktoe.BG.ISI.BF_BOF.FINISHING.THERM.LPG</t>
  </si>
  <si>
    <t>UED.ktoe.BG.ISI.BF_BOF.FINISHING.THERM.DIESEL_LIQBIO</t>
  </si>
  <si>
    <t>UED.ktoe.BG.ISI.BF_BOF.FINISHING.THERM.NG_BIOGAS</t>
  </si>
  <si>
    <t>UED.ktoe.BG.ISI.BF_BOF.FINISHING_STEAM.TOTAL.TOTAL</t>
  </si>
  <si>
    <t>UED.ktoe.BG.ISI.BF_BOF.FINISHING_STEAM.STEAM.NONCOKE_SOLIDS</t>
  </si>
  <si>
    <t>UED.ktoe.BG.ISI.BF_BOF.FINISHING_STEAM.STEAM.RFG</t>
  </si>
  <si>
    <t>UED.ktoe.BG.ISI.BF_BOF.FINISHING_STEAM.STEAM.LPG</t>
  </si>
  <si>
    <t>UED.ktoe.BG.ISI.BF_BOF.FINISHING_STEAM.STEAM.DIESEL_LIQBIO</t>
  </si>
  <si>
    <t>UED.ktoe.BG.ISI.BF_BOF.FINISHING_STEAM.STEAM.RFO</t>
  </si>
  <si>
    <t>UED.ktoe.BG.ISI.BF_BOF.FINISHING_STEAM.STEAM.OTHER</t>
  </si>
  <si>
    <t>UED.ktoe.BG.ISI.BF_BOF.FINISHING_STEAM.STEAM.NG_BIOGAS</t>
  </si>
  <si>
    <t>UED.ktoe.BG.ISI.BF_BOF.FINISHING_STEAM.STEAM.DERIVED</t>
  </si>
  <si>
    <t>UED.ktoe.BG.ISI.BF_BOF.FINISHING_STEAM.STEAM.BIOMASS_WASTE</t>
  </si>
  <si>
    <t>UED.ktoe.BG.ISI.BF_BOF.FINISHING_STEAM.STEAM.STEAM_DISTR</t>
  </si>
  <si>
    <t>UED.ktoe.BG.ISI.BF_BOF.FINISHING.ELEC.ELEC</t>
  </si>
  <si>
    <t>UED.ktoe.BG.ISI.EAF.TOTAL.TOTAL.TOTAL</t>
  </si>
  <si>
    <t>UED.ktoe.BG.ISI.EAF.LIGHT.GENERIC.ELEC</t>
  </si>
  <si>
    <t>UED.ktoe.BG.ISI.EAF.AIRCOMP.GENERIC.ELEC</t>
  </si>
  <si>
    <t>UED.ktoe.BG.ISI.EAF.MOTOR.GENERIC.ELEC</t>
  </si>
  <si>
    <t>UED.ktoe.BG.ISI.EAF.FANS.GENERIC.ELEC</t>
  </si>
  <si>
    <t>UED.ktoe.BG.ISI.EAF.LOW_ENTH.TOTAL.TOTAL</t>
  </si>
  <si>
    <t>UED.ktoe.BG.ISI.EAF.LOW_ENTH.THERM.DIESEL_LIQBIO</t>
  </si>
  <si>
    <t>UED.ktoe.BG.ISI.EAF.LOW_ENTH.THERM.NG_BIOGAS</t>
  </si>
  <si>
    <t>UED.ktoe.BG.ISI.EAF.LOW_ENTH.THERM.SOLAR_GEO</t>
  </si>
  <si>
    <t>UED.ktoe.BG.ISI.EAF.LOW_ENTH.HP.AMBIENT</t>
  </si>
  <si>
    <t>UED.ktoe.BG.ISI.EAF.LOW_ENTH.THERM.ELEC</t>
  </si>
  <si>
    <t>UED.ktoe.BG.ISI.EAF.SMELTING.TOTAL.TOTAL</t>
  </si>
  <si>
    <t>UED.ktoe.BG.ISI.EAF.SMELTING.THERM.NONCOKE_SOLIDS</t>
  </si>
  <si>
    <t>UED.ktoe.BG.ISI.EAF.SMELTING.THERM.RFO</t>
  </si>
  <si>
    <t>UED.ktoe.BG.ISI.EAF.SMELTING.THERM.NG_BIOGAS</t>
  </si>
  <si>
    <t>UED.ktoe.BG.ISI.EAF.SMELTING.THERM.DERIVED</t>
  </si>
  <si>
    <t>UED.ktoe.BG.ISI.EAF.ARC_FURNACE.ELEC.ELEC</t>
  </si>
  <si>
    <t>UED.ktoe.BG.ISI.EAF.REFINING.TOTAL.TOTAL</t>
  </si>
  <si>
    <t>UED.ktoe.BG.ISI.EAF.REFINING.THERM.TOTAL</t>
  </si>
  <si>
    <t>UED.ktoe.BG.ISI.EAF.REFINING.THERM.LPG</t>
  </si>
  <si>
    <t>UED.ktoe.BG.ISI.EAF.REFINING.THERM.DIESEL_LIQBIO</t>
  </si>
  <si>
    <t>UED.ktoe.BG.ISI.EAF.REFINING.THERM.RFO</t>
  </si>
  <si>
    <t>UED.ktoe.BG.ISI.EAF.REFINING.THERM.NG_BIOGAS</t>
  </si>
  <si>
    <t>UED.ktoe.BG.ISI.EAF.REFINING.ELEC.ELEC</t>
  </si>
  <si>
    <t>UED.ktoe.BG.ISI.EAF.FINISHING.THERM.TOTAL</t>
  </si>
  <si>
    <t>UED.ktoe.BG.ISI.EAF.FINISHING.THERM.LPG</t>
  </si>
  <si>
    <t>UED.ktoe.BG.ISI.EAF.FINISHING.THERM.DIESEL_LIQBIO</t>
  </si>
  <si>
    <t>UED.ktoe.BG.ISI.EAF.FINISHING.THERM.NG_BIOGAS</t>
  </si>
  <si>
    <t>UED.ktoe.BG.ISI.EAF.FINISHING_STEAM.TOTAL.TOTAL</t>
  </si>
  <si>
    <t>UED.ktoe.BG.ISI.EAF.FINISHING_STEAM.STEAM.NONCOKE_SOLIDS</t>
  </si>
  <si>
    <t>UED.ktoe.BG.ISI.EAF.FINISHING_STEAM.STEAM.RFG</t>
  </si>
  <si>
    <t>UED.ktoe.BG.ISI.EAF.FINISHING_STEAM.STEAM.LPG</t>
  </si>
  <si>
    <t>UED.ktoe.BG.ISI.EAF.FINISHING_STEAM.STEAM.DIESEL_LIQBIO</t>
  </si>
  <si>
    <t>UED.ktoe.BG.ISI.EAF.FINISHING_STEAM.STEAM.RFO</t>
  </si>
  <si>
    <t>UED.ktoe.BG.ISI.EAF.FINISHING_STEAM.STEAM.OTHER</t>
  </si>
  <si>
    <t>UED.ktoe.BG.ISI.EAF.FINISHING_STEAM.STEAM.NG_BIOGAS</t>
  </si>
  <si>
    <t>UED.ktoe.BG.ISI.EAF.FINISHING_STEAM.STEAM.DERIVED</t>
  </si>
  <si>
    <t>UED.ktoe.BG.ISI.EAF.FINISHING_STEAM.STEAM.BIOMASS_WASTE</t>
  </si>
  <si>
    <t>UED.ktoe.BG.ISI.EAF.FINISHING_STEAM.STEAM.STEAM_DISTR</t>
  </si>
  <si>
    <t>UED.ktoe.BG.ISI.EAF.FINISHING.ELEC.ELEC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</si>
  <si>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</si>
  <si>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</si>
  <si>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</si>
  <si>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FUEL_EMI.ktCO2.BG.ISI.BF_BOF.LIGHT.GENERIC.ELEC</t>
  </si>
  <si>
    <t>FUEL_EMI.ktCO2.BG.ISI.BF_BOF.AIRCOMP.GENERIC.ELEC</t>
  </si>
  <si>
    <t>FUEL_EMI.ktCO2.BG.ISI.BF_BOF.MOTOR.GENERIC.ELEC</t>
  </si>
  <si>
    <t>FUEL_EMI.ktCO2.BG.ISI.BF_BOF.FANS.GENERIC.ELEC</t>
  </si>
  <si>
    <t>FUEL_EMI.ktCO2.BG.ISI.BF_BOF.LOW_ENTH.TOTAL.TOTAL</t>
  </si>
  <si>
    <t>FUEL_EMI.ktCO2.BG.ISI.BF_BOF.LOW_ENTH.THERM.DIESEL_LIQBIO</t>
  </si>
  <si>
    <t>FUEL_EMI.ktCO2.BG.ISI.BF_BOF.LOW_ENTH.THERM.NG_BIOGAS</t>
  </si>
  <si>
    <t>FUEL_EMI.ktCO2.BG.ISI.BF_BOF.LOW_ENTH.THERM.SOLAR_GEO</t>
  </si>
  <si>
    <t>FUEL_EMI.ktCO2.BG.ISI.BF_BOF.LOW_ENTH.HP.AMBIENT</t>
  </si>
  <si>
    <t>FUEL_EMI.ktCO2.BG.ISI.BF_BOF.LOW_ENTH.THERM.ELEC</t>
  </si>
  <si>
    <t>FUEL_EMI.ktCO2.BG.ISI.BF_BOF.SINTERING.TOTAL.TOTAL</t>
  </si>
  <si>
    <t>FUEL_EMI.ktCO2.BG.ISI.BF_BOF.SINTERING.THERM.NONCOKE_SOLIDS</t>
  </si>
  <si>
    <t>FUEL_EMI.ktCO2.BG.ISI.BF_BOF.SINTERING.THERM.RFO</t>
  </si>
  <si>
    <t>FUEL_EMI.ktCO2.BG.ISI.BF_BOF.SINTERING.THERM.NG_BIOGAS</t>
  </si>
  <si>
    <t>FUEL_EMI.ktCO2.BG.ISI.BF_BOF.SINTERING.THERM.DERIVED</t>
  </si>
  <si>
    <t>FUEL_EMI.ktCO2.BG.ISI.BF_BOF.SINTERING.THERM.ELEC</t>
  </si>
  <si>
    <t>FUEL_EMI.ktCO2.BG.ISI.BF_BOF.BLAST_FURNACE.TOTAL.TOTAL</t>
  </si>
  <si>
    <t>FUEL_EMI.ktCO2.BG.ISI.BF_BOF.BLAST_FURNACE.THERM.NONCOKE_SOLIDS</t>
  </si>
  <si>
    <t>FUEL_EMI.ktCO2.BG.ISI.BF_BOF.BLAST_FURNACE.THERM.COKE</t>
  </si>
  <si>
    <t>FUEL_EMI.ktCO2.BG.ISI.BF_BOF.BLAST_FURNACE.THERM.RFO</t>
  </si>
  <si>
    <t>FUEL_EMI.ktCO2.BG.ISI.BF_BOF.BLAST_FURNACE.THERM.NG_BIOGAS</t>
  </si>
  <si>
    <t>FUEL_EMI.ktCO2.BG.ISI.BF_BOF.BLAST_FURNACE.THERM.DERIVED</t>
  </si>
  <si>
    <t>FUEL_EMI.ktCO2.BG.ISI.BF_BOF.REFINING.TOTAL.TOTAL</t>
  </si>
  <si>
    <t>FUEL_EMI.ktCO2.BG.ISI.BF_BOF.REFINING.THERM.TOTAL</t>
  </si>
  <si>
    <t>FUEL_EMI.ktCO2.BG.ISI.BF_BOF.REFINING.THERM.LPG</t>
  </si>
  <si>
    <t>FUEL_EMI.ktCO2.BG.ISI.BF_BOF.REFINING.THERM.DIESEL_LIQBIO</t>
  </si>
  <si>
    <t>FUEL_EMI.ktCO2.BG.ISI.BF_BOF.REFINING.THERM.RFO</t>
  </si>
  <si>
    <t>FUEL_EMI.ktCO2.BG.ISI.BF_BOF.REFINING.THERM.NG_BIOGAS</t>
  </si>
  <si>
    <t>FUEL_EMI.ktCO2.BG.ISI.BF_BOF.REFINING.ELEC.ELEC</t>
  </si>
  <si>
    <t>FUEL_EMI.ktCO2.BG.ISI.BF_BOF.FINISHING.THERM.TOTAL</t>
  </si>
  <si>
    <t>FUEL_EMI.ktCO2.BG.ISI.BF_BOF.FINISHING.THERM.LPG</t>
  </si>
  <si>
    <t>FUEL_EMI.ktCO2.BG.ISI.BF_BOF.FINISHING.THERM.DIESEL_LIQBIO</t>
  </si>
  <si>
    <t>FUEL_EMI.ktCO2.BG.ISI.BF_BOF.FINISHING.THERM.NG_BIOGAS</t>
  </si>
  <si>
    <t>FUEL_EMI.ktCO2.BG.ISI.BF_BOF.FINISHING_STEAM.TOTAL.TOTAL</t>
  </si>
  <si>
    <t>FUEL_EMI.ktCO2.BG.ISI.BF_BOF.FINISHING_STEAM.STEAM.NONCOKE_SOLIDS</t>
  </si>
  <si>
    <t>FUEL_EMI.ktCO2.BG.ISI.BF_BOF.FINISHING_STEAM.STEAM.RFG</t>
  </si>
  <si>
    <t>FUEL_EMI.ktCO2.BG.ISI.BF_BOF.FINISHING_STEAM.STEAM.LPG</t>
  </si>
  <si>
    <t>FUEL_EMI.ktCO2.BG.ISI.BF_BOF.FINISHING_STEAM.STEAM.DIESEL_LIQBIO</t>
  </si>
  <si>
    <t>FUEL_EMI.ktCO2.BG.ISI.BF_BOF.FINISHING_STEAM.STEAM.RFO</t>
  </si>
  <si>
    <t>FUEL_EMI.ktCO2.BG.ISI.BF_BOF.FINISHING_STEAM.STEAM.OTHER</t>
  </si>
  <si>
    <t>FUEL_EMI.ktCO2.BG.ISI.BF_BOF.FINISHING_STEAM.STEAM.NG_BIOGAS</t>
  </si>
  <si>
    <t>FUEL_EMI.ktCO2.BG.ISI.BF_BOF.FINISHING_STEAM.STEAM.DERIVED</t>
  </si>
  <si>
    <t>FUEL_EMI.ktCO2.BG.ISI.BF_BOF.FINISHING_STEAM.STEAM.BIOMASS_WASTE</t>
  </si>
  <si>
    <t>FUEL_EMI.ktCO2.BG.ISI.BF_BOF.FINISHING_STEAM.STEAM.STEAM_DISTR</t>
  </si>
  <si>
    <t>FUEL_EMI.ktCO2.BG.ISI.BF_BOF.FINISHING.ELEC.ELEC</t>
  </si>
  <si>
    <t>PROCESS_EMI.ktCO2.BG.ISI.BF_BOF</t>
  </si>
  <si>
    <t>FUEL_EMI.ktCO2.BG.ISI.EAF.LIGHT.GENERIC.ELEC</t>
  </si>
  <si>
    <t>FUEL_EMI.ktCO2.BG.ISI.EAF.AIRCOMP.GENERIC.ELEC</t>
  </si>
  <si>
    <t>FUEL_EMI.ktCO2.BG.ISI.EAF.MOTOR.GENERIC.ELEC</t>
  </si>
  <si>
    <t>FUEL_EMI.ktCO2.BG.ISI.EAF.FANS.GENERIC.ELEC</t>
  </si>
  <si>
    <t>FUEL_EMI.ktCO2.BG.ISI.EAF.LOW_ENTH.TOTAL.TOTAL</t>
  </si>
  <si>
    <t>FUEL_EMI.ktCO2.BG.ISI.EAF.LOW_ENTH.THERM.DIESEL_LIQBIO</t>
  </si>
  <si>
    <t>FUEL_EMI.ktCO2.BG.ISI.EAF.LOW_ENTH.THERM.NG_BIOGAS</t>
  </si>
  <si>
    <t>FUEL_EMI.ktCO2.BG.ISI.EAF.LOW_ENTH.THERM.SOLAR_GEO</t>
  </si>
  <si>
    <t>FUEL_EMI.ktCO2.BG.ISI.EAF.LOW_ENTH.HP.AMBIENT</t>
  </si>
  <si>
    <t>FUEL_EMI.ktCO2.BG.ISI.EAF.LOW_ENTH.THERM.ELEC</t>
  </si>
  <si>
    <t>FUEL_EMI.ktCO2.BG.ISI.EAF.SMELTING.TOTAL.TOTAL</t>
  </si>
  <si>
    <t>FUEL_EMI.ktCO2.BG.ISI.EAF.SMELTING.THERM.NONCOKE_SOLIDS</t>
  </si>
  <si>
    <t>FUEL_EMI.ktCO2.BG.ISI.EAF.SMELTING.THERM.RFO</t>
  </si>
  <si>
    <t>FUEL_EMI.ktCO2.BG.ISI.EAF.SMELTING.THERM.NG_BIOGAS</t>
  </si>
  <si>
    <t>FUEL_EMI.ktCO2.BG.ISI.EAF.SMELTING.THERM.DERIVED</t>
  </si>
  <si>
    <t>FUEL_EMI.ktCO2.BG.ISI.EAF.ARC_FURNACE.ELEC.ELEC</t>
  </si>
  <si>
    <t>FUEL_EMI.ktCO2.BG.ISI.EAF.REFINING.TOTAL.TOTAL</t>
  </si>
  <si>
    <t>FUEL_EMI.ktCO2.BG.ISI.EAF.REFINING.THERM.TOTAL</t>
  </si>
  <si>
    <t>FUEL_EMI.ktCO2.BG.ISI.EAF.REFINING.THERM.LPG</t>
  </si>
  <si>
    <t>FUEL_EMI.ktCO2.BG.ISI.EAF.REFINING.THERM.DIESEL_LIQBIO</t>
  </si>
  <si>
    <t>FUEL_EMI.ktCO2.BG.ISI.EAF.REFINING.THERM.RFO</t>
  </si>
  <si>
    <t>FUEL_EMI.ktCO2.BG.ISI.EAF.REFINING.THERM.NG_BIOGAS</t>
  </si>
  <si>
    <t>FUEL_EMI.ktCO2.BG.ISI.EAF.REFINING.ELEC.ELEC</t>
  </si>
  <si>
    <t>FUEL_EMI.ktCO2.BG.ISI.EAF.FINISHING.THERM.TOTAL</t>
  </si>
  <si>
    <t>FUEL_EMI.ktCO2.BG.ISI.EAF.FINISHING.THERM.LPG</t>
  </si>
  <si>
    <t>FUEL_EMI.ktCO2.BG.ISI.EAF.FINISHING.THERM.DIESEL_LIQBIO</t>
  </si>
  <si>
    <t>FUEL_EMI.ktCO2.BG.ISI.EAF.FINISHING.THERM.NG_BIOGAS</t>
  </si>
  <si>
    <t>FUEL_EMI.ktCO2.BG.ISI.EAF.FINISHING_STEAM.TOTAL.TOTAL</t>
  </si>
  <si>
    <t>FUEL_EMI.ktCO2.BG.ISI.EAF.FINISHING_STEAM.STEAM.NONCOKE_SOLIDS</t>
  </si>
  <si>
    <t>FUEL_EMI.ktCO2.BG.ISI.EAF.FINISHING_STEAM.STEAM.RFG</t>
  </si>
  <si>
    <t>FUEL_EMI.ktCO2.BG.ISI.EAF.FINISHING_STEAM.STEAM.LPG</t>
  </si>
  <si>
    <t>FUEL_EMI.ktCO2.BG.ISI.EAF.FINISHING_STEAM.STEAM.DIESEL_LIQBIO</t>
  </si>
  <si>
    <t>FUEL_EMI.ktCO2.BG.ISI.EAF.FINISHING_STEAM.STEAM.RFO</t>
  </si>
  <si>
    <t>FUEL_EMI.ktCO2.BG.ISI.EAF.FINISHING_STEAM.STEAM.OTHER</t>
  </si>
  <si>
    <t>FUEL_EMI.ktCO2.BG.ISI.EAF.FINISHING_STEAM.STEAM.NG_BIOGAS</t>
  </si>
  <si>
    <t>FUEL_EMI.ktCO2.BG.ISI.EAF.FINISHING_STEAM.STEAM.DERIVED</t>
  </si>
  <si>
    <t>FUEL_EMI.ktCO2.BG.ISI.EAF.FINISHING_STEAM.STEAM.BIOMASS_WASTE</t>
  </si>
  <si>
    <t>FUEL_EMI.ktCO2.BG.ISI.EAF.FINISHING_STEAM.STEAM.STEAM_DISTR</t>
  </si>
  <si>
    <t>FUEL_EMI.ktCO2.BG.ISI.EAF.FINISHING.ELEC.ELEC</t>
  </si>
  <si>
    <t>PROCESS_EMI.ktCO2.BG.ISI.EAF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</si>
  <si>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</si>
  <si>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</si>
  <si>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</si>
  <si>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</si>
  <si>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VA.Meuro2023.BG.NFM.ALUMINA</t>
  </si>
  <si>
    <t>VA.Meuro2023.BG.NFM.PRIM_ALU</t>
  </si>
  <si>
    <t>VA.Meuro2023.BG.NFM.SEC_ALU</t>
  </si>
  <si>
    <t>VA.Meuro2023.BG.NFM.OTHER_NFM</t>
  </si>
  <si>
    <t>Physical output (kt)</t>
  </si>
  <si>
    <t>Alumina production (kt)</t>
  </si>
  <si>
    <t>OUTPUT.kt.BG.NFM.ALUMINA</t>
  </si>
  <si>
    <t>Aluminium production (kt)</t>
  </si>
  <si>
    <t>OUTPUT.kt.BG.NFM.PRIM_ALU</t>
  </si>
  <si>
    <t>OUTPUT.kt.BG.NFM.SEC_ALU</t>
  </si>
  <si>
    <t>Other non-ferrous metals (kt lead eq.)</t>
  </si>
  <si>
    <t>OUTPUT.kt.BG.NFM.OTHER_NFM</t>
  </si>
  <si>
    <t>Installed capacity (kt production)</t>
  </si>
  <si>
    <t>CAP.kt.BG.NFM.ALUMINA</t>
  </si>
  <si>
    <t>CAP.kt.BG.NFM.PRIM_ALU</t>
  </si>
  <si>
    <t>CAP.kt.BG.NFM.SEC_ALU</t>
  </si>
  <si>
    <t>CAP.kt.BG.NFM.OTHER_NFM</t>
  </si>
  <si>
    <t>Capacity investment (kt production)</t>
  </si>
  <si>
    <t>NEWCAP.kt.BG.NFM.ALUMINA</t>
  </si>
  <si>
    <t>NEWCAP.kt.BG.NFM.PRIM_ALU</t>
  </si>
  <si>
    <t>NEWCAP.kt.BG.NFM.SEC_ALU</t>
  </si>
  <si>
    <t>NEWCAP.kt.BG.NFM.OTHER_NFM</t>
  </si>
  <si>
    <t>Decommissioned capacity (kt production)</t>
  </si>
  <si>
    <t>Idle capacity (kt production)</t>
  </si>
  <si>
    <t>FEC.ktoe.BG.NFM.TOTAL.TOTAL.TOTAL.TOTAL</t>
  </si>
  <si>
    <t>FEC.ktoe.BG.NFM.TOTAL.TOTAL.TOTAL.SOLIDS</t>
  </si>
  <si>
    <t>FEC.ktoe.BG.NFM.TOTAL.TOTAL.TOTAL.RFG</t>
  </si>
  <si>
    <t>FEC.ktoe.BG.NFM.TOTAL.TOTAL.TOTAL.LPG</t>
  </si>
  <si>
    <t>FEC.ktoe.BG.NFM.TOTAL.TOTAL.TOTAL.DIESEL</t>
  </si>
  <si>
    <t>FEC.ktoe.BG.NFM.TOTAL.TOTAL.TOTAL.RFO</t>
  </si>
  <si>
    <t>FEC.ktoe.BG.NFM.TOTAL.TOTAL.TOTAL.OTHER</t>
  </si>
  <si>
    <t>FEC.ktoe.BG.NFM.TOTAL.TOTAL.TOTAL.NG</t>
  </si>
  <si>
    <t>FEC.ktoe.BG.NFM.TOTAL.TOTAL.TOTAL.DERIVED</t>
  </si>
  <si>
    <t>FEC.ktoe.BG.NFM.TOTAL.TOTAL.TOTAL.BIOMASS_WASTE</t>
  </si>
  <si>
    <t>FEC.ktoe.BG.NFM.TOTAL.TOTAL.TOTAL.BIOGAS</t>
  </si>
  <si>
    <t>FEC.ktoe.BG.NFM.TOTAL.TOTAL.TOTAL.LIQBIO</t>
  </si>
  <si>
    <t>FEC.ktoe.BG.NFM.TOTAL.TOTAL.TOTAL.SOLAR</t>
  </si>
  <si>
    <t>FEC.ktoe.BG.NFM.TOTAL.TOTAL.TOTAL.GEO</t>
  </si>
  <si>
    <t>FEC.ktoe.BG.NFM.TOTAL.TOTAL.TOTAL.AMBIENT</t>
  </si>
  <si>
    <t>FEC.ktoe.BG.NFM.TOTAL.TOTAL.TOTAL.STEAM_DISTR</t>
  </si>
  <si>
    <t>FEC.ktoe.BG.NFM.TOTAL.TOTAL.TOTAL.ELEC</t>
  </si>
  <si>
    <t>FEC.ktoe.BG.NFM.ALUMINA.TOTAL.TOTAL.TOTAL</t>
  </si>
  <si>
    <t>FEC.ktoe.BG.NFM.ALUMINA.LIGHT.GENERIC.ELEC</t>
  </si>
  <si>
    <t>FEC.ktoe.BG.NFM.ALUMINA.AIRCOMP.GENERIC.ELEC</t>
  </si>
  <si>
    <t>FEC.ktoe.BG.NFM.ALUMINA.MOTOR.GENERIC.ELEC</t>
  </si>
  <si>
    <t>FEC.ktoe.BG.NFM.ALUMINA.FANS.GENERIC.ELEC</t>
  </si>
  <si>
    <t>FEC.ktoe.BG.NFM.ALUMINA.LOW_ENTH.TOTAL.TOTAL</t>
  </si>
  <si>
    <t>FEC.ktoe.BG.NFM.ALUMINA.LOW_ENTH.THERM.DIESEL_LIQBIO</t>
  </si>
  <si>
    <t>FEC.ktoe.BG.NFM.ALUMINA.LOW_ENTH.THERM.NG_BIOGAS</t>
  </si>
  <si>
    <t>FEC.ktoe.BG.NFM.ALUMINA.LOW_ENTH.THERM.SOLAR_GEO</t>
  </si>
  <si>
    <t>FEC.ktoe.BG.NFM.ALUMINA.LOW_ENTH.HP.AMBIENT</t>
  </si>
  <si>
    <t>FEC.ktoe.BG.NFM.ALUMINA.LOW_ENTH.THERM.ELEC</t>
  </si>
  <si>
    <t>Alumina production: High-enthalpy heat</t>
  </si>
  <si>
    <t>FEC.ktoe.BG.NFM.ALUMINA.A_PRODUCTION.TOTAL.TOTAL</t>
  </si>
  <si>
    <t>FEC.ktoe.BG.NFM.ALUMINA.A_PRODUCTION.STEAM.SOLIDS</t>
  </si>
  <si>
    <t>FEC.ktoe.BG.NFM.ALUMINA.A_PRODUCTION.STEAM.RFG</t>
  </si>
  <si>
    <t>FEC.ktoe.BG.NFM.ALUMINA.A_PRODUCTION.STEAM.LPG</t>
  </si>
  <si>
    <t>FEC.ktoe.BG.NFM.ALUMINA.A_PRODUCTION.STEAM.DIESEL_LIQBIO</t>
  </si>
  <si>
    <t>FEC.ktoe.BG.NFM.ALUMINA.A_PRODUCTION.STEAM.RFO</t>
  </si>
  <si>
    <t>FEC.ktoe.BG.NFM.ALUMINA.A_PRODUCTION.STEAM.OTHER</t>
  </si>
  <si>
    <t>FEC.ktoe.BG.NFM.ALUMINA.A_PRODUCTION.STEAM.NG_BIOGAS</t>
  </si>
  <si>
    <t>FEC.ktoe.BG.NFM.ALUMINA.A_PRODUCTION.STEAM.DERIVED</t>
  </si>
  <si>
    <t>FEC.ktoe.BG.NFM.ALUMINA.A_PRODUCTION.STEAM.BIOMASS_WASTE</t>
  </si>
  <si>
    <t>FEC.ktoe.BG.NFM.ALUMINA.A_PRODUCTION.STEAM.STEAM_DISTR</t>
  </si>
  <si>
    <t>Alumina production: Refining</t>
  </si>
  <si>
    <t>FEC.ktoe.BG.NFM.ALUMINA.A_REFINING.TOTAL.TOTAL</t>
  </si>
  <si>
    <t>FEC.ktoe.BG.NFM.ALUMINA.A_REFINING.THERM.LPG</t>
  </si>
  <si>
    <t>FEC.ktoe.BG.NFM.ALUMINA.A_REFINING.THERM.DIESEL_LIQBIO</t>
  </si>
  <si>
    <t>FEC.ktoe.BG.NFM.ALUMINA.A_REFINING.THERM.RFO</t>
  </si>
  <si>
    <t>FEC.ktoe.BG.NFM.ALUMINA.A_REFINING.THERM.NG_BIOGAS</t>
  </si>
  <si>
    <t>FEC.ktoe.BG.NFM.ALUMINA.A_REFINING.THERM.ELEC</t>
  </si>
  <si>
    <t>FEC.ktoe.BG.NFM.PRIM_ALU.TOTAL.TOTAL.TOTAL</t>
  </si>
  <si>
    <t>FEC.ktoe.BG.NFM.PRIM_ALU.LIGHT.GENERIC.ELEC</t>
  </si>
  <si>
    <t>FEC.ktoe.BG.NFM.PRIM_ALU.AIRCOMP.GENERIC.ELEC</t>
  </si>
  <si>
    <t>FEC.ktoe.BG.NFM.PRIM_ALU.MOTOR.GENERIC.ELEC</t>
  </si>
  <si>
    <t>FEC.ktoe.BG.NFM.PRIM_ALU.FANS.GENERIC.ELEC</t>
  </si>
  <si>
    <t>FEC.ktoe.BG.NFM.PRIM_ALU.LOW_ENTH.TOTAL.TOTAL</t>
  </si>
  <si>
    <t>FEC.ktoe.BG.NFM.PRIM_ALU.LOW_ENTH.THERM.DIESEL_LIQBIO</t>
  </si>
  <si>
    <t>FEC.ktoe.BG.NFM.PRIM_ALU.LOW_ENTH.THERM.NG_BIOGAS</t>
  </si>
  <si>
    <t>FEC.ktoe.BG.NFM.PRIM_ALU.LOW_ENTH.THERM.SOLAR_GEO</t>
  </si>
  <si>
    <t>FEC.ktoe.BG.NFM.PRIM_ALU.LOW_ENTH.HP.AMBIENT</t>
  </si>
  <si>
    <t>FEC.ktoe.BG.NFM.PRIM_ALU.LOW_ENTH.THERM.ELEC</t>
  </si>
  <si>
    <t>Aluminium electrolysis (smelting)</t>
  </si>
  <si>
    <t>FEC.ktoe.BG.NFM.PRIM_ALU.SMELTING.ELEC.ELEC</t>
  </si>
  <si>
    <t>Aluminium processing  (metallurgy e.g. cast house, reheating)</t>
  </si>
  <si>
    <t>FEC.ktoe.BG.NFM.PRIM_ALU.PROCESSING.TOTAL.TOTAL</t>
  </si>
  <si>
    <t>Aluminium processing - Thermal</t>
  </si>
  <si>
    <t>FEC.ktoe.BG.NFM.PRIM_ALU.PROCESSING.THERM.TOTAL</t>
  </si>
  <si>
    <t>FEC.ktoe.BG.NFM.PRIM_ALU.PROCESSING.THERM.LPG</t>
  </si>
  <si>
    <t>FEC.ktoe.BG.NFM.PRIM_ALU.PROCESSING.THERM.DIESEL_LIQBIO</t>
  </si>
  <si>
    <t>FEC.ktoe.BG.NFM.PRIM_ALU.PROCESSING.THERM.RFO</t>
  </si>
  <si>
    <t>FEC.ktoe.BG.NFM.PRIM_ALU.PROCESSING.THERM.NG_BIOGAS</t>
  </si>
  <si>
    <t>Aluminium processing - Electric</t>
  </si>
  <si>
    <t>FEC.ktoe.BG.NFM.PRIM_ALU.PROCESSING.ELEC.ELEC</t>
  </si>
  <si>
    <t>Aluminium finishing</t>
  </si>
  <si>
    <t>Aluminium finishing - Thermal</t>
  </si>
  <si>
    <t>FEC.ktoe.BG.NFM.PRIM_ALU.FINISHING.THERM.TOTAL</t>
  </si>
  <si>
    <t>FEC.ktoe.BG.NFM.PRIM_ALU.FINISHING.THERM.LPG</t>
  </si>
  <si>
    <t>FEC.ktoe.BG.NFM.PRIM_ALU.FINISHING.THERM.DIESEL_LIQBIO</t>
  </si>
  <si>
    <t>FEC.ktoe.BG.NFM.PRIM_ALU.FINISHING.THERM.NG_BIOGAS</t>
  </si>
  <si>
    <t>Aluminium finishing - Steam</t>
  </si>
  <si>
    <t>FEC.ktoe.BG.NFM.PRIM_ALU.FINISHING_STEAM.TOTAL.TOTAL</t>
  </si>
  <si>
    <t>FEC.ktoe.BG.NFM.PRIM_ALU.FINISHING_STEAM.STEAM.SOLIDS</t>
  </si>
  <si>
    <t>FEC.ktoe.BG.NFM.PRIM_ALU.FINISHING_STEAM.STEAM.RFG</t>
  </si>
  <si>
    <t>FEC.ktoe.BG.NFM.PRIM_ALU.FINISHING_STEAM.STEAM.LPG</t>
  </si>
  <si>
    <t>FEC.ktoe.BG.NFM.PRIM_ALU.FINISHING_STEAM.STEAM.DIESEL_LIQBIO</t>
  </si>
  <si>
    <t>FEC.ktoe.BG.NFM.PRIM_ALU.FINISHING_STEAM.STEAM.RFO</t>
  </si>
  <si>
    <t>FEC.ktoe.BG.NFM.PRIM_ALU.FINISHING_STEAM.STEAM.OTHER</t>
  </si>
  <si>
    <t>FEC.ktoe.BG.NFM.PRIM_ALU.FINISHING_STEAM.STEAM.NG_BIOGAS</t>
  </si>
  <si>
    <t>FEC.ktoe.BG.NFM.PRIM_ALU.FINISHING_STEAM.STEAM.DERIVED</t>
  </si>
  <si>
    <t>FEC.ktoe.BG.NFM.PRIM_ALU.FINISHING_STEAM.STEAM.BIOMASS_WASTE</t>
  </si>
  <si>
    <t>FEC.ktoe.BG.NFM.PRIM_ALU.FINISHING_STEAM.STEAM.STEAM_DISTR</t>
  </si>
  <si>
    <t>Aluminium finishing - Electric</t>
  </si>
  <si>
    <t>FEC.ktoe.BG.NFM.PRIM_ALU.FINISHING.ELEC.ELEC</t>
  </si>
  <si>
    <t>FEC.ktoe.BG.NFM.SEC_ALU.TOTAL.TOTAL.TOTAL</t>
  </si>
  <si>
    <t>FEC.ktoe.BG.NFM.SEC_ALU.LIGHT.GENERIC.ELEC</t>
  </si>
  <si>
    <t>FEC.ktoe.BG.NFM.SEC_ALU.AIRCOMP.GENERIC.ELEC</t>
  </si>
  <si>
    <t>FEC.ktoe.BG.NFM.SEC_ALU.MOTOR.GENERIC.ELEC</t>
  </si>
  <si>
    <t>FEC.ktoe.BG.NFM.SEC_ALU.FANS.GENERIC.ELEC</t>
  </si>
  <si>
    <t>FEC.ktoe.BG.NFM.SEC_ALU.LOW_ENTH.TOTAL.TOTAL</t>
  </si>
  <si>
    <t>FEC.ktoe.BG.NFM.SEC_ALU.LOW_ENTH.THERM.DIESEL_LIQBIO</t>
  </si>
  <si>
    <t>FEC.ktoe.BG.NFM.SEC_ALU.LOW_ENTH.THERM.NG_BIOGAS</t>
  </si>
  <si>
    <t>FEC.ktoe.BG.NFM.SEC_ALU.LOW_ENTH.THERM.SOLAR_GEO</t>
  </si>
  <si>
    <t>FEC.ktoe.BG.NFM.SEC_ALU.LOW_ENTH.HP.AMBIENT</t>
  </si>
  <si>
    <t>FEC.ktoe.BG.NFM.SEC_ALU.LOW_ENTH.THERM.ELEC</t>
  </si>
  <si>
    <t>Secondary aluminium (incl. pre-treatment, remelting)</t>
  </si>
  <si>
    <t>FEC.ktoe.BG.NFM.SEC_ALU.SEC_REMELTING.TOTAL.TOTAL</t>
  </si>
  <si>
    <t>Secondary aluminium - Thermal</t>
  </si>
  <si>
    <t>FEC.ktoe.BG.NFM.SEC_ALU.SEC_REMELTING.THERM.TOTAL</t>
  </si>
  <si>
    <t>FEC.ktoe.BG.NFM.SEC_ALU.SEC_REMELTING.THERM.LPG</t>
  </si>
  <si>
    <t>FEC.ktoe.BG.NFM.SEC_ALU.SEC_REMELTING.THERM.DIESEL_LIQBIO</t>
  </si>
  <si>
    <t>FEC.ktoe.BG.NFM.SEC_ALU.SEC_REMELTING.THERM.RFO</t>
  </si>
  <si>
    <t>FEC.ktoe.BG.NFM.SEC_ALU.SEC_REMELTING.THERM.NG_BIOGAS</t>
  </si>
  <si>
    <t>Secondary aluminium - Electric</t>
  </si>
  <si>
    <t>FEC.ktoe.BG.NFM.SEC_ALU.SEC_REMELTING.ELEC.ELEC</t>
  </si>
  <si>
    <t>FEC.ktoe.BG.NFM.SEC_ALU.SEC_PROCESSING.TOTAL.TOTAL</t>
  </si>
  <si>
    <t>FEC.ktoe.BG.NFM.SEC_ALU.SEC_PROCESSING.THERM.TOTAL</t>
  </si>
  <si>
    <t>FEC.ktoe.BG.NFM.SEC_ALU.SEC_PROCESSING.THERM.LPG</t>
  </si>
  <si>
    <t>FEC.ktoe.BG.NFM.SEC_ALU.SEC_PROCESSING.THERM.DIESEL_LIQBIO</t>
  </si>
  <si>
    <t>FEC.ktoe.BG.NFM.SEC_ALU.SEC_PROCESSING.THERM.RFO</t>
  </si>
  <si>
    <t>FEC.ktoe.BG.NFM.SEC_ALU.SEC_PROCESSING.THERM.NG_BIOGAS</t>
  </si>
  <si>
    <t>FEC.ktoe.BG.NFM.SEC_ALU.SEC_PROCESSING.ELEC.ELEC</t>
  </si>
  <si>
    <t>FEC.ktoe.BG.NFM.SEC_ALU.SEC_FINISHING.THERM.TOTAL</t>
  </si>
  <si>
    <t>FEC.ktoe.BG.NFM.SEC_ALU.SEC_FINISHING.THERM.LPG</t>
  </si>
  <si>
    <t>FEC.ktoe.BG.NFM.SEC_ALU.SEC_FINISHING.THERM.DIESEL_LIQBIO</t>
  </si>
  <si>
    <t>FEC.ktoe.BG.NFM.SEC_ALU.SEC_FINISHING.THERM.NG_BIOGAS</t>
  </si>
  <si>
    <t>FEC.ktoe.BG.NFM.SEC_ALU.SEC_FINISHING_STEAM.TOTAL.TOTAL</t>
  </si>
  <si>
    <t>FEC.ktoe.BG.NFM.SEC_ALU.SEC_FINISHING_STEAM.STEAM.SOLIDS</t>
  </si>
  <si>
    <t>FEC.ktoe.BG.NFM.SEC_ALU.SEC_FINISHING_STEAM.STEAM.RFG</t>
  </si>
  <si>
    <t>FEC.ktoe.BG.NFM.SEC_ALU.SEC_FINISHING_STEAM.STEAM.LPG</t>
  </si>
  <si>
    <t>FEC.ktoe.BG.NFM.SEC_ALU.SEC_FINISHING_STEAM.STEAM.DIESEL_LIQBIO</t>
  </si>
  <si>
    <t>FEC.ktoe.BG.NFM.SEC_ALU.SEC_FINISHING_STEAM.STEAM.RFO</t>
  </si>
  <si>
    <t>FEC.ktoe.BG.NFM.SEC_ALU.SEC_FINISHING_STEAM.STEAM.OTHER</t>
  </si>
  <si>
    <t>FEC.ktoe.BG.NFM.SEC_ALU.SEC_FINISHING_STEAM.STEAM.NG_BIOGAS</t>
  </si>
  <si>
    <t>FEC.ktoe.BG.NFM.SEC_ALU.SEC_FINISHING_STEAM.STEAM.DERIVED</t>
  </si>
  <si>
    <t>FEC.ktoe.BG.NFM.SEC_ALU.SEC_FINISHING_STEAM.STEAM.BIOMASS_WASTE</t>
  </si>
  <si>
    <t>FEC.ktoe.BG.NFM.SEC_ALU.SEC_FINISHING_STEAM.STEAM.STEAM_DISTR</t>
  </si>
  <si>
    <t>FEC.ktoe.BG.NFM.SEC_ALU.SEC_FINISHING.ELEC.ELEC</t>
  </si>
  <si>
    <t>FEC.ktoe.BG.NFM.OTHER_NFM.TOTAL.TOTAL.TOTAL</t>
  </si>
  <si>
    <t>FEC.ktoe.BG.NFM.OTHER_NFM.LIGHT.GENERIC.ELEC</t>
  </si>
  <si>
    <t>FEC.ktoe.BG.NFM.OTHER_NFM.AIRCOMP.GENERIC.ELEC</t>
  </si>
  <si>
    <t>FEC.ktoe.BG.NFM.OTHER_NFM.MOTOR.GENERIC.ELEC</t>
  </si>
  <si>
    <t>FEC.ktoe.BG.NFM.OTHER_NFM.FANS.GENERIC.ELEC</t>
  </si>
  <si>
    <t>FEC.ktoe.BG.NFM.OTHER_NFM.LOW_ENTH.TOTAL.TOTAL</t>
  </si>
  <si>
    <t>FEC.ktoe.BG.NFM.OTHER_NFM.LOW_ENTH.THERM.DIESEL_LIQBIO</t>
  </si>
  <si>
    <t>FEC.ktoe.BG.NFM.OTHER_NFM.LOW_ENTH.THERM.NG_BIOGAS</t>
  </si>
  <si>
    <t>FEC.ktoe.BG.NFM.OTHER_NFM.LOW_ENTH.THERM.SOLAR_GEO</t>
  </si>
  <si>
    <t>FEC.ktoe.BG.NFM.OTHER_NFM.LOW_ENTH.HP.AMBIENT</t>
  </si>
  <si>
    <t>FEC.ktoe.BG.NFM.OTHER_NFM.LOW_ENTH.THERM.ELEC</t>
  </si>
  <si>
    <t>Other Metals: production</t>
  </si>
  <si>
    <t>FEC.ktoe.BG.NFM.OTHER_NFM.OTH_PRODUCTION.TOTAL.TOTAL</t>
  </si>
  <si>
    <t>Metal production - Thermal</t>
  </si>
  <si>
    <t>FEC.ktoe.BG.NFM.OTHER_NFM.OTH_PRODUCTION.THERM.TOTAL</t>
  </si>
  <si>
    <t>FEC.ktoe.BG.NFM.OTHER_NFM.OTH_PRODUCTION.THERM.SOLIDS</t>
  </si>
  <si>
    <t>FEC.ktoe.BG.NFM.OTHER_NFM.OTH_PRODUCTION.THERM.LPG</t>
  </si>
  <si>
    <t>FEC.ktoe.BG.NFM.OTHER_NFM.OTH_PRODUCTION.THERM.DIESEL_LIQBIO</t>
  </si>
  <si>
    <t>FEC.ktoe.BG.NFM.OTHER_NFM.OTH_PRODUCTION.THERM.RFO</t>
  </si>
  <si>
    <t>FEC.ktoe.BG.NFM.OTHER_NFM.OTH_PRODUCTION.THERM.NG_BIOGAS</t>
  </si>
  <si>
    <t>Metal production - Electric</t>
  </si>
  <si>
    <t>FEC.ktoe.BG.NFM.OTHER_NFM.OTH_PRODUCTION.ELEC.ELEC</t>
  </si>
  <si>
    <t>Metal processing  (metallurgy e.g. cast house, reheating)</t>
  </si>
  <si>
    <t>FEC.ktoe.BG.NFM.OTHER_NFM.OTH_PROCESSING.TOTAL.TOTAL</t>
  </si>
  <si>
    <t>Metal processing - Thermal</t>
  </si>
  <si>
    <t>FEC.ktoe.BG.NFM.OTHER_NFM.OTH_PROCESSING.THERM.TOTAL</t>
  </si>
  <si>
    <t>FEC.ktoe.BG.NFM.OTHER_NFM.OTH_PROCESSING.THERM.LPG</t>
  </si>
  <si>
    <t>FEC.ktoe.BG.NFM.OTHER_NFM.OTH_PROCESSING.THERM.DIESEL_LIQBIO</t>
  </si>
  <si>
    <t>FEC.ktoe.BG.NFM.OTHER_NFM.OTH_PROCESSING.THERM.RFO</t>
  </si>
  <si>
    <t>FEC.ktoe.BG.NFM.OTHER_NFM.OTH_PROCESSING.THERM.NG_BIOGAS</t>
  </si>
  <si>
    <t>Metal processing - Electric</t>
  </si>
  <si>
    <t>FEC.ktoe.BG.NFM.OTHER_NFM.OTH_PROCESSING.ELEC.ELEC</t>
  </si>
  <si>
    <t>Metal finishing</t>
  </si>
  <si>
    <t>Metal finishing - Thermal</t>
  </si>
  <si>
    <t>FEC.ktoe.BG.NFM.OTHER_NFM.OTH_FINISHING.THERM.TOTAL</t>
  </si>
  <si>
    <t>FEC.ktoe.BG.NFM.OTHER_NFM.OTH_FINISHING.THERM.LPG</t>
  </si>
  <si>
    <t>FEC.ktoe.BG.NFM.OTHER_NFM.OTH_FINISHING.THERM.DIESEL_LIQBIO</t>
  </si>
  <si>
    <t>FEC.ktoe.BG.NFM.OTHER_NFM.OTH_FINISHING.THERM.NG_BIOGAS</t>
  </si>
  <si>
    <t>Metal finishing - Steam</t>
  </si>
  <si>
    <t>FEC.ktoe.BG.NFM.OTHER_NFM.OTH_FINISHING_STEAM.TOTAL.TOTAL</t>
  </si>
  <si>
    <t>FEC.ktoe.BG.NFM.OTHER_NFM.OTH_FINISHING_STEAM.STEAM.SOLIDS</t>
  </si>
  <si>
    <t>FEC.ktoe.BG.NFM.OTHER_NFM.OTH_FINISHING_STEAM.STEAM.RFG</t>
  </si>
  <si>
    <t>FEC.ktoe.BG.NFM.OTHER_NFM.OTH_FINISHING_STEAM.STEAM.LPG</t>
  </si>
  <si>
    <t>FEC.ktoe.BG.NFM.OTHER_NFM.OTH_FINISHING_STEAM.STEAM.DIESEL_LIQBIO</t>
  </si>
  <si>
    <t>FEC.ktoe.BG.NFM.OTHER_NFM.OTH_FINISHING_STEAM.STEAM.RFO</t>
  </si>
  <si>
    <t>FEC.ktoe.BG.NFM.OTHER_NFM.OTH_FINISHING_STEAM.STEAM.OTHER</t>
  </si>
  <si>
    <t>FEC.ktoe.BG.NFM.OTHER_NFM.OTH_FINISHING_STEAM.STEAM.NG_BIOGAS</t>
  </si>
  <si>
    <t>FEC.ktoe.BG.NFM.OTHER_NFM.OTH_FINISHING_STEAM.STEAM.DERIVED</t>
  </si>
  <si>
    <t>FEC.ktoe.BG.NFM.OTHER_NFM.OTH_FINISHING_STEAM.STEAM.BIOMASS_WASTE</t>
  </si>
  <si>
    <t>FEC.ktoe.BG.NFM.OTHER_NFM.OTH_FINISHING_STEAM.STEAM.STEAM_DISTR</t>
  </si>
  <si>
    <t>Metal finishing - Electric</t>
  </si>
  <si>
    <t>FEC.ktoe.BG.NFM.OTHER_NFM.OTH_FINISHING.ELEC.ELEC</t>
  </si>
  <si>
    <t>UED.ktoe.BG.NFM.ALUMINA.TOTAL.TOTAL.TOTAL</t>
  </si>
  <si>
    <t>UED.ktoe.BG.NFM.ALUMINA.LIGHT.GENERIC.ELEC</t>
  </si>
  <si>
    <t>UED.ktoe.BG.NFM.ALUMINA.AIRCOMP.GENERIC.ELEC</t>
  </si>
  <si>
    <t>UED.ktoe.BG.NFM.ALUMINA.MOTOR.GENERIC.ELEC</t>
  </si>
  <si>
    <t>UED.ktoe.BG.NFM.ALUMINA.FANS.GENERIC.ELEC</t>
  </si>
  <si>
    <t>UED.ktoe.BG.NFM.ALUMINA.LOW_ENTH.TOTAL.TOTAL</t>
  </si>
  <si>
    <t>UED.ktoe.BG.NFM.ALUMINA.LOW_ENTH.THERM.DIESEL_LIQBIO</t>
  </si>
  <si>
    <t>UED.ktoe.BG.NFM.ALUMINA.LOW_ENTH.THERM.NG_BIOGAS</t>
  </si>
  <si>
    <t>UED.ktoe.BG.NFM.ALUMINA.LOW_ENTH.THERM.SOLAR_GEO</t>
  </si>
  <si>
    <t>UED.ktoe.BG.NFM.ALUMINA.LOW_ENTH.HP.AMBIENT</t>
  </si>
  <si>
    <t>UED.ktoe.BG.NFM.ALUMINA.LOW_ENTH.THERM.ELEC</t>
  </si>
  <si>
    <t>UED.ktoe.BG.NFM.ALUMINA.A_PRODUCTION.TOTAL.TOTAL</t>
  </si>
  <si>
    <t>UED.ktoe.BG.NFM.ALUMINA.A_PRODUCTION.STEAM.SOLIDS</t>
  </si>
  <si>
    <t>UED.ktoe.BG.NFM.ALUMINA.A_PRODUCTION.STEAM.RFG</t>
  </si>
  <si>
    <t>UED.ktoe.BG.NFM.ALUMINA.A_PRODUCTION.STEAM.LPG</t>
  </si>
  <si>
    <t>UED.ktoe.BG.NFM.ALUMINA.A_PRODUCTION.STEAM.DIESEL_LIQBIO</t>
  </si>
  <si>
    <t>UED.ktoe.BG.NFM.ALUMINA.A_PRODUCTION.STEAM.RFO</t>
  </si>
  <si>
    <t>UED.ktoe.BG.NFM.ALUMINA.A_PRODUCTION.STEAM.OTHER</t>
  </si>
  <si>
    <t>UED.ktoe.BG.NFM.ALUMINA.A_PRODUCTION.STEAM.NG_BIOGAS</t>
  </si>
  <si>
    <t>UED.ktoe.BG.NFM.ALUMINA.A_PRODUCTION.STEAM.DERIVED</t>
  </si>
  <si>
    <t>UED.ktoe.BG.NFM.ALUMINA.A_PRODUCTION.STEAM.BIOMASS_WASTE</t>
  </si>
  <si>
    <t>UED.ktoe.BG.NFM.ALUMINA.A_PRODUCTION.STEAM.STEAM_DISTR</t>
  </si>
  <si>
    <t>UED.ktoe.BG.NFM.ALUMINA.A_REFINING.TOTAL.TOTAL</t>
  </si>
  <si>
    <t>UED.ktoe.BG.NFM.ALUMINA.A_REFINING.THERM.LPG</t>
  </si>
  <si>
    <t>UED.ktoe.BG.NFM.ALUMINA.A_REFINING.THERM.DIESEL_LIQBIO</t>
  </si>
  <si>
    <t>UED.ktoe.BG.NFM.ALUMINA.A_REFINING.THERM.RFO</t>
  </si>
  <si>
    <t>UED.ktoe.BG.NFM.ALUMINA.A_REFINING.THERM.NG_BIOGAS</t>
  </si>
  <si>
    <t>UED.ktoe.BG.NFM.ALUMINA.A_REFINING.THERM.ELEC</t>
  </si>
  <si>
    <t>UED.ktoe.BG.NFM.PRIM_ALU.TOTAL.TOTAL.TOTAL</t>
  </si>
  <si>
    <t>UED.ktoe.BG.NFM.PRIM_ALU.LIGHT.GENERIC.ELEC</t>
  </si>
  <si>
    <t>UED.ktoe.BG.NFM.PRIM_ALU.AIRCOMP.GENERIC.ELEC</t>
  </si>
  <si>
    <t>UED.ktoe.BG.NFM.PRIM_ALU.MOTOR.GENERIC.ELEC</t>
  </si>
  <si>
    <t>UED.ktoe.BG.NFM.PRIM_ALU.FANS.GENERIC.ELEC</t>
  </si>
  <si>
    <t>UED.ktoe.BG.NFM.PRIM_ALU.LOW_ENTH.TOTAL.TOTAL</t>
  </si>
  <si>
    <t>UED.ktoe.BG.NFM.PRIM_ALU.LOW_ENTH.THERM.DIESEL_LIQBIO</t>
  </si>
  <si>
    <t>UED.ktoe.BG.NFM.PRIM_ALU.LOW_ENTH.THERM.NG_BIOGAS</t>
  </si>
  <si>
    <t>UED.ktoe.BG.NFM.PRIM_ALU.LOW_ENTH.THERM.SOLAR_GEO</t>
  </si>
  <si>
    <t>UED.ktoe.BG.NFM.PRIM_ALU.LOW_ENTH.HP.AMBIENT</t>
  </si>
  <si>
    <t>UED.ktoe.BG.NFM.PRIM_ALU.LOW_ENTH.THERM.ELEC</t>
  </si>
  <si>
    <t>UED.ktoe.BG.NFM.PRIM_ALU.SMELTING.ELEC.ELEC</t>
  </si>
  <si>
    <t>UED.ktoe.BG.NFM.PRIM_ALU.PROCESSING.TOTAL.TOTAL</t>
  </si>
  <si>
    <t>UED.ktoe.BG.NFM.PRIM_ALU.PROCESSING.THERM.TOTAL</t>
  </si>
  <si>
    <t>UED.ktoe.BG.NFM.PRIM_ALU.PROCESSING.THERM.LPG</t>
  </si>
  <si>
    <t>UED.ktoe.BG.NFM.PRIM_ALU.PROCESSING.THERM.DIESEL_LIQBIO</t>
  </si>
  <si>
    <t>UED.ktoe.BG.NFM.PRIM_ALU.PROCESSING.THERM.RFO</t>
  </si>
  <si>
    <t>UED.ktoe.BG.NFM.PRIM_ALU.PROCESSING.THERM.NG_BIOGAS</t>
  </si>
  <si>
    <t>UED.ktoe.BG.NFM.PRIM_ALU.PROCESSING.ELEC.ELEC</t>
  </si>
  <si>
    <t>UED.ktoe.BG.NFM.PRIM_ALU.FINISHING.THERM.TOTAL</t>
  </si>
  <si>
    <t>UED.ktoe.BG.NFM.PRIM_ALU.FINISHING.THERM.LPG</t>
  </si>
  <si>
    <t>UED.ktoe.BG.NFM.PRIM_ALU.FINISHING.THERM.DIESEL_LIQBIO</t>
  </si>
  <si>
    <t>UED.ktoe.BG.NFM.PRIM_ALU.FINISHING.THERM.NG_BIOGAS</t>
  </si>
  <si>
    <t>UED.ktoe.BG.NFM.PRIM_ALU.FINISHING_STEAM.TOTAL.TOTAL</t>
  </si>
  <si>
    <t>UED.ktoe.BG.NFM.PRIM_ALU.FINISHING_STEAM.STEAM.SOLIDS</t>
  </si>
  <si>
    <t>UED.ktoe.BG.NFM.PRIM_ALU.FINISHING_STEAM.STEAM.RFG</t>
  </si>
  <si>
    <t>UED.ktoe.BG.NFM.PRIM_ALU.FINISHING_STEAM.STEAM.LPG</t>
  </si>
  <si>
    <t>UED.ktoe.BG.NFM.PRIM_ALU.FINISHING_STEAM.STEAM.DIESEL_LIQBIO</t>
  </si>
  <si>
    <t>UED.ktoe.BG.NFM.PRIM_ALU.FINISHING_STEAM.STEAM.RFO</t>
  </si>
  <si>
    <t>UED.ktoe.BG.NFM.PRIM_ALU.FINISHING_STEAM.STEAM.OTHER</t>
  </si>
  <si>
    <t>UED.ktoe.BG.NFM.PRIM_ALU.FINISHING_STEAM.STEAM.NG_BIOGAS</t>
  </si>
  <si>
    <t>UED.ktoe.BG.NFM.PRIM_ALU.FINISHING_STEAM.STEAM.DERIVED</t>
  </si>
  <si>
    <t>UED.ktoe.BG.NFM.PRIM_ALU.FINISHING_STEAM.STEAM.BIOMASS_WASTE</t>
  </si>
  <si>
    <t>UED.ktoe.BG.NFM.PRIM_ALU.FINISHING_STEAM.STEAM.STEAM_DISTR</t>
  </si>
  <si>
    <t>UED.ktoe.BG.NFM.PRIM_ALU.FINISHING.ELEC.ELEC</t>
  </si>
  <si>
    <t>UED.ktoe.BG.NFM.SEC_ALU.TOTAL.TOTAL.TOTAL</t>
  </si>
  <si>
    <t>UED.ktoe.BG.NFM.SEC_ALU.LIGHT.GENERIC.ELEC</t>
  </si>
  <si>
    <t>UED.ktoe.BG.NFM.SEC_ALU.AIRCOMP.GENERIC.ELEC</t>
  </si>
  <si>
    <t>UED.ktoe.BG.NFM.SEC_ALU.MOTOR.GENERIC.ELEC</t>
  </si>
  <si>
    <t>UED.ktoe.BG.NFM.SEC_ALU.FANS.GENERIC.ELEC</t>
  </si>
  <si>
    <t>UED.ktoe.BG.NFM.SEC_ALU.LOW_ENTH.TOTAL.TOTAL</t>
  </si>
  <si>
    <t>UED.ktoe.BG.NFM.SEC_ALU.LOW_ENTH.THERM.DIESEL_LIQBIO</t>
  </si>
  <si>
    <t>UED.ktoe.BG.NFM.SEC_ALU.LOW_ENTH.THERM.NG_BIOGAS</t>
  </si>
  <si>
    <t>UED.ktoe.BG.NFM.SEC_ALU.LOW_ENTH.THERM.SOLAR_GEO</t>
  </si>
  <si>
    <t>UED.ktoe.BG.NFM.SEC_ALU.LOW_ENTH.HP.AMBIENT</t>
  </si>
  <si>
    <t>UED.ktoe.BG.NFM.SEC_ALU.LOW_ENTH.THERM.ELEC</t>
  </si>
  <si>
    <t>UED.ktoe.BG.NFM.SEC_ALU.SEC_REMELTING.TOTAL.TOTAL</t>
  </si>
  <si>
    <t>UED.ktoe.BG.NFM.SEC_ALU.SEC_REMELTING.THERM.TOTAL</t>
  </si>
  <si>
    <t>UED.ktoe.BG.NFM.SEC_ALU.SEC_REMELTING.THERM.LPG</t>
  </si>
  <si>
    <t>UED.ktoe.BG.NFM.SEC_ALU.SEC_REMELTING.THERM.DIESEL_LIQBIO</t>
  </si>
  <si>
    <t>UED.ktoe.BG.NFM.SEC_ALU.SEC_REMELTING.THERM.RFO</t>
  </si>
  <si>
    <t>UED.ktoe.BG.NFM.SEC_ALU.SEC_REMELTING.THERM.NG_BIOGAS</t>
  </si>
  <si>
    <t>UED.ktoe.BG.NFM.SEC_ALU.SEC_REMELTING.ELEC.ELEC</t>
  </si>
  <si>
    <t>UED.ktoe.BG.NFM.SEC_ALU.SEC_PROCESSING.TOTAL.TOTAL</t>
  </si>
  <si>
    <t>UED.ktoe.BG.NFM.SEC_ALU.SEC_PROCESSING.THERM.TOTAL</t>
  </si>
  <si>
    <t>UED.ktoe.BG.NFM.SEC_ALU.SEC_PROCESSING.THERM.LPG</t>
  </si>
  <si>
    <t>UED.ktoe.BG.NFM.SEC_ALU.SEC_PROCESSING.THERM.DIESEL_LIQBIO</t>
  </si>
  <si>
    <t>UED.ktoe.BG.NFM.SEC_ALU.SEC_PROCESSING.THERM.RFO</t>
  </si>
  <si>
    <t>UED.ktoe.BG.NFM.SEC_ALU.SEC_PROCESSING.THERM.NG_BIOGAS</t>
  </si>
  <si>
    <t>UED.ktoe.BG.NFM.SEC_ALU.SEC_PROCESSING.ELEC.ELEC</t>
  </si>
  <si>
    <t>UED.ktoe.BG.NFM.SEC_ALU.SEC_FINISHING.THERM.TOTAL</t>
  </si>
  <si>
    <t>UED.ktoe.BG.NFM.SEC_ALU.SEC_FINISHING.THERM.LPG</t>
  </si>
  <si>
    <t>UED.ktoe.BG.NFM.SEC_ALU.SEC_FINISHING.THERM.DIESEL_LIQBIO</t>
  </si>
  <si>
    <t>UED.ktoe.BG.NFM.SEC_ALU.SEC_FINISHING.THERM.NG_BIOGAS</t>
  </si>
  <si>
    <t>UED.ktoe.BG.NFM.SEC_ALU.SEC_FINISHING_STEAM.TOTAL.TOTAL</t>
  </si>
  <si>
    <t>UED.ktoe.BG.NFM.SEC_ALU.SEC_FINISHING_STEAM.STEAM.SOLIDS</t>
  </si>
  <si>
    <t>UED.ktoe.BG.NFM.SEC_ALU.SEC_FINISHING_STEAM.STEAM.RFG</t>
  </si>
  <si>
    <t>UED.ktoe.BG.NFM.SEC_ALU.SEC_FINISHING_STEAM.STEAM.LPG</t>
  </si>
  <si>
    <t>UED.ktoe.BG.NFM.SEC_ALU.SEC_FINISHING_STEAM.STEAM.DIESEL_LIQBIO</t>
  </si>
  <si>
    <t>UED.ktoe.BG.NFM.SEC_ALU.SEC_FINISHING_STEAM.STEAM.RFO</t>
  </si>
  <si>
    <t>UED.ktoe.BG.NFM.SEC_ALU.SEC_FINISHING_STEAM.STEAM.OTHER</t>
  </si>
  <si>
    <t>UED.ktoe.BG.NFM.SEC_ALU.SEC_FINISHING_STEAM.STEAM.NG_BIOGAS</t>
  </si>
  <si>
    <t>UED.ktoe.BG.NFM.SEC_ALU.SEC_FINISHING_STEAM.STEAM.DERIVED</t>
  </si>
  <si>
    <t>UED.ktoe.BG.NFM.SEC_ALU.SEC_FINISHING_STEAM.STEAM.BIOMASS_WASTE</t>
  </si>
  <si>
    <t>UED.ktoe.BG.NFM.SEC_ALU.SEC_FINISHING_STEAM.STEAM.STEAM_DISTR</t>
  </si>
  <si>
    <t>UED.ktoe.BG.NFM.SEC_ALU.SEC_FINISHING.ELEC.ELEC</t>
  </si>
  <si>
    <t>UED.ktoe.BG.NFM.OTHER_NFM.TOTAL.TOTAL.TOTAL</t>
  </si>
  <si>
    <t>UED.ktoe.BG.NFM.OTHER_NFM.LIGHT.GENERIC.ELEC</t>
  </si>
  <si>
    <t>UED.ktoe.BG.NFM.OTHER_NFM.AIRCOMP.GENERIC.ELEC</t>
  </si>
  <si>
    <t>UED.ktoe.BG.NFM.OTHER_NFM.MOTOR.GENERIC.ELEC</t>
  </si>
  <si>
    <t>UED.ktoe.BG.NFM.OTHER_NFM.FANS.GENERIC.ELEC</t>
  </si>
  <si>
    <t>UED.ktoe.BG.NFM.OTHER_NFM.LOW_ENTH.TOTAL.TOTAL</t>
  </si>
  <si>
    <t>UED.ktoe.BG.NFM.OTHER_NFM.LOW_ENTH.THERM.DIESEL_LIQBIO</t>
  </si>
  <si>
    <t>UED.ktoe.BG.NFM.OTHER_NFM.LOW_ENTH.THERM.NG_BIOGAS</t>
  </si>
  <si>
    <t>UED.ktoe.BG.NFM.OTHER_NFM.LOW_ENTH.THERM.SOLAR_GEO</t>
  </si>
  <si>
    <t>UED.ktoe.BG.NFM.OTHER_NFM.LOW_ENTH.HP.AMBIENT</t>
  </si>
  <si>
    <t>UED.ktoe.BG.NFM.OTHER_NFM.LOW_ENTH.THERM.ELEC</t>
  </si>
  <si>
    <t>UED.ktoe.BG.NFM.OTHER_NFM.OTH_PRODUCTION.TOTAL.TOTAL</t>
  </si>
  <si>
    <t>UED.ktoe.BG.NFM.OTHER_NFM.OTH_PRODUCTION.THERM.TOTAL</t>
  </si>
  <si>
    <t>UED.ktoe.BG.NFM.OTHER_NFM.OTH_PRODUCTION.THERM.SOLIDS</t>
  </si>
  <si>
    <t>UED.ktoe.BG.NFM.OTHER_NFM.OTH_PRODUCTION.THERM.LPG</t>
  </si>
  <si>
    <t>UED.ktoe.BG.NFM.OTHER_NFM.OTH_PRODUCTION.THERM.DIESEL_LIQBIO</t>
  </si>
  <si>
    <t>UED.ktoe.BG.NFM.OTHER_NFM.OTH_PRODUCTION.THERM.RFO</t>
  </si>
  <si>
    <t>UED.ktoe.BG.NFM.OTHER_NFM.OTH_PRODUCTION.THERM.NG_BIOGAS</t>
  </si>
  <si>
    <t>UED.ktoe.BG.NFM.OTHER_NFM.OTH_PRODUCTION.ELEC.ELEC</t>
  </si>
  <si>
    <t>UED.ktoe.BG.NFM.OTHER_NFM.OTH_PROCESSING.TOTAL.TOTAL</t>
  </si>
  <si>
    <t>UED.ktoe.BG.NFM.OTHER_NFM.OTH_PROCESSING.THERM.TOTAL</t>
  </si>
  <si>
    <t>UED.ktoe.BG.NFM.OTHER_NFM.OTH_PROCESSING.THERM.LPG</t>
  </si>
  <si>
    <t>UED.ktoe.BG.NFM.OTHER_NFM.OTH_PROCESSING.THERM.DIESEL_LIQBIO</t>
  </si>
  <si>
    <t>UED.ktoe.BG.NFM.OTHER_NFM.OTH_PROCESSING.THERM.RFO</t>
  </si>
  <si>
    <t>UED.ktoe.BG.NFM.OTHER_NFM.OTH_PROCESSING.THERM.NG_BIOGAS</t>
  </si>
  <si>
    <t>UED.ktoe.BG.NFM.OTHER_NFM.OTH_PROCESSING.ELEC.ELEC</t>
  </si>
  <si>
    <t>UED.ktoe.BG.NFM.OTHER_NFM.OTH_FINISHING.THERM.TOTAL</t>
  </si>
  <si>
    <t>UED.ktoe.BG.NFM.OTHER_NFM.OTH_FINISHING.THERM.LPG</t>
  </si>
  <si>
    <t>UED.ktoe.BG.NFM.OTHER_NFM.OTH_FINISHING.THERM.DIESEL_LIQBIO</t>
  </si>
  <si>
    <t>UED.ktoe.BG.NFM.OTHER_NFM.OTH_FINISHING.THERM.NG_BIOGAS</t>
  </si>
  <si>
    <t>UED.ktoe.BG.NFM.OTHER_NFM.OTH_FINISHING_STEAM.TOTAL.TOTAL</t>
  </si>
  <si>
    <t>UED.ktoe.BG.NFM.OTHER_NFM.OTH_FINISHING_STEAM.STEAM.SOLIDS</t>
  </si>
  <si>
    <t>UED.ktoe.BG.NFM.OTHER_NFM.OTH_FINISHING_STEAM.STEAM.RFG</t>
  </si>
  <si>
    <t>UED.ktoe.BG.NFM.OTHER_NFM.OTH_FINISHING_STEAM.STEAM.LPG</t>
  </si>
  <si>
    <t>UED.ktoe.BG.NFM.OTHER_NFM.OTH_FINISHING_STEAM.STEAM.DIESEL_LIQBIO</t>
  </si>
  <si>
    <t>UED.ktoe.BG.NFM.OTHER_NFM.OTH_FINISHING_STEAM.STEAM.RFO</t>
  </si>
  <si>
    <t>UED.ktoe.BG.NFM.OTHER_NFM.OTH_FINISHING_STEAM.STEAM.OTHER</t>
  </si>
  <si>
    <t>UED.ktoe.BG.NFM.OTHER_NFM.OTH_FINISHING_STEAM.STEAM.NG_BIOGAS</t>
  </si>
  <si>
    <t>UED.ktoe.BG.NFM.OTHER_NFM.OTH_FINISHING_STEAM.STEAM.DERIVED</t>
  </si>
  <si>
    <t>UED.ktoe.BG.NFM.OTHER_NFM.OTH_FINISHING_STEAM.STEAM.BIOMASS_WASTE</t>
  </si>
  <si>
    <t>UED.ktoe.BG.NFM.OTHER_NFM.OTH_FINISHING_STEAM.STEAM.STEAM_DISTR</t>
  </si>
  <si>
    <t>UED.ktoe.BG.NFM.OTHER_NFM.OTH_FINISHING.ELEC.ELEC</t>
  </si>
  <si>
    <t>FUEL_EMI.ktCO2.BG.NFM.ALUMINA.TOTAL.TOTAL.TOTAL</t>
  </si>
  <si>
    <t>FUEL_EMI.ktCO2.BG.NFM.ALUMINA.LIGHT.GENERIC.ELEC</t>
  </si>
  <si>
    <t>FUEL_EMI.ktCO2.BG.NFM.ALUMINA.AIRCOMP.GENERIC.ELEC</t>
  </si>
  <si>
    <t>FUEL_EMI.ktCO2.BG.NFM.ALUMINA.MOTOR.GENERIC.ELEC</t>
  </si>
  <si>
    <t>FUEL_EMI.ktCO2.BG.NFM.ALUMINA.FANS.GENERIC.ELEC</t>
  </si>
  <si>
    <t>FUEL_EMI.ktCO2.BG.NFM.ALUMINA.LOW_ENTH.TOTAL.TOTAL</t>
  </si>
  <si>
    <t>FUEL_EMI.ktCO2.BG.NFM.ALUMINA.LOW_ENTH.THERM.DIESEL_LIQBIO</t>
  </si>
  <si>
    <t>FUEL_EMI.ktCO2.BG.NFM.ALUMINA.LOW_ENTH.THERM.NG_BIOGAS</t>
  </si>
  <si>
    <t>FUEL_EMI.ktCO2.BG.NFM.ALUMINA.LOW_ENTH.THERM.SOLAR_GEO</t>
  </si>
  <si>
    <t>FUEL_EMI.ktCO2.BG.NFM.ALUMINA.LOW_ENTH.HP.AMBIENT</t>
  </si>
  <si>
    <t>FUEL_EMI.ktCO2.BG.NFM.ALUMINA.LOW_ENTH.THERM.ELEC</t>
  </si>
  <si>
    <t>FUEL_EMI.ktCO2.BG.NFM.ALUMINA.A_PRODUCTION.TOTAL.TOTAL</t>
  </si>
  <si>
    <t>FUEL_EMI.ktCO2.BG.NFM.ALUMINA.A_PRODUCTION.STEAM.SOLIDS</t>
  </si>
  <si>
    <t>FUEL_EMI.ktCO2.BG.NFM.ALUMINA.A_PRODUCTION.STEAM.RFG</t>
  </si>
  <si>
    <t>FUEL_EMI.ktCO2.BG.NFM.ALUMINA.A_PRODUCTION.STEAM.LPG</t>
  </si>
  <si>
    <t>FUEL_EMI.ktCO2.BG.NFM.ALUMINA.A_PRODUCTION.STEAM.DIESEL_LIQBIO</t>
  </si>
  <si>
    <t>FUEL_EMI.ktCO2.BG.NFM.ALUMINA.A_PRODUCTION.STEAM.RFO</t>
  </si>
  <si>
    <t>FUEL_EMI.ktCO2.BG.NFM.ALUMINA.A_PRODUCTION.STEAM.OTHER</t>
  </si>
  <si>
    <t>FUEL_EMI.ktCO2.BG.NFM.ALUMINA.A_PRODUCTION.STEAM.NG_BIOGAS</t>
  </si>
  <si>
    <t>FUEL_EMI.ktCO2.BG.NFM.ALUMINA.A_PRODUCTION.STEAM.DERIVED</t>
  </si>
  <si>
    <t>FUEL_EMI.ktCO2.BG.NFM.ALUMINA.A_PRODUCTION.STEAM.BIOMASS_WASTE</t>
  </si>
  <si>
    <t>FUEL_EMI.ktCO2.BG.NFM.ALUMINA.A_PRODUCTION.STEAM.STEAM_DISTR</t>
  </si>
  <si>
    <t>FUEL_EMI.ktCO2.BG.NFM.ALUMINA.A_REFINING.TOTAL.TOTAL</t>
  </si>
  <si>
    <t>FUEL_EMI.ktCO2.BG.NFM.ALUMINA.A_REFINING.THERM.LPG</t>
  </si>
  <si>
    <t>FUEL_EMI.ktCO2.BG.NFM.ALUMINA.A_REFINING.THERM.DIESEL_LIQBIO</t>
  </si>
  <si>
    <t>FUEL_EMI.ktCO2.BG.NFM.ALUMINA.A_REFINING.THERM.RFO</t>
  </si>
  <si>
    <t>FUEL_EMI.ktCO2.BG.NFM.ALUMINA.A_REFINING.THERM.NG_BIOGAS</t>
  </si>
  <si>
    <t>FUEL_EMI.ktCO2.BG.NFM.ALUMINA.A_REFINING.THERM.ELEC</t>
  </si>
  <si>
    <t>FUEL_EMI.ktCO2.BG.NFM.PRIM_ALU.LIGHT.GENERIC.ELEC</t>
  </si>
  <si>
    <t>FUEL_EMI.ktCO2.BG.NFM.PRIM_ALU.AIRCOMP.GENERIC.ELEC</t>
  </si>
  <si>
    <t>FUEL_EMI.ktCO2.BG.NFM.PRIM_ALU.MOTOR.GENERIC.ELEC</t>
  </si>
  <si>
    <t>FUEL_EMI.ktCO2.BG.NFM.PRIM_ALU.FANS.GENERIC.ELEC</t>
  </si>
  <si>
    <t>FUEL_EMI.ktCO2.BG.NFM.PRIM_ALU.LOW_ENTH.TOTAL.TOTAL</t>
  </si>
  <si>
    <t>FUEL_EMI.ktCO2.BG.NFM.PRIM_ALU.LOW_ENTH.THERM.DIESEL_LIQBIO</t>
  </si>
  <si>
    <t>FUEL_EMI.ktCO2.BG.NFM.PRIM_ALU.LOW_ENTH.THERM.NG_BIOGAS</t>
  </si>
  <si>
    <t>FUEL_EMI.ktCO2.BG.NFM.PRIM_ALU.LOW_ENTH.THERM.SOLAR_GEO</t>
  </si>
  <si>
    <t>FUEL_EMI.ktCO2.BG.NFM.PRIM_ALU.LOW_ENTH.HP.AMBIENT</t>
  </si>
  <si>
    <t>FUEL_EMI.ktCO2.BG.NFM.PRIM_ALU.LOW_ENTH.THERM.ELEC</t>
  </si>
  <si>
    <t>FUEL_EMI.ktCO2.BG.NFM.PRIM_ALU.SMELTING.ELEC.ELEC</t>
  </si>
  <si>
    <t>FUEL_EMI.ktCO2.BG.NFM.PRIM_ALU.PROCESSING.TOTAL.TOTAL</t>
  </si>
  <si>
    <t>FUEL_EMI.ktCO2.BG.NFM.PRIM_ALU.PROCESSING.THERM.TOTAL</t>
  </si>
  <si>
    <t>FUEL_EMI.ktCO2.BG.NFM.PRIM_ALU.PROCESSING.THERM.LPG</t>
  </si>
  <si>
    <t>FUEL_EMI.ktCO2.BG.NFM.PRIM_ALU.PROCESSING.THERM.DIESEL_LIQBIO</t>
  </si>
  <si>
    <t>FUEL_EMI.ktCO2.BG.NFM.PRIM_ALU.PROCESSING.THERM.RFO</t>
  </si>
  <si>
    <t>FUEL_EMI.ktCO2.BG.NFM.PRIM_ALU.PROCESSING.THERM.NG_BIOGAS</t>
  </si>
  <si>
    <t>FUEL_EMI.ktCO2.BG.NFM.PRIM_ALU.PROCESSING.ELEC.ELEC</t>
  </si>
  <si>
    <t>FUEL_EMI.ktCO2.BG.NFM.PRIM_ALU.FINISHING.THERM.TOTAL</t>
  </si>
  <si>
    <t>FUEL_EMI.ktCO2.BG.NFM.PRIM_ALU.FINISHING.THERM.LPG</t>
  </si>
  <si>
    <t>FUEL_EMI.ktCO2.BG.NFM.PRIM_ALU.FINISHING.THERM.DIESEL_LIQBIO</t>
  </si>
  <si>
    <t>FUEL_EMI.ktCO2.BG.NFM.PRIM_ALU.FINISHING.THERM.NG_BIOGAS</t>
  </si>
  <si>
    <t>FUEL_EMI.ktCO2.BG.NFM.PRIM_ALU.FINISHING_STEAM.TOTAL.TOTAL</t>
  </si>
  <si>
    <t>FUEL_EMI.ktCO2.BG.NFM.PRIM_ALU.FINISHING_STEAM.STEAM.SOLIDS</t>
  </si>
  <si>
    <t>FUEL_EMI.ktCO2.BG.NFM.PRIM_ALU.FINISHING_STEAM.STEAM.RFG</t>
  </si>
  <si>
    <t>FUEL_EMI.ktCO2.BG.NFM.PRIM_ALU.FINISHING_STEAM.STEAM.LPG</t>
  </si>
  <si>
    <t>FUEL_EMI.ktCO2.BG.NFM.PRIM_ALU.FINISHING_STEAM.STEAM.DIESEL_LIQBIO</t>
  </si>
  <si>
    <t>FUEL_EMI.ktCO2.BG.NFM.PRIM_ALU.FINISHING_STEAM.STEAM.RFO</t>
  </si>
  <si>
    <t>FUEL_EMI.ktCO2.BG.NFM.PRIM_ALU.FINISHING_STEAM.STEAM.OTHER</t>
  </si>
  <si>
    <t>FUEL_EMI.ktCO2.BG.NFM.PRIM_ALU.FINISHING_STEAM.STEAM.NG_BIOGAS</t>
  </si>
  <si>
    <t>FUEL_EMI.ktCO2.BG.NFM.PRIM_ALU.FINISHING_STEAM.STEAM.DERIVED</t>
  </si>
  <si>
    <t>FUEL_EMI.ktCO2.BG.NFM.PRIM_ALU.FINISHING_STEAM.STEAM.BIOMASS_WASTE</t>
  </si>
  <si>
    <t>FUEL_EMI.ktCO2.BG.NFM.PRIM_ALU.FINISHING_STEAM.STEAM.STEAM_DISTR</t>
  </si>
  <si>
    <t>FUEL_EMI.ktCO2.BG.NFM.PRIM_ALU.FINISHING.ELEC.ELEC</t>
  </si>
  <si>
    <t>PROCESS_EMI.ktCO2.BG.NFM.PRIM_ALU</t>
  </si>
  <si>
    <t>FUEL_EMI.ktCO2.BG.NFM.SEC_ALU.TOTAL.TOTAL.TOTAL</t>
  </si>
  <si>
    <t>FUEL_EMI.ktCO2.BG.NFM.SEC_ALU.LIGHT.GENERIC.ELEC</t>
  </si>
  <si>
    <t>FUEL_EMI.ktCO2.BG.NFM.SEC_ALU.AIRCOMP.GENERIC.ELEC</t>
  </si>
  <si>
    <t>FUEL_EMI.ktCO2.BG.NFM.SEC_ALU.MOTOR.GENERIC.ELEC</t>
  </si>
  <si>
    <t>FUEL_EMI.ktCO2.BG.NFM.SEC_ALU.FANS.GENERIC.ELEC</t>
  </si>
  <si>
    <t>FUEL_EMI.ktCO2.BG.NFM.SEC_ALU.LOW_ENTH.TOTAL.TOTAL</t>
  </si>
  <si>
    <t>FUEL_EMI.ktCO2.BG.NFM.SEC_ALU.LOW_ENTH.THERM.DIESEL_LIQBIO</t>
  </si>
  <si>
    <t>FUEL_EMI.ktCO2.BG.NFM.SEC_ALU.LOW_ENTH.THERM.NG_BIOGAS</t>
  </si>
  <si>
    <t>FUEL_EMI.ktCO2.BG.NFM.SEC_ALU.LOW_ENTH.THERM.SOLAR_GEO</t>
  </si>
  <si>
    <t>FUEL_EMI.ktCO2.BG.NFM.SEC_ALU.LOW_ENTH.HP.AMBIENT</t>
  </si>
  <si>
    <t>FUEL_EMI.ktCO2.BG.NFM.SEC_ALU.LOW_ENTH.THERM.ELEC</t>
  </si>
  <si>
    <t>FUEL_EMI.ktCO2.BG.NFM.SEC_ALU.SEC_REMELTING.TOTAL.TOTAL</t>
  </si>
  <si>
    <t>FUEL_EMI.ktCO2.BG.NFM.SEC_ALU.SEC_REMELTING.THERM.TOTAL</t>
  </si>
  <si>
    <t>FUEL_EMI.ktCO2.BG.NFM.SEC_ALU.SEC_REMELTING.THERM.LPG</t>
  </si>
  <si>
    <t>FUEL_EMI.ktCO2.BG.NFM.SEC_ALU.SEC_REMELTING.THERM.DIESEL_LIQBIO</t>
  </si>
  <si>
    <t>FUEL_EMI.ktCO2.BG.NFM.SEC_ALU.SEC_REMELTING.THERM.RFO</t>
  </si>
  <si>
    <t>FUEL_EMI.ktCO2.BG.NFM.SEC_ALU.SEC_REMELTING.THERM.NG_BIOGAS</t>
  </si>
  <si>
    <t>FUEL_EMI.ktCO2.BG.NFM.SEC_ALU.SEC_REMELTING.ELEC.ELEC</t>
  </si>
  <si>
    <t>FUEL_EMI.ktCO2.BG.NFM.SEC_ALU.SEC_PROCESSING.TOTAL.TOTAL</t>
  </si>
  <si>
    <t>FUEL_EMI.ktCO2.BG.NFM.SEC_ALU.SEC_PROCESSING.THERM.TOTAL</t>
  </si>
  <si>
    <t>FUEL_EMI.ktCO2.BG.NFM.SEC_ALU.SEC_PROCESSING.THERM.LPG</t>
  </si>
  <si>
    <t>FUEL_EMI.ktCO2.BG.NFM.SEC_ALU.SEC_PROCESSING.THERM.DIESEL_LIQBIO</t>
  </si>
  <si>
    <t>FUEL_EMI.ktCO2.BG.NFM.SEC_ALU.SEC_PROCESSING.THERM.RFO</t>
  </si>
  <si>
    <t>FUEL_EMI.ktCO2.BG.NFM.SEC_ALU.SEC_PROCESSING.THERM.NG_BIOGAS</t>
  </si>
  <si>
    <t>FUEL_EMI.ktCO2.BG.NFM.SEC_ALU.SEC_PROCESSING.ELEC.ELEC</t>
  </si>
  <si>
    <t>FUEL_EMI.ktCO2.BG.NFM.SEC_ALU.SEC_FINISHING.THERM.TOTAL</t>
  </si>
  <si>
    <t>FUEL_EMI.ktCO2.BG.NFM.SEC_ALU.SEC_FINISHING.THERM.LPG</t>
  </si>
  <si>
    <t>FUEL_EMI.ktCO2.BG.NFM.SEC_ALU.SEC_FINISHING.THERM.DIESEL_LIQBIO</t>
  </si>
  <si>
    <t>FUEL_EMI.ktCO2.BG.NFM.SEC_ALU.SEC_FINISHING.THERM.NG_BIOGAS</t>
  </si>
  <si>
    <t>FUEL_EMI.ktCO2.BG.NFM.SEC_ALU.SEC_FINISHING_STEAM.TOTAL.TOTAL</t>
  </si>
  <si>
    <t>FUEL_EMI.ktCO2.BG.NFM.SEC_ALU.SEC_FINISHING_STEAM.STEAM.SOLIDS</t>
  </si>
  <si>
    <t>FUEL_EMI.ktCO2.BG.NFM.SEC_ALU.SEC_FINISHING_STEAM.STEAM.RFG</t>
  </si>
  <si>
    <t>FUEL_EMI.ktCO2.BG.NFM.SEC_ALU.SEC_FINISHING_STEAM.STEAM.LPG</t>
  </si>
  <si>
    <t>FUEL_EMI.ktCO2.BG.NFM.SEC_ALU.SEC_FINISHING_STEAM.STEAM.DIESEL_LIQBIO</t>
  </si>
  <si>
    <t>FUEL_EMI.ktCO2.BG.NFM.SEC_ALU.SEC_FINISHING_STEAM.STEAM.RFO</t>
  </si>
  <si>
    <t>FUEL_EMI.ktCO2.BG.NFM.SEC_ALU.SEC_FINISHING_STEAM.STEAM.OTHER</t>
  </si>
  <si>
    <t>FUEL_EMI.ktCO2.BG.NFM.SEC_ALU.SEC_FINISHING_STEAM.STEAM.NG_BIOGAS</t>
  </si>
  <si>
    <t>FUEL_EMI.ktCO2.BG.NFM.SEC_ALU.SEC_FINISHING_STEAM.STEAM.DERIVED</t>
  </si>
  <si>
    <t>FUEL_EMI.ktCO2.BG.NFM.SEC_ALU.SEC_FINISHING_STEAM.STEAM.BIOMASS_WASTE</t>
  </si>
  <si>
    <t>FUEL_EMI.ktCO2.BG.NFM.SEC_ALU.SEC_FINISHING_STEAM.STEAM.STEAM_DISTR</t>
  </si>
  <si>
    <t>FUEL_EMI.ktCO2.BG.NFM.SEC_ALU.SEC_FINISHING.ELEC.ELEC</t>
  </si>
  <si>
    <t>FUEL_EMI.ktCO2.BG.NFM.OTHER_NFM.LIGHT.GENERIC.ELEC</t>
  </si>
  <si>
    <t>FUEL_EMI.ktCO2.BG.NFM.OTHER_NFM.AIRCOMP.GENERIC.ELEC</t>
  </si>
  <si>
    <t>FUEL_EMI.ktCO2.BG.NFM.OTHER_NFM.MOTOR.GENERIC.ELEC</t>
  </si>
  <si>
    <t>FUEL_EMI.ktCO2.BG.NFM.OTHER_NFM.FANS.GENERIC.ELEC</t>
  </si>
  <si>
    <t>FUEL_EMI.ktCO2.BG.NFM.OTHER_NFM.LOW_ENTH.TOTAL.TOTAL</t>
  </si>
  <si>
    <t>FUEL_EMI.ktCO2.BG.NFM.OTHER_NFM.LOW_ENTH.THERM.DIESEL_LIQBIO</t>
  </si>
  <si>
    <t>FUEL_EMI.ktCO2.BG.NFM.OTHER_NFM.LOW_ENTH.THERM.NG_BIOGAS</t>
  </si>
  <si>
    <t>FUEL_EMI.ktCO2.BG.NFM.OTHER_NFM.LOW_ENTH.THERM.SOLAR_GEO</t>
  </si>
  <si>
    <t>FUEL_EMI.ktCO2.BG.NFM.OTHER_NFM.LOW_ENTH.HP.AMBIENT</t>
  </si>
  <si>
    <t>FUEL_EMI.ktCO2.BG.NFM.OTHER_NFM.LOW_ENTH.THERM.ELEC</t>
  </si>
  <si>
    <t>FUEL_EMI.ktCO2.BG.NFM.OTHER_NFM.OTH_PRODUCTION.TOTAL.TOTAL</t>
  </si>
  <si>
    <t>FUEL_EMI.ktCO2.BG.NFM.OTHER_NFM.OTH_PRODUCTION.THERM.TOTAL</t>
  </si>
  <si>
    <t>FUEL_EMI.ktCO2.BG.NFM.OTHER_NFM.OTH_PRODUCTION.THERM.SOLIDS</t>
  </si>
  <si>
    <t>FUEL_EMI.ktCO2.BG.NFM.OTHER_NFM.OTH_PRODUCTION.THERM.LPG</t>
  </si>
  <si>
    <t>FUEL_EMI.ktCO2.BG.NFM.OTHER_NFM.OTH_PRODUCTION.THERM.DIESEL_LIQBIO</t>
  </si>
  <si>
    <t>FUEL_EMI.ktCO2.BG.NFM.OTHER_NFM.OTH_PRODUCTION.THERM.RFO</t>
  </si>
  <si>
    <t>FUEL_EMI.ktCO2.BG.NFM.OTHER_NFM.OTH_PRODUCTION.THERM.NG_BIOGAS</t>
  </si>
  <si>
    <t>FUEL_EMI.ktCO2.BG.NFM.OTHER_NFM.OTH_PRODUCTION.ELEC.ELEC</t>
  </si>
  <si>
    <t>FUEL_EMI.ktCO2.BG.NFM.OTHER_NFM.OTH_PROCESSING.TOTAL.TOTAL</t>
  </si>
  <si>
    <t>FUEL_EMI.ktCO2.BG.NFM.OTHER_NFM.OTH_PROCESSING.THERM.TOTAL</t>
  </si>
  <si>
    <t>FUEL_EMI.ktCO2.BG.NFM.OTHER_NFM.OTH_PROCESSING.THERM.LPG</t>
  </si>
  <si>
    <t>FUEL_EMI.ktCO2.BG.NFM.OTHER_NFM.OTH_PROCESSING.THERM.DIESEL_LIQBIO</t>
  </si>
  <si>
    <t>FUEL_EMI.ktCO2.BG.NFM.OTHER_NFM.OTH_PROCESSING.THERM.RFO</t>
  </si>
  <si>
    <t>FUEL_EMI.ktCO2.BG.NFM.OTHER_NFM.OTH_PROCESSING.THERM.NG_BIOGAS</t>
  </si>
  <si>
    <t>FUEL_EMI.ktCO2.BG.NFM.OTHER_NFM.OTH_PROCESSING.ELEC.ELEC</t>
  </si>
  <si>
    <t>FUEL_EMI.ktCO2.BG.NFM.OTHER_NFM.OTH_FINISHING.THERM.TOTAL</t>
  </si>
  <si>
    <t>FUEL_EMI.ktCO2.BG.NFM.OTHER_NFM.OTH_FINISHING.THERM.LPG</t>
  </si>
  <si>
    <t>FUEL_EMI.ktCO2.BG.NFM.OTHER_NFM.OTH_FINISHING.THERM.DIESEL_LIQBIO</t>
  </si>
  <si>
    <t>FUEL_EMI.ktCO2.BG.NFM.OTHER_NFM.OTH_FINISHING.THERM.NG_BIOGAS</t>
  </si>
  <si>
    <t>FUEL_EMI.ktCO2.BG.NFM.OTHER_NFM.OTH_FINISHING_STEAM.TOTAL.TOTAL</t>
  </si>
  <si>
    <t>FUEL_EMI.ktCO2.BG.NFM.OTHER_NFM.OTH_FINISHING_STEAM.STEAM.SOLIDS</t>
  </si>
  <si>
    <t>FUEL_EMI.ktCO2.BG.NFM.OTHER_NFM.OTH_FINISHING_STEAM.STEAM.RFG</t>
  </si>
  <si>
    <t>FUEL_EMI.ktCO2.BG.NFM.OTHER_NFM.OTH_FINISHING_STEAM.STEAM.LPG</t>
  </si>
  <si>
    <t>FUEL_EMI.ktCO2.BG.NFM.OTHER_NFM.OTH_FINISHING_STEAM.STEAM.DIESEL_LIQBIO</t>
  </si>
  <si>
    <t>FUEL_EMI.ktCO2.BG.NFM.OTHER_NFM.OTH_FINISHING_STEAM.STEAM.RFO</t>
  </si>
  <si>
    <t>FUEL_EMI.ktCO2.BG.NFM.OTHER_NFM.OTH_FINISHING_STEAM.STEAM.OTHER</t>
  </si>
  <si>
    <t>FUEL_EMI.ktCO2.BG.NFM.OTHER_NFM.OTH_FINISHING_STEAM.STEAM.NG_BIOGAS</t>
  </si>
  <si>
    <t>FUEL_EMI.ktCO2.BG.NFM.OTHER_NFM.OTH_FINISHING_STEAM.STEAM.DERIVED</t>
  </si>
  <si>
    <t>FUEL_EMI.ktCO2.BG.NFM.OTHER_NFM.OTH_FINISHING_STEAM.STEAM.BIOMASS_WASTE</t>
  </si>
  <si>
    <t>FUEL_EMI.ktCO2.BG.NFM.OTHER_NFM.OTH_FINISHING_STEAM.STEAM.STEAM_DISTR</t>
  </si>
  <si>
    <t>FUEL_EMI.ktCO2.BG.NFM.OTHER_NFM.OTH_FINISHING.ELEC.ELEC</t>
  </si>
  <si>
    <t>PROCESS_EMI.ktCO2.BG.NFM.OTHER_NFM</t>
  </si>
  <si>
    <t>Aluminium - primary production (without process emissions)</t>
  </si>
  <si>
    <t>Other non-ferrous metals (without process emissions)</t>
  </si>
  <si>
    <t>Basic and other chemicals</t>
  </si>
  <si>
    <t>VA.Meuro2023.BG.CHI.BASIC_CHEM</t>
  </si>
  <si>
    <t>VA.Meuro2023.BG.CHI.OTHER_CHEM</t>
  </si>
  <si>
    <t>VA.Meuro2023.BG.CHI.PHARM</t>
  </si>
  <si>
    <t>Basic chemicals (kt ethylene eq.)</t>
  </si>
  <si>
    <t>OUTPUT.kt.BG.CHI.BASIC_CHEM</t>
  </si>
  <si>
    <t>Other chemicals (kt ethylene eq.)</t>
  </si>
  <si>
    <t>OUTPUT.kt.BG.CHI.OTHER_CHEM</t>
  </si>
  <si>
    <t>Pharmaceutical products etc. (kt ethylene eq.)</t>
  </si>
  <si>
    <t>OUTPUT.kt.BG.CHI.PHARM</t>
  </si>
  <si>
    <t>CAP.kt.BG.CHI.BASIC_CHEM</t>
  </si>
  <si>
    <t>CAP.kt.BG.CHI.OTHER_CHEM</t>
  </si>
  <si>
    <t>CAP.kt.BG.CHI.PHARM</t>
  </si>
  <si>
    <t>NEWCAP.kt.BG.CHI.BASIC_CHEM</t>
  </si>
  <si>
    <t>NEWCAP.kt.BG.CHI.OTHER_CHEM</t>
  </si>
  <si>
    <t>NEWCAP.kt.BG.CHI.PHARM</t>
  </si>
  <si>
    <t>FEC.ktoe.BG.CHI.TOTAL.TOTAL.TOTAL.TOTAL</t>
  </si>
  <si>
    <t>FEC.ktoe.BG.CHI.TOTAL.TOTAL.TOTAL.SOLIDS</t>
  </si>
  <si>
    <t>FEC.ktoe.BG.CHI.TOTAL.TOTAL.TOTAL.RFG</t>
  </si>
  <si>
    <t>FEC.ktoe.BG.CHI.TOTAL.TOTAL.TOTAL.LPG</t>
  </si>
  <si>
    <t>FEC.ktoe.BG.CHI.TOTAL.TOTAL.TOTAL.DIESEL</t>
  </si>
  <si>
    <t>FEC.ktoe.BG.CHI.TOTAL.TOTAL.TOTAL.RFO</t>
  </si>
  <si>
    <t>FEC.ktoe.BG.CHI.TOTAL.TOTAL.TOTAL.OTHER</t>
  </si>
  <si>
    <t>FEC.ktoe.BG.CHI.TOTAL.TOTAL.TOTAL.NG</t>
  </si>
  <si>
    <t>FEC.ktoe.BG.CHI.TOTAL.TOTAL.TOTAL.DERIVED</t>
  </si>
  <si>
    <t>FEC.ktoe.BG.CHI.TOTAL.TOTAL.TOTAL.BIOMASS_WASTE</t>
  </si>
  <si>
    <t>FEC.ktoe.BG.CHI.TOTAL.TOTAL.TOTAL.BIOGAS</t>
  </si>
  <si>
    <t>FEC.ktoe.BG.CHI.TOTAL.TOTAL.TOTAL.LIQBIO</t>
  </si>
  <si>
    <t>FEC.ktoe.BG.CHI.TOTAL.TOTAL.TOTAL.SOLAR</t>
  </si>
  <si>
    <t>FEC.ktoe.BG.CHI.TOTAL.TOTAL.TOTAL.GEO</t>
  </si>
  <si>
    <t>FEC.ktoe.BG.CHI.TOTAL.TOTAL.TOTAL.AMBIENT</t>
  </si>
  <si>
    <t>FEC.ktoe.BG.CHI.TOTAL.TOTAL.TOTAL.STEAM_DISTR</t>
  </si>
  <si>
    <t>FEC.ktoe.BG.CHI.TOTAL.TOTAL.TOTAL.ELEC</t>
  </si>
  <si>
    <t>Non-energy use in the Chemical industry (ktoe)</t>
  </si>
  <si>
    <t>NONENERGY.ktoe.BG.CHI.TOTAL.TOTAL.TOTAL.TOTAL</t>
  </si>
  <si>
    <t>NONENERGY.ktoe.BG.CHI.TOTAL.TOTAL.TOTAL.SOLIDS</t>
  </si>
  <si>
    <t>NONENERGY.ktoe.BG.CHI.TOTAL.TOTAL.TOTAL.RFG</t>
  </si>
  <si>
    <t>NONENERGY.ktoe.BG.CHI.TOTAL.TOTAL.TOTAL.LPG</t>
  </si>
  <si>
    <t>NONENERGY.ktoe.BG.CHI.TOTAL.TOTAL.TOTAL.DIESEL</t>
  </si>
  <si>
    <t>NONENERGY.ktoe.BG.CHI.TOTAL.TOTAL.TOTAL.RFO</t>
  </si>
  <si>
    <t>NONENERGY.ktoe.BG.CHI.TOTAL.TOTAL.TOTAL.OTHER</t>
  </si>
  <si>
    <t>NONENERGY.ktoe.BG.CHI.TOTAL.TOTAL.TOTAL.NAPHTHA</t>
  </si>
  <si>
    <t>NONENERGY.ktoe.BG.CHI.TOTAL.TOTAL.TOTAL.NG_BIOGAS</t>
  </si>
  <si>
    <t>NONENERGY.ktoe.BG.CHI.TOTAL.TOTAL.TOTAL.DERIVED</t>
  </si>
  <si>
    <t>NONENERGY.ktoe.BG.CHI.TOTAL.TOTAL.TOTAL.BIOMASS_WASTE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</si>
  <si>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</si>
  <si>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</si>
  <si>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</si>
  <si>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</si>
  <si>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</si>
  <si>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FEC.ktoe.BG.CHI.BASIC_CHEM.LIGHT.GENERIC.ELEC</t>
  </si>
  <si>
    <t>FEC.ktoe.BG.CHI.BASIC_CHEM.AIRCOMP.GENERIC.ELEC</t>
  </si>
  <si>
    <t>FEC.ktoe.BG.CHI.BASIC_CHEM.MOTOR.GENERIC.ELEC</t>
  </si>
  <si>
    <t>FEC.ktoe.BG.CHI.BASIC_CHEM.FANS.GENERIC.ELEC</t>
  </si>
  <si>
    <t>FEC.ktoe.BG.CHI.BASIC_CHEM.LOW_ENTH.TOTAL.TOTAL</t>
  </si>
  <si>
    <t>FEC.ktoe.BG.CHI.BASIC_CHEM.LOW_ENTH.THERM.DIESEL_LIQBIO</t>
  </si>
  <si>
    <t>FEC.ktoe.BG.CHI.BASIC_CHEM.LOW_ENTH.THERM.NG_BIOGAS</t>
  </si>
  <si>
    <t>FEC.ktoe.BG.CHI.BASIC_CHEM.LOW_ENTH.THERM.SOLAR_GEO</t>
  </si>
  <si>
    <t>FEC.ktoe.BG.CHI.BASIC_CHEM.LOW_ENTH.HP.AMBIENT</t>
  </si>
  <si>
    <t>FEC.ktoe.BG.CHI.BASIC_CHEM.LOW_ENTH.THERM.ELEC</t>
  </si>
  <si>
    <t>Chemicals: Feedstock (energy used as raw material)</t>
  </si>
  <si>
    <t>Chemicals: Steam processing</t>
  </si>
  <si>
    <t>FEC.ktoe.BG.CHI.BASIC_CHEM.PROCESSING.TOTAL.TOTAL</t>
  </si>
  <si>
    <t>FEC.ktoe.BG.CHI.BASIC_CHEM.PROCESSING.STEAM.SOLIDS</t>
  </si>
  <si>
    <t>FEC.ktoe.BG.CHI.BASIC_CHEM.PROCESSING.STEAM.RFG</t>
  </si>
  <si>
    <t>FEC.ktoe.BG.CHI.BASIC_CHEM.PROCESSING.STEAM.LPG</t>
  </si>
  <si>
    <t>FEC.ktoe.BG.CHI.BASIC_CHEM.PROCESSING.STEAM.DIESEL_LIQBIO</t>
  </si>
  <si>
    <t>FEC.ktoe.BG.CHI.BASIC_CHEM.PROCESSING.STEAM.RFO</t>
  </si>
  <si>
    <t>FEC.ktoe.BG.CHI.BASIC_CHEM.PROCESSING.STEAM.OTHER</t>
  </si>
  <si>
    <t>FEC.ktoe.BG.CHI.BASIC_CHEM.PROCESSING.STEAM.NG_BIOGAS</t>
  </si>
  <si>
    <t>FEC.ktoe.BG.CHI.BASIC_CHEM.PROCESSING.STEAM.DERIVED</t>
  </si>
  <si>
    <t>FEC.ktoe.BG.CHI.BASIC_CHEM.PROCESSING.STEAM.BIOMASS_WASTE</t>
  </si>
  <si>
    <t>FEC.ktoe.BG.CHI.BASIC_CHEM.PROCESSING.STEAM.STEAM_DISTR</t>
  </si>
  <si>
    <t>Chemicals: Furnaces</t>
  </si>
  <si>
    <t>FEC.ktoe.BG.CHI.BASIC_CHEM.PROC_HEAT.TOTAL.TOTAL</t>
  </si>
  <si>
    <t>Chemicals: Furnaces - Thermal</t>
  </si>
  <si>
    <t>FEC.ktoe.BG.CHI.BASIC_CHEM.PROC_HEAT.THERM.TOTAL</t>
  </si>
  <si>
    <t>FEC.ktoe.BG.CHI.BASIC_CHEM.PROC_HEAT.THERM.SOLIDS</t>
  </si>
  <si>
    <t>FEC.ktoe.BG.CHI.BASIC_CHEM.PROC_HEAT.THERM.LPG</t>
  </si>
  <si>
    <t>FEC.ktoe.BG.CHI.BASIC_CHEM.PROC_HEAT.THERM.DIESEL_LIQBIO</t>
  </si>
  <si>
    <t>FEC.ktoe.BG.CHI.BASIC_CHEM.PROC_HEAT.THERM.RFO</t>
  </si>
  <si>
    <t>FEC.ktoe.BG.CHI.BASIC_CHEM.PROC_HEAT.THERM.NG_BIOGAS</t>
  </si>
  <si>
    <t>Chemicals: Furnaces - Electric</t>
  </si>
  <si>
    <t>FEC.ktoe.BG.CHI.BASIC_CHEM.PROC_HEAT.ELEC.ELEC</t>
  </si>
  <si>
    <t>Chemicals: Process cooling</t>
  </si>
  <si>
    <t>Chemicals: Process cooling - Natural gas and biogas</t>
  </si>
  <si>
    <t>FEC.ktoe.BG.CHI.BASIC_CHEM.PROC_COOL.THERM.NG_BIOGAS</t>
  </si>
  <si>
    <t>Chemicals: Process cooling - Steam</t>
  </si>
  <si>
    <t>FEC.ktoe.BG.CHI.BASIC_CHEM.PROC_COOL_STEAM.TOTAL.TOTAL</t>
  </si>
  <si>
    <t>FEC.ktoe.BG.CHI.BASIC_CHEM.PROC_COOL_STEAM.STEAM.SOLIDS</t>
  </si>
  <si>
    <t>FEC.ktoe.BG.CHI.BASIC_CHEM.PROC_COOL_STEAM.STEAM.RFG</t>
  </si>
  <si>
    <t>FEC.ktoe.BG.CHI.BASIC_CHEM.PROC_COOL_STEAM.STEAM.LPG</t>
  </si>
  <si>
    <t>FEC.ktoe.BG.CHI.BASIC_CHEM.PROC_COOL_STEAM.STEAM.DIESEL_LIQBIO</t>
  </si>
  <si>
    <t>FEC.ktoe.BG.CHI.BASIC_CHEM.PROC_COOL_STEAM.STEAM.RFO</t>
  </si>
  <si>
    <t>FEC.ktoe.BG.CHI.BASIC_CHEM.PROC_COOL_STEAM.STEAM.OTHER</t>
  </si>
  <si>
    <t>FEC.ktoe.BG.CHI.BASIC_CHEM.PROC_COOL_STEAM.STEAM.NG_BIOGAS</t>
  </si>
  <si>
    <t>FEC.ktoe.BG.CHI.BASIC_CHEM.PROC_COOL_STEAM.STEAM.DERIVED</t>
  </si>
  <si>
    <t>FEC.ktoe.BG.CHI.BASIC_CHEM.PROC_COOL_STEAM.STEAM.BIOMASS_WASTE</t>
  </si>
  <si>
    <t>FEC.ktoe.BG.CHI.BASIC_CHEM.PROC_COOL_STEAM.STEAM.STEAM_DISTR</t>
  </si>
  <si>
    <t>Chemicals: Process cooling - Electric</t>
  </si>
  <si>
    <t>FEC.ktoe.BG.CHI.BASIC_CHEM.PROC_COOL.ELEC.ELEC</t>
  </si>
  <si>
    <t>Chemicals: Generic electric process</t>
  </si>
  <si>
    <t>FEC.ktoe.BG.CHI.BASIC_CHEM.GENERIC.MECH.ELEC</t>
  </si>
  <si>
    <t>FEC.ktoe.BG.CHI.OTHER_CHEM.TOTAL.TOTAL.TOTAL</t>
  </si>
  <si>
    <t>FEC.ktoe.BG.CHI.OTHER_CHEM.LIGHT.GENERIC.ELEC</t>
  </si>
  <si>
    <t>FEC.ktoe.BG.CHI.OTHER_CHEM.AIRCOMP.GENERIC.ELEC</t>
  </si>
  <si>
    <t>FEC.ktoe.BG.CHI.OTHER_CHEM.MOTOR.GENERIC.ELEC</t>
  </si>
  <si>
    <t>FEC.ktoe.BG.CHI.OTHER_CHEM.FANS.GENERIC.ELEC</t>
  </si>
  <si>
    <t>FEC.ktoe.BG.CHI.OTHER_CHEM.LOW_ENTH.TOTAL.TOTAL</t>
  </si>
  <si>
    <t>FEC.ktoe.BG.CHI.OTHER_CHEM.LOW_ENTH.THERM.DIESEL_LIQBIO</t>
  </si>
  <si>
    <t>FEC.ktoe.BG.CHI.OTHER_CHEM.LOW_ENTH.THERM.NG_BIOGAS</t>
  </si>
  <si>
    <t>FEC.ktoe.BG.CHI.OTHER_CHEM.LOW_ENTH.THERM.SOLAR_GEO</t>
  </si>
  <si>
    <t>FEC.ktoe.BG.CHI.OTHER_CHEM.LOW_ENTH.HP.AMBIENT</t>
  </si>
  <si>
    <t>FEC.ktoe.BG.CHI.OTHER_CHEM.LOW_ENTH.THERM.ELEC</t>
  </si>
  <si>
    <t>Chemicals: High-enthalpy heat processing</t>
  </si>
  <si>
    <t>High-enthalpy heat processing - Steam</t>
  </si>
  <si>
    <t>FEC.ktoe.BG.CHI.OTHER_CHEM.PROCESSING_STEAM.TOTAL.TOTAL</t>
  </si>
  <si>
    <t>FEC.ktoe.BG.CHI.OTHER_CHEM.PROCESSING_STEAM.STEAM.SOLIDS</t>
  </si>
  <si>
    <t>FEC.ktoe.BG.CHI.OTHER_CHEM.PROCESSING_STEAM.STEAM.RFG</t>
  </si>
  <si>
    <t>FEC.ktoe.BG.CHI.OTHER_CHEM.PROCESSING_STEAM.STEAM.LPG</t>
  </si>
  <si>
    <t>FEC.ktoe.BG.CHI.OTHER_CHEM.PROCESSING_STEAM.STEAM.DIESEL_LIQBIO</t>
  </si>
  <si>
    <t>FEC.ktoe.BG.CHI.OTHER_CHEM.PROCESSING_STEAM.STEAM.RFO</t>
  </si>
  <si>
    <t>FEC.ktoe.BG.CHI.OTHER_CHEM.PROCESSING_STEAM.STEAM.OTHER</t>
  </si>
  <si>
    <t>FEC.ktoe.BG.CHI.OTHER_CHEM.PROCESSING_STEAM.STEAM.NG_BIOGAS</t>
  </si>
  <si>
    <t>FEC.ktoe.BG.CHI.OTHER_CHEM.PROCESSING_STEAM.STEAM.DERIVED</t>
  </si>
  <si>
    <t>FEC.ktoe.BG.CHI.OTHER_CHEM.PROCESSING_STEAM.STEAM.BIOMASS_WASTE</t>
  </si>
  <si>
    <t>FEC.ktoe.BG.CHI.OTHER_CHEM.PROCESSING_STEAM.STEAM.STEAM_DISTR</t>
  </si>
  <si>
    <t>High-enthalpy heat processing - Electric (microwave)</t>
  </si>
  <si>
    <t>FEC.ktoe.BG.CHI.OTHER_CHEM.PROCESSING.MICROW.ELEC</t>
  </si>
  <si>
    <t>FEC.ktoe.BG.CHI.OTHER_CHEM.PROC_HEAT.TOTAL.TOTAL</t>
  </si>
  <si>
    <t>FEC.ktoe.BG.CHI.OTHER_CHEM.PROC_HEAT.THERM.TOTAL</t>
  </si>
  <si>
    <t>FEC.ktoe.BG.CHI.OTHER_CHEM.PROC_HEAT.THERM.SOLIDS</t>
  </si>
  <si>
    <t>FEC.ktoe.BG.CHI.OTHER_CHEM.PROC_HEAT.THERM.LPG</t>
  </si>
  <si>
    <t>FEC.ktoe.BG.CHI.OTHER_CHEM.PROC_HEAT.THERM.DIESEL_LIQBIO</t>
  </si>
  <si>
    <t>FEC.ktoe.BG.CHI.OTHER_CHEM.PROC_HEAT.THERM.RFO</t>
  </si>
  <si>
    <t>FEC.ktoe.BG.CHI.OTHER_CHEM.PROC_HEAT.THERM.NG_BIOGAS</t>
  </si>
  <si>
    <t>FEC.ktoe.BG.CHI.OTHER_CHEM.PROC_HEAT.ELEC.ELEC</t>
  </si>
  <si>
    <t>FEC.ktoe.BG.CHI.OTHER_CHEM.PROC_COOL.THERM.NG_BIOGAS</t>
  </si>
  <si>
    <t>FEC.ktoe.BG.CHI.OTHER_CHEM.PROC_COOL_STEAM.TOTAL.TOTAL</t>
  </si>
  <si>
    <t>FEC.ktoe.BG.CHI.OTHER_CHEM.PROC_COOL_STEAM.STEAM.SOLIDS</t>
  </si>
  <si>
    <t>FEC.ktoe.BG.CHI.OTHER_CHEM.PROC_COOL_STEAM.STEAM.RFG</t>
  </si>
  <si>
    <t>FEC.ktoe.BG.CHI.OTHER_CHEM.PROC_COOL_STEAM.STEAM.LPG</t>
  </si>
  <si>
    <t>FEC.ktoe.BG.CHI.OTHER_CHEM.PROC_COOL_STEAM.STEAM.DIESEL_LIQBIO</t>
  </si>
  <si>
    <t>FEC.ktoe.BG.CHI.OTHER_CHEM.PROC_COOL_STEAM.STEAM.RFO</t>
  </si>
  <si>
    <t>FEC.ktoe.BG.CHI.OTHER_CHEM.PROC_COOL_STEAM.STEAM.OTHER</t>
  </si>
  <si>
    <t>FEC.ktoe.BG.CHI.OTHER_CHEM.PROC_COOL_STEAM.STEAM.NG_BIOGAS</t>
  </si>
  <si>
    <t>FEC.ktoe.BG.CHI.OTHER_CHEM.PROC_COOL_STEAM.STEAM.DERIVED</t>
  </si>
  <si>
    <t>FEC.ktoe.BG.CHI.OTHER_CHEM.PROC_COOL_STEAM.STEAM.BIOMASS_WASTE</t>
  </si>
  <si>
    <t>FEC.ktoe.BG.CHI.OTHER_CHEM.PROC_COOL_STEAM.STEAM.STEAM_DISTR</t>
  </si>
  <si>
    <t>FEC.ktoe.BG.CHI.OTHER_CHEM.PROC_COOL.ELEC.ELEC</t>
  </si>
  <si>
    <t>FEC.ktoe.BG.CHI.OTHER_CHEM.GENERIC.MECH.ELEC</t>
  </si>
  <si>
    <t>FEC.ktoe.BG.CHI.PHARM.TOTAL.TOTAL.TOTAL</t>
  </si>
  <si>
    <t>FEC.ktoe.BG.CHI.PHARM.LIGHT.GENERIC.ELEC</t>
  </si>
  <si>
    <t>FEC.ktoe.BG.CHI.PHARM.AIRCOMP.GENERIC.ELEC</t>
  </si>
  <si>
    <t>FEC.ktoe.BG.CHI.PHARM.MOTOR.GENERIC.ELEC</t>
  </si>
  <si>
    <t>FEC.ktoe.BG.CHI.PHARM.FANS.GENERIC.ELEC</t>
  </si>
  <si>
    <t>FEC.ktoe.BG.CHI.PHARM.LOW_ENTH.TOTAL.TOTAL</t>
  </si>
  <si>
    <t>FEC.ktoe.BG.CHI.PHARM.LOW_ENTH.THERM.DIESEL_LIQBIO</t>
  </si>
  <si>
    <t>FEC.ktoe.BG.CHI.PHARM.LOW_ENTH.THERM.NG_BIOGAS</t>
  </si>
  <si>
    <t>FEC.ktoe.BG.CHI.PHARM.LOW_ENTH.THERM.SOLAR_GEO</t>
  </si>
  <si>
    <t>FEC.ktoe.BG.CHI.PHARM.LOW_ENTH.HP.AMBIENT</t>
  </si>
  <si>
    <t>FEC.ktoe.BG.CHI.PHARM.LOW_ENTH.THERM.ELEC</t>
  </si>
  <si>
    <t>FEC.ktoe.BG.CHI.PHARM.PROCESSING_STEAM.TOTAL.TOTAL</t>
  </si>
  <si>
    <t>FEC.ktoe.BG.CHI.PHARM.PROCESSING_STEAM.STEAM.SOLIDS</t>
  </si>
  <si>
    <t>FEC.ktoe.BG.CHI.PHARM.PROCESSING_STEAM.STEAM.RFG</t>
  </si>
  <si>
    <t>FEC.ktoe.BG.CHI.PHARM.PROCESSING_STEAM.STEAM.LPG</t>
  </si>
  <si>
    <t>FEC.ktoe.BG.CHI.PHARM.PROCESSING_STEAM.STEAM.DIESEL_LIQBIO</t>
  </si>
  <si>
    <t>FEC.ktoe.BG.CHI.PHARM.PROCESSING_STEAM.STEAM.RFO</t>
  </si>
  <si>
    <t>FEC.ktoe.BG.CHI.PHARM.PROCESSING_STEAM.STEAM.OTHER</t>
  </si>
  <si>
    <t>FEC.ktoe.BG.CHI.PHARM.PROCESSING_STEAM.STEAM.NG_BIOGAS</t>
  </si>
  <si>
    <t>FEC.ktoe.BG.CHI.PHARM.PROCESSING_STEAM.STEAM.DERIVED</t>
  </si>
  <si>
    <t>FEC.ktoe.BG.CHI.PHARM.PROCESSING_STEAM.STEAM.BIOMASS_WASTE</t>
  </si>
  <si>
    <t>FEC.ktoe.BG.CHI.PHARM.PROCESSING_STEAM.STEAM.STEAM_DISTR</t>
  </si>
  <si>
    <t>FEC.ktoe.BG.CHI.PHARM.PROCESSING.MICROW.ELEC</t>
  </si>
  <si>
    <t>FEC.ktoe.BG.CHI.PHARM.PROC_HEAT.TOTAL.TOTAL</t>
  </si>
  <si>
    <t>FEC.ktoe.BG.CHI.PHARM.PROC_HEAT.THERM.TOTAL</t>
  </si>
  <si>
    <t>FEC.ktoe.BG.CHI.PHARM.PROC_HEAT.THERM.SOLIDS</t>
  </si>
  <si>
    <t>FEC.ktoe.BG.CHI.PHARM.PROC_HEAT.THERM.LPG</t>
  </si>
  <si>
    <t>FEC.ktoe.BG.CHI.PHARM.PROC_HEAT.THERM.DIESEL_LIQBIO</t>
  </si>
  <si>
    <t>FEC.ktoe.BG.CHI.PHARM.PROC_HEAT.THERM.RFO</t>
  </si>
  <si>
    <t>FEC.ktoe.BG.CHI.PHARM.PROC_HEAT.THERM.NG_BIOGAS</t>
  </si>
  <si>
    <t>FEC.ktoe.BG.CHI.PHARM.PROC_HEAT.ELEC.ELEC</t>
  </si>
  <si>
    <t>FEC.ktoe.BG.CHI.PHARM.PROC_COOL.THERM.NG_BIOGAS</t>
  </si>
  <si>
    <t>FEC.ktoe.BG.CHI.PHARM.PROC_COOL_STEAM.TOTAL.TOTAL</t>
  </si>
  <si>
    <t>FEC.ktoe.BG.CHI.PHARM.PROC_COOL_STEAM.STEAM.SOLIDS</t>
  </si>
  <si>
    <t>FEC.ktoe.BG.CHI.PHARM.PROC_COOL_STEAM.STEAM.RFG</t>
  </si>
  <si>
    <t>FEC.ktoe.BG.CHI.PHARM.PROC_COOL_STEAM.STEAM.LPG</t>
  </si>
  <si>
    <t>FEC.ktoe.BG.CHI.PHARM.PROC_COOL_STEAM.STEAM.DIESEL_LIQBIO</t>
  </si>
  <si>
    <t>FEC.ktoe.BG.CHI.PHARM.PROC_COOL_STEAM.STEAM.RFO</t>
  </si>
  <si>
    <t>FEC.ktoe.BG.CHI.PHARM.PROC_COOL_STEAM.STEAM.OTHER</t>
  </si>
  <si>
    <t>FEC.ktoe.BG.CHI.PHARM.PROC_COOL_STEAM.STEAM.NG_BIOGAS</t>
  </si>
  <si>
    <t>FEC.ktoe.BG.CHI.PHARM.PROC_COOL_STEAM.STEAM.DERIVED</t>
  </si>
  <si>
    <t>FEC.ktoe.BG.CHI.PHARM.PROC_COOL_STEAM.STEAM.BIOMASS_WASTE</t>
  </si>
  <si>
    <t>FEC.ktoe.BG.CHI.PHARM.PROC_COOL_STEAM.STEAM.STEAM_DISTR</t>
  </si>
  <si>
    <t>FEC.ktoe.BG.CHI.PHARM.PROC_COOL.ELEC.ELEC</t>
  </si>
  <si>
    <t>FEC.ktoe.BG.CHI.PHARM.GENERIC.MECH.ELEC</t>
  </si>
  <si>
    <t>Chemicals: Process cooling - Natural gas</t>
  </si>
  <si>
    <t>UED.ktoe.BG.CHI.BASIC_CHEM.LIGHT.GENERIC.ELEC</t>
  </si>
  <si>
    <t>UED.ktoe.BG.CHI.BASIC_CHEM.AIRCOMP.GENERIC.ELEC</t>
  </si>
  <si>
    <t>UED.ktoe.BG.CHI.BASIC_CHEM.MOTOR.GENERIC.ELEC</t>
  </si>
  <si>
    <t>UED.ktoe.BG.CHI.BASIC_CHEM.FANS.GENERIC.ELEC</t>
  </si>
  <si>
    <t>UED.ktoe.BG.CHI.BASIC_CHEM.LOW_ENTH.TOTAL.TOTAL</t>
  </si>
  <si>
    <t>UED.ktoe.BG.CHI.BASIC_CHEM.LOW_ENTH.THERM.DIESEL_LIQBIO</t>
  </si>
  <si>
    <t>UED.ktoe.BG.CHI.BASIC_CHEM.LOW_ENTH.THERM.NG_BIOGAS</t>
  </si>
  <si>
    <t>UED.ktoe.BG.CHI.BASIC_CHEM.LOW_ENTH.THERM.SOLAR_GEO</t>
  </si>
  <si>
    <t>UED.ktoe.BG.CHI.BASIC_CHEM.LOW_ENTH.HP.AMBIENT</t>
  </si>
  <si>
    <t>UED.ktoe.BG.CHI.BASIC_CHEM.LOW_ENTH.THERM.ELEC</t>
  </si>
  <si>
    <t>UED.ktoe.BG.CHI.BASIC_CHEM.PROCESSING.TOTAL.TOTAL</t>
  </si>
  <si>
    <t>UED.ktoe.BG.CHI.BASIC_CHEM.PROCESSING.STEAM.SOLIDS</t>
  </si>
  <si>
    <t>UED.ktoe.BG.CHI.BASIC_CHEM.PROCESSING.STEAM.RFG</t>
  </si>
  <si>
    <t>UED.ktoe.BG.CHI.BASIC_CHEM.PROCESSING.STEAM.LPG</t>
  </si>
  <si>
    <t>UED.ktoe.BG.CHI.BASIC_CHEM.PROCESSING.STEAM.DIESEL_LIQBIO</t>
  </si>
  <si>
    <t>UED.ktoe.BG.CHI.BASIC_CHEM.PROCESSING.STEAM.RFO</t>
  </si>
  <si>
    <t>UED.ktoe.BG.CHI.BASIC_CHEM.PROCESSING.STEAM.OTHER</t>
  </si>
  <si>
    <t>UED.ktoe.BG.CHI.BASIC_CHEM.PROCESSING.STEAM.NG_BIOGAS</t>
  </si>
  <si>
    <t>UED.ktoe.BG.CHI.BASIC_CHEM.PROCESSING.STEAM.DERIVED</t>
  </si>
  <si>
    <t>UED.ktoe.BG.CHI.BASIC_CHEM.PROCESSING.STEAM.BIOMASS_WASTE</t>
  </si>
  <si>
    <t>UED.ktoe.BG.CHI.BASIC_CHEM.PROCESSING.STEAM.STEAM_DISTR</t>
  </si>
  <si>
    <t>UED.ktoe.BG.CHI.BASIC_CHEM.PROC_HEAT.TOTAL.TOTAL</t>
  </si>
  <si>
    <t>UED.ktoe.BG.CHI.BASIC_CHEM.PROC_HEAT.THERM.TOTAL</t>
  </si>
  <si>
    <t>UED.ktoe.BG.CHI.BASIC_CHEM.PROC_HEAT.THERM.SOLIDS</t>
  </si>
  <si>
    <t>UED.ktoe.BG.CHI.BASIC_CHEM.PROC_HEAT.THERM.LPG</t>
  </si>
  <si>
    <t>UED.ktoe.BG.CHI.BASIC_CHEM.PROC_HEAT.THERM.DIESEL_LIQBIO</t>
  </si>
  <si>
    <t>UED.ktoe.BG.CHI.BASIC_CHEM.PROC_HEAT.THERM.RFO</t>
  </si>
  <si>
    <t>UED.ktoe.BG.CHI.BASIC_CHEM.PROC_HEAT.THERM.NG_BIOGAS</t>
  </si>
  <si>
    <t>UED.ktoe.BG.CHI.BASIC_CHEM.PROC_HEAT.ELEC.ELEC</t>
  </si>
  <si>
    <t>UED.ktoe.BG.CHI.BASIC_CHEM.PROC_COOL.THERM.NG_BIOGAS</t>
  </si>
  <si>
    <t>UED.ktoe.BG.CHI.BASIC_CHEM.PROC_COOL_STEAM.TOTAL.TOTAL</t>
  </si>
  <si>
    <t>UED.ktoe.BG.CHI.BASIC_CHEM.PROC_COOL_STEAM.STEAM.SOLIDS</t>
  </si>
  <si>
    <t>UED.ktoe.BG.CHI.BASIC_CHEM.PROC_COOL_STEAM.STEAM.RFG</t>
  </si>
  <si>
    <t>UED.ktoe.BG.CHI.BASIC_CHEM.PROC_COOL_STEAM.STEAM.LPG</t>
  </si>
  <si>
    <t>UED.ktoe.BG.CHI.BASIC_CHEM.PROC_COOL_STEAM.STEAM.DIESEL_LIQBIO</t>
  </si>
  <si>
    <t>UED.ktoe.BG.CHI.BASIC_CHEM.PROC_COOL_STEAM.STEAM.RFO</t>
  </si>
  <si>
    <t>UED.ktoe.BG.CHI.BASIC_CHEM.PROC_COOL_STEAM.STEAM.OTHER</t>
  </si>
  <si>
    <t>UED.ktoe.BG.CHI.BASIC_CHEM.PROC_COOL_STEAM.STEAM.NG_BIOGAS</t>
  </si>
  <si>
    <t>UED.ktoe.BG.CHI.BASIC_CHEM.PROC_COOL_STEAM.STEAM.DERIVED</t>
  </si>
  <si>
    <t>UED.ktoe.BG.CHI.BASIC_CHEM.PROC_COOL_STEAM.STEAM.BIOMASS_WASTE</t>
  </si>
  <si>
    <t>UED.ktoe.BG.CHI.BASIC_CHEM.PROC_COOL_STEAM.STEAM.STEAM_DISTR</t>
  </si>
  <si>
    <t>UED.ktoe.BG.CHI.BASIC_CHEM.PROC_COOL.ELEC.ELEC</t>
  </si>
  <si>
    <t>UED.ktoe.BG.CHI.BASIC_CHEM.GENERIC.MECH.ELEC</t>
  </si>
  <si>
    <t>UED.ktoe.BG.CHI.OTHER_CHEM.TOTAL.TOTAL.TOTAL</t>
  </si>
  <si>
    <t>UED.ktoe.BG.CHI.OTHER_CHEM.LIGHT.GENERIC.ELEC</t>
  </si>
  <si>
    <t>UED.ktoe.BG.CHI.OTHER_CHEM.AIRCOMP.GENERIC.ELEC</t>
  </si>
  <si>
    <t>UED.ktoe.BG.CHI.OTHER_CHEM.MOTOR.GENERIC.ELEC</t>
  </si>
  <si>
    <t>UED.ktoe.BG.CHI.OTHER_CHEM.FANS.GENERIC.ELEC</t>
  </si>
  <si>
    <t>UED.ktoe.BG.CHI.OTHER_CHEM.LOW_ENTH.TOTAL.TOTAL</t>
  </si>
  <si>
    <t>UED.ktoe.BG.CHI.OTHER_CHEM.LOW_ENTH.THERM.DIESEL_LIQBIO</t>
  </si>
  <si>
    <t>UED.ktoe.BG.CHI.OTHER_CHEM.LOW_ENTH.THERM.NG_BIOGAS</t>
  </si>
  <si>
    <t>UED.ktoe.BG.CHI.OTHER_CHEM.LOW_ENTH.THERM.SOLAR_GEO</t>
  </si>
  <si>
    <t>UED.ktoe.BG.CHI.OTHER_CHEM.LOW_ENTH.HP.AMBIENT</t>
  </si>
  <si>
    <t>UED.ktoe.BG.CHI.OTHER_CHEM.LOW_ENTH.THERM.ELEC</t>
  </si>
  <si>
    <t>UED.ktoe.BG.CHI.OTHER_CHEM.PROCESSING_STEAM.TOTAL.TOTAL</t>
  </si>
  <si>
    <t>UED.ktoe.BG.CHI.OTHER_CHEM.PROCESSING_STEAM.STEAM.SOLIDS</t>
  </si>
  <si>
    <t>UED.ktoe.BG.CHI.OTHER_CHEM.PROCESSING_STEAM.STEAM.RFG</t>
  </si>
  <si>
    <t>UED.ktoe.BG.CHI.OTHER_CHEM.PROCESSING_STEAM.STEAM.LPG</t>
  </si>
  <si>
    <t>UED.ktoe.BG.CHI.OTHER_CHEM.PROCESSING_STEAM.STEAM.DIESEL_LIQBIO</t>
  </si>
  <si>
    <t>UED.ktoe.BG.CHI.OTHER_CHEM.PROCESSING_STEAM.STEAM.RFO</t>
  </si>
  <si>
    <t>UED.ktoe.BG.CHI.OTHER_CHEM.PROCESSING_STEAM.STEAM.OTHER</t>
  </si>
  <si>
    <t>UED.ktoe.BG.CHI.OTHER_CHEM.PROCESSING_STEAM.STEAM.NG_BIOGAS</t>
  </si>
  <si>
    <t>UED.ktoe.BG.CHI.OTHER_CHEM.PROCESSING_STEAM.STEAM.DERIVED</t>
  </si>
  <si>
    <t>UED.ktoe.BG.CHI.OTHER_CHEM.PROCESSING_STEAM.STEAM.BIOMASS_WASTE</t>
  </si>
  <si>
    <t>UED.ktoe.BG.CHI.OTHER_CHEM.PROCESSING_STEAM.STEAM.STEAM_DISTR</t>
  </si>
  <si>
    <t>UED.ktoe.BG.CHI.OTHER_CHEM.PROCESSING.MICROW.ELEC</t>
  </si>
  <si>
    <t>UED.ktoe.BG.CHI.OTHER_CHEM.PROC_HEAT.TOTAL.TOTAL</t>
  </si>
  <si>
    <t>UED.ktoe.BG.CHI.OTHER_CHEM.PROC_HEAT.THERM.TOTAL</t>
  </si>
  <si>
    <t>UED.ktoe.BG.CHI.OTHER_CHEM.PROC_HEAT.THERM.SOLIDS</t>
  </si>
  <si>
    <t>UED.ktoe.BG.CHI.OTHER_CHEM.PROC_HEAT.THERM.LPG</t>
  </si>
  <si>
    <t>UED.ktoe.BG.CHI.OTHER_CHEM.PROC_HEAT.THERM.DIESEL_LIQBIO</t>
  </si>
  <si>
    <t>UED.ktoe.BG.CHI.OTHER_CHEM.PROC_HEAT.THERM.RFO</t>
  </si>
  <si>
    <t>UED.ktoe.BG.CHI.OTHER_CHEM.PROC_HEAT.THERM.NG_BIOGAS</t>
  </si>
  <si>
    <t>UED.ktoe.BG.CHI.OTHER_CHEM.PROC_HEAT.ELEC.ELEC</t>
  </si>
  <si>
    <t>UED.ktoe.BG.CHI.OTHER_CHEM.PROC_COOL.THERM.NG_BIOGAS</t>
  </si>
  <si>
    <t>UED.ktoe.BG.CHI.OTHER_CHEM.PROC_COOL_STEAM.TOTAL.TOTAL</t>
  </si>
  <si>
    <t>UED.ktoe.BG.CHI.OTHER_CHEM.PROC_COOL_STEAM.STEAM.SOLIDS</t>
  </si>
  <si>
    <t>UED.ktoe.BG.CHI.OTHER_CHEM.PROC_COOL_STEAM.STEAM.RFG</t>
  </si>
  <si>
    <t>UED.ktoe.BG.CHI.OTHER_CHEM.PROC_COOL_STEAM.STEAM.LPG</t>
  </si>
  <si>
    <t>UED.ktoe.BG.CHI.OTHER_CHEM.PROC_COOL_STEAM.STEAM.DIESEL_LIQBIO</t>
  </si>
  <si>
    <t>UED.ktoe.BG.CHI.OTHER_CHEM.PROC_COOL_STEAM.STEAM.RFO</t>
  </si>
  <si>
    <t>UED.ktoe.BG.CHI.OTHER_CHEM.PROC_COOL_STEAM.STEAM.OTHER</t>
  </si>
  <si>
    <t>UED.ktoe.BG.CHI.OTHER_CHEM.PROC_COOL_STEAM.STEAM.NG_BIOGAS</t>
  </si>
  <si>
    <t>UED.ktoe.BG.CHI.OTHER_CHEM.PROC_COOL_STEAM.STEAM.DERIVED</t>
  </si>
  <si>
    <t>UED.ktoe.BG.CHI.OTHER_CHEM.PROC_COOL_STEAM.STEAM.BIOMASS_WASTE</t>
  </si>
  <si>
    <t>UED.ktoe.BG.CHI.OTHER_CHEM.PROC_COOL_STEAM.STEAM.STEAM_DISTR</t>
  </si>
  <si>
    <t>UED.ktoe.BG.CHI.OTHER_CHEM.PROC_COOL.ELEC.ELEC</t>
  </si>
  <si>
    <t>UED.ktoe.BG.CHI.OTHER_CHEM.GENERIC.MECH.ELEC</t>
  </si>
  <si>
    <t>UED.ktoe.BG.CHI.PHARM.TOTAL.TOTAL.TOTAL</t>
  </si>
  <si>
    <t>UED.ktoe.BG.CHI.PHARM.LIGHT.GENERIC.ELEC</t>
  </si>
  <si>
    <t>UED.ktoe.BG.CHI.PHARM.AIRCOMP.GENERIC.ELEC</t>
  </si>
  <si>
    <t>UED.ktoe.BG.CHI.PHARM.MOTOR.GENERIC.ELEC</t>
  </si>
  <si>
    <t>UED.ktoe.BG.CHI.PHARM.FANS.GENERIC.ELEC</t>
  </si>
  <si>
    <t>UED.ktoe.BG.CHI.PHARM.LOW_ENTH.TOTAL.TOTAL</t>
  </si>
  <si>
    <t>UED.ktoe.BG.CHI.PHARM.LOW_ENTH.THERM.DIESEL_LIQBIO</t>
  </si>
  <si>
    <t>UED.ktoe.BG.CHI.PHARM.LOW_ENTH.THERM.NG_BIOGAS</t>
  </si>
  <si>
    <t>UED.ktoe.BG.CHI.PHARM.LOW_ENTH.THERM.SOLAR_GEO</t>
  </si>
  <si>
    <t>UED.ktoe.BG.CHI.PHARM.LOW_ENTH.HP.AMBIENT</t>
  </si>
  <si>
    <t>UED.ktoe.BG.CHI.PHARM.LOW_ENTH.THERM.ELEC</t>
  </si>
  <si>
    <t>UED.ktoe.BG.CHI.PHARM.PROCESSING_STEAM.TOTAL.TOTAL</t>
  </si>
  <si>
    <t>UED.ktoe.BG.CHI.PHARM.PROCESSING_STEAM.STEAM.SOLIDS</t>
  </si>
  <si>
    <t>UED.ktoe.BG.CHI.PHARM.PROCESSING_STEAM.STEAM.RFG</t>
  </si>
  <si>
    <t>UED.ktoe.BG.CHI.PHARM.PROCESSING_STEAM.STEAM.LPG</t>
  </si>
  <si>
    <t>UED.ktoe.BG.CHI.PHARM.PROCESSING_STEAM.STEAM.DIESEL_LIQBIO</t>
  </si>
  <si>
    <t>UED.ktoe.BG.CHI.PHARM.PROCESSING_STEAM.STEAM.RFO</t>
  </si>
  <si>
    <t>UED.ktoe.BG.CHI.PHARM.PROCESSING_STEAM.STEAM.OTHER</t>
  </si>
  <si>
    <t>UED.ktoe.BG.CHI.PHARM.PROCESSING_STEAM.STEAM.NG_BIOGAS</t>
  </si>
  <si>
    <t>UED.ktoe.BG.CHI.PHARM.PROCESSING_STEAM.STEAM.DERIVED</t>
  </si>
  <si>
    <t>UED.ktoe.BG.CHI.PHARM.PROCESSING_STEAM.STEAM.BIOMASS_WASTE</t>
  </si>
  <si>
    <t>UED.ktoe.BG.CHI.PHARM.PROCESSING_STEAM.STEAM.STEAM_DISTR</t>
  </si>
  <si>
    <t>UED.ktoe.BG.CHI.PHARM.PROCESSING.MICROW.ELEC</t>
  </si>
  <si>
    <t>UED.ktoe.BG.CHI.PHARM.PROC_HEAT.TOTAL.TOTAL</t>
  </si>
  <si>
    <t>UED.ktoe.BG.CHI.PHARM.PROC_HEAT.THERM.TOTAL</t>
  </si>
  <si>
    <t>UED.ktoe.BG.CHI.PHARM.PROC_HEAT.THERM.SOLIDS</t>
  </si>
  <si>
    <t>UED.ktoe.BG.CHI.PHARM.PROC_HEAT.THERM.LPG</t>
  </si>
  <si>
    <t>UED.ktoe.BG.CHI.PHARM.PROC_HEAT.THERM.DIESEL_LIQBIO</t>
  </si>
  <si>
    <t>UED.ktoe.BG.CHI.PHARM.PROC_HEAT.THERM.RFO</t>
  </si>
  <si>
    <t>UED.ktoe.BG.CHI.PHARM.PROC_HEAT.THERM.NG_BIOGAS</t>
  </si>
  <si>
    <t>UED.ktoe.BG.CHI.PHARM.PROC_HEAT.ELEC.ELEC</t>
  </si>
  <si>
    <t>UED.ktoe.BG.CHI.PHARM.PROC_COOL.THERM.NG_BIOGAS</t>
  </si>
  <si>
    <t>UED.ktoe.BG.CHI.PHARM.PROC_COOL_STEAM.TOTAL.TOTAL</t>
  </si>
  <si>
    <t>UED.ktoe.BG.CHI.PHARM.PROC_COOL_STEAM.STEAM.SOLIDS</t>
  </si>
  <si>
    <t>UED.ktoe.BG.CHI.PHARM.PROC_COOL_STEAM.STEAM.RFG</t>
  </si>
  <si>
    <t>UED.ktoe.BG.CHI.PHARM.PROC_COOL_STEAM.STEAM.LPG</t>
  </si>
  <si>
    <t>UED.ktoe.BG.CHI.PHARM.PROC_COOL_STEAM.STEAM.DIESEL_LIQBIO</t>
  </si>
  <si>
    <t>UED.ktoe.BG.CHI.PHARM.PROC_COOL_STEAM.STEAM.RFO</t>
  </si>
  <si>
    <t>UED.ktoe.BG.CHI.PHARM.PROC_COOL_STEAM.STEAM.OTHER</t>
  </si>
  <si>
    <t>UED.ktoe.BG.CHI.PHARM.PROC_COOL_STEAM.STEAM.NG_BIOGAS</t>
  </si>
  <si>
    <t>UED.ktoe.BG.CHI.PHARM.PROC_COOL_STEAM.STEAM.DERIVED</t>
  </si>
  <si>
    <t>UED.ktoe.BG.CHI.PHARM.PROC_COOL_STEAM.STEAM.BIOMASS_WASTE</t>
  </si>
  <si>
    <t>UED.ktoe.BG.CHI.PHARM.PROC_COOL_STEAM.STEAM.STEAM_DISTR</t>
  </si>
  <si>
    <t>UED.ktoe.BG.CHI.PHARM.PROC_COOL.ELEC.ELEC</t>
  </si>
  <si>
    <t>UED.ktoe.BG.CHI.PHARM.GENERIC.MECH.ELEC</t>
  </si>
  <si>
    <t>Basic chemicals (energy consumption)</t>
  </si>
  <si>
    <t>FUEL_EMI.ktCO2.BG.CHI.BASIC_CHEM.LIGHT.GENERIC.ELEC</t>
  </si>
  <si>
    <t>FUEL_EMI.ktCO2.BG.CHI.BASIC_CHEM.AIRCOMP.GENERIC.ELEC</t>
  </si>
  <si>
    <t>FUEL_EMI.ktCO2.BG.CHI.BASIC_CHEM.MOTOR.GENERIC.ELEC</t>
  </si>
  <si>
    <t>FUEL_EMI.ktCO2.BG.CHI.BASIC_CHEM.FANS.GENERIC.ELEC</t>
  </si>
  <si>
    <t>FUEL_EMI.ktCO2.BG.CHI.BASIC_CHEM.LOW_ENTH.TOTAL.TOTAL</t>
  </si>
  <si>
    <t>FUEL_EMI.ktCO2.BG.CHI.BASIC_CHEM.LOW_ENTH.THERM.DIESEL_LIQBIO</t>
  </si>
  <si>
    <t>FUEL_EMI.ktCO2.BG.CHI.BASIC_CHEM.LOW_ENTH.THERM.NG_BIOGAS</t>
  </si>
  <si>
    <t>FUEL_EMI.ktCO2.BG.CHI.BASIC_CHEM.LOW_ENTH.THERM.SOLAR_GEO</t>
  </si>
  <si>
    <t>FUEL_EMI.ktCO2.BG.CHI.BASIC_CHEM.LOW_ENTH.HP.AMBIENT</t>
  </si>
  <si>
    <t>FUEL_EMI.ktCO2.BG.CHI.BASIC_CHEM.LOW_ENTH.THERM.ELEC</t>
  </si>
  <si>
    <t>FUEL_EMI.ktCO2.BG.CHI.BASIC_CHEM.PROCESSING.TOTAL.TOTAL</t>
  </si>
  <si>
    <t>FUEL_EMI.ktCO2.BG.CHI.BASIC_CHEM.PROCESSING.STEAM.SOLIDS</t>
  </si>
  <si>
    <t>FUEL_EMI.ktCO2.BG.CHI.BASIC_CHEM.PROCESSING.STEAM.RFG</t>
  </si>
  <si>
    <t>FUEL_EMI.ktCO2.BG.CHI.BASIC_CHEM.PROCESSING.STEAM.LPG</t>
  </si>
  <si>
    <t>FUEL_EMI.ktCO2.BG.CHI.BASIC_CHEM.PROCESSING.STEAM.DIESEL_LIQBIO</t>
  </si>
  <si>
    <t>FUEL_EMI.ktCO2.BG.CHI.BASIC_CHEM.PROCESSING.STEAM.RFO</t>
  </si>
  <si>
    <t>FUEL_EMI.ktCO2.BG.CHI.BASIC_CHEM.PROCESSING.STEAM.OTHER</t>
  </si>
  <si>
    <t>FUEL_EMI.ktCO2.BG.CHI.BASIC_CHEM.PROCESSING.STEAM.NG_BIOGAS</t>
  </si>
  <si>
    <t>FUEL_EMI.ktCO2.BG.CHI.BASIC_CHEM.PROCESSING.STEAM.DERIVED</t>
  </si>
  <si>
    <t>FUEL_EMI.ktCO2.BG.CHI.BASIC_CHEM.PROCESSING.STEAM.BIOMASS_WASTE</t>
  </si>
  <si>
    <t>FUEL_EMI.ktCO2.BG.CHI.BASIC_CHEM.PROCESSING.STEAM.STEAM_DISTR</t>
  </si>
  <si>
    <t>FUEL_EMI.ktCO2.BG.CHI.BASIC_CHEM.PROC_HEAT.TOTAL.TOTAL</t>
  </si>
  <si>
    <t>FUEL_EMI.ktCO2.BG.CHI.BASIC_CHEM.PROC_HEAT.THERM.TOTAL</t>
  </si>
  <si>
    <t>FUEL_EMI.ktCO2.BG.CHI.BASIC_CHEM.PROC_HEAT.THERM.SOLIDS</t>
  </si>
  <si>
    <t>FUEL_EMI.ktCO2.BG.CHI.BASIC_CHEM.PROC_HEAT.THERM.LPG</t>
  </si>
  <si>
    <t>FUEL_EMI.ktCO2.BG.CHI.BASIC_CHEM.PROC_HEAT.THERM.DIESEL_LIQBIO</t>
  </si>
  <si>
    <t>FUEL_EMI.ktCO2.BG.CHI.BASIC_CHEM.PROC_HEAT.THERM.RFO</t>
  </si>
  <si>
    <t>FUEL_EMI.ktCO2.BG.CHI.BASIC_CHEM.PROC_HEAT.THERM.NG_BIOGAS</t>
  </si>
  <si>
    <t>FUEL_EMI.ktCO2.BG.CHI.BASIC_CHEM.PROC_HEAT.ELEC.ELEC</t>
  </si>
  <si>
    <t>FUEL_EMI.ktCO2.BG.CHI.BASIC_CHEM.PROC_COOL.THERM.NG_BIOGAS</t>
  </si>
  <si>
    <t>FUEL_EMI.ktCO2.BG.CHI.BASIC_CHEM.PROC_COOL_STEAM.TOTAL.TOTAL</t>
  </si>
  <si>
    <t>FUEL_EMI.ktCO2.BG.CHI.BASIC_CHEM.PROC_COOL_STEAM.STEAM.SOLIDS</t>
  </si>
  <si>
    <t>FUEL_EMI.ktCO2.BG.CHI.BASIC_CHEM.PROC_COOL_STEAM.STEAM.RFG</t>
  </si>
  <si>
    <t>FUEL_EMI.ktCO2.BG.CHI.BASIC_CHEM.PROC_COOL_STEAM.STEAM.LPG</t>
  </si>
  <si>
    <t>FUEL_EMI.ktCO2.BG.CHI.BASIC_CHEM.PROC_COOL_STEAM.STEAM.DIESEL_LIQBIO</t>
  </si>
  <si>
    <t>FUEL_EMI.ktCO2.BG.CHI.BASIC_CHEM.PROC_COOL_STEAM.STEAM.RFO</t>
  </si>
  <si>
    <t>FUEL_EMI.ktCO2.BG.CHI.BASIC_CHEM.PROC_COOL_STEAM.STEAM.OTHER</t>
  </si>
  <si>
    <t>FUEL_EMI.ktCO2.BG.CHI.BASIC_CHEM.PROC_COOL_STEAM.STEAM.NG_BIOGAS</t>
  </si>
  <si>
    <t>FUEL_EMI.ktCO2.BG.CHI.BASIC_CHEM.PROC_COOL_STEAM.STEAM.DERIVED</t>
  </si>
  <si>
    <t>FUEL_EMI.ktCO2.BG.CHI.BASIC_CHEM.PROC_COOL_STEAM.STEAM.BIOMASS_WASTE</t>
  </si>
  <si>
    <t>FUEL_EMI.ktCO2.BG.CHI.BASIC_CHEM.PROC_COOL_STEAM.STEAM.STEAM_DISTR</t>
  </si>
  <si>
    <t>FUEL_EMI.ktCO2.BG.CHI.BASIC_CHEM.PROC_COOL.ELEC.ELEC</t>
  </si>
  <si>
    <t>FUEL_EMI.ktCO2.BG.CHI.BASIC_CHEM.GENERIC.MECH.ELEC</t>
  </si>
  <si>
    <t>PROCESS_EMI.ktCO2.BG.CHI.BASIC_CHEM</t>
  </si>
  <si>
    <t>FUEL_EMI.ktCO2.BG.CHI.OTHER_CHEM.LIGHT.GENERIC.ELEC</t>
  </si>
  <si>
    <t>FUEL_EMI.ktCO2.BG.CHI.OTHER_CHEM.AIRCOMP.GENERIC.ELEC</t>
  </si>
  <si>
    <t>FUEL_EMI.ktCO2.BG.CHI.OTHER_CHEM.MOTOR.GENERIC.ELEC</t>
  </si>
  <si>
    <t>FUEL_EMI.ktCO2.BG.CHI.OTHER_CHEM.FANS.GENERIC.ELEC</t>
  </si>
  <si>
    <t>FUEL_EMI.ktCO2.BG.CHI.OTHER_CHEM.LOW_ENTH.TOTAL.TOTAL</t>
  </si>
  <si>
    <t>FUEL_EMI.ktCO2.BG.CHI.OTHER_CHEM.LOW_ENTH.THERM.DIESEL_LIQBIO</t>
  </si>
  <si>
    <t>FUEL_EMI.ktCO2.BG.CHI.OTHER_CHEM.LOW_ENTH.THERM.NG_BIOGAS</t>
  </si>
  <si>
    <t>FUEL_EMI.ktCO2.BG.CHI.OTHER_CHEM.LOW_ENTH.THERM.SOLAR_GEO</t>
  </si>
  <si>
    <t>FUEL_EMI.ktCO2.BG.CHI.OTHER_CHEM.LOW_ENTH.HP.AMBIENT</t>
  </si>
  <si>
    <t>FUEL_EMI.ktCO2.BG.CHI.OTHER_CHEM.LOW_ENTH.THERM.ELEC</t>
  </si>
  <si>
    <t>FUEL_EMI.ktCO2.BG.CHI.OTHER_CHEM.PROCESSING_STEAM.TOTAL.TOTAL</t>
  </si>
  <si>
    <t>FUEL_EMI.ktCO2.BG.CHI.OTHER_CHEM.PROCESSING_STEAM.STEAM.SOLIDS</t>
  </si>
  <si>
    <t>FUEL_EMI.ktCO2.BG.CHI.OTHER_CHEM.PROCESSING_STEAM.STEAM.RFG</t>
  </si>
  <si>
    <t>FUEL_EMI.ktCO2.BG.CHI.OTHER_CHEM.PROCESSING_STEAM.STEAM.LPG</t>
  </si>
  <si>
    <t>FUEL_EMI.ktCO2.BG.CHI.OTHER_CHEM.PROCESSING_STEAM.STEAM.DIESEL_LIQBIO</t>
  </si>
  <si>
    <t>FUEL_EMI.ktCO2.BG.CHI.OTHER_CHEM.PROCESSING_STEAM.STEAM.RFO</t>
  </si>
  <si>
    <t>FUEL_EMI.ktCO2.BG.CHI.OTHER_CHEM.PROCESSING_STEAM.STEAM.OTHER</t>
  </si>
  <si>
    <t>FUEL_EMI.ktCO2.BG.CHI.OTHER_CHEM.PROCESSING_STEAM.STEAM.NG_BIOGAS</t>
  </si>
  <si>
    <t>FUEL_EMI.ktCO2.BG.CHI.OTHER_CHEM.PROCESSING_STEAM.STEAM.DERIVED</t>
  </si>
  <si>
    <t>FUEL_EMI.ktCO2.BG.CHI.OTHER_CHEM.PROCESSING_STEAM.STEAM.BIOMASS_WASTE</t>
  </si>
  <si>
    <t>FUEL_EMI.ktCO2.BG.CHI.OTHER_CHEM.PROCESSING_STEAM.STEAM.STEAM_DISTR</t>
  </si>
  <si>
    <t>FUEL_EMI.ktCO2.BG.CHI.OTHER_CHEM.PROCESSING.MICROW.ELEC</t>
  </si>
  <si>
    <t>FUEL_EMI.ktCO2.BG.CHI.OTHER_CHEM.PROC_HEAT.TOTAL.TOTAL</t>
  </si>
  <si>
    <t>FUEL_EMI.ktCO2.BG.CHI.OTHER_CHEM.PROC_HEAT.THERM.TOTAL</t>
  </si>
  <si>
    <t>FUEL_EMI.ktCO2.BG.CHI.OTHER_CHEM.PROC_HEAT.THERM.SOLIDS</t>
  </si>
  <si>
    <t>FUEL_EMI.ktCO2.BG.CHI.OTHER_CHEM.PROC_HEAT.THERM.LPG</t>
  </si>
  <si>
    <t>FUEL_EMI.ktCO2.BG.CHI.OTHER_CHEM.PROC_HEAT.THERM.DIESEL_LIQBIO</t>
  </si>
  <si>
    <t>FUEL_EMI.ktCO2.BG.CHI.OTHER_CHEM.PROC_HEAT.THERM.RFO</t>
  </si>
  <si>
    <t>FUEL_EMI.ktCO2.BG.CHI.OTHER_CHEM.PROC_HEAT.THERM.NG_BIOGAS</t>
  </si>
  <si>
    <t>FUEL_EMI.ktCO2.BG.CHI.OTHER_CHEM.PROC_HEAT.ELEC.ELEC</t>
  </si>
  <si>
    <t>FUEL_EMI.ktCO2.BG.CHI.OTHER_CHEM.PROC_COOL.THERM.NG_BIOGAS</t>
  </si>
  <si>
    <t>FUEL_EMI.ktCO2.BG.CHI.OTHER_CHEM.PROC_COOL_STEAM.TOTAL.TOTAL</t>
  </si>
  <si>
    <t>FUEL_EMI.ktCO2.BG.CHI.OTHER_CHEM.PROC_COOL_STEAM.STEAM.SOLIDS</t>
  </si>
  <si>
    <t>FUEL_EMI.ktCO2.BG.CHI.OTHER_CHEM.PROC_COOL_STEAM.STEAM.RFG</t>
  </si>
  <si>
    <t>FUEL_EMI.ktCO2.BG.CHI.OTHER_CHEM.PROC_COOL_STEAM.STEAM.LPG</t>
  </si>
  <si>
    <t>FUEL_EMI.ktCO2.BG.CHI.OTHER_CHEM.PROC_COOL_STEAM.STEAM.DIESEL_LIQBIO</t>
  </si>
  <si>
    <t>FUEL_EMI.ktCO2.BG.CHI.OTHER_CHEM.PROC_COOL_STEAM.STEAM.RFO</t>
  </si>
  <si>
    <t>FUEL_EMI.ktCO2.BG.CHI.OTHER_CHEM.PROC_COOL_STEAM.STEAM.OTHER</t>
  </si>
  <si>
    <t>FUEL_EMI.ktCO2.BG.CHI.OTHER_CHEM.PROC_COOL_STEAM.STEAM.NG_BIOGAS</t>
  </si>
  <si>
    <t>FUEL_EMI.ktCO2.BG.CHI.OTHER_CHEM.PROC_COOL_STEAM.STEAM.DERIVED</t>
  </si>
  <si>
    <t>FUEL_EMI.ktCO2.BG.CHI.OTHER_CHEM.PROC_COOL_STEAM.STEAM.BIOMASS_WASTE</t>
  </si>
  <si>
    <t>FUEL_EMI.ktCO2.BG.CHI.OTHER_CHEM.PROC_COOL_STEAM.STEAM.STEAM_DISTR</t>
  </si>
  <si>
    <t>FUEL_EMI.ktCO2.BG.CHI.OTHER_CHEM.PROC_COOL.ELEC.ELEC</t>
  </si>
  <si>
    <t>FUEL_EMI.ktCO2.BG.CHI.OTHER_CHEM.GENERIC.MECH.ELEC</t>
  </si>
  <si>
    <t>PROCESS_EMI.ktCO2.BG.CHI.OTHER_CHEM</t>
  </si>
  <si>
    <t>FUEL_EMI.ktCO2.BG.CHI.PHARM.TOTAL.TOTAL.TOTAL</t>
  </si>
  <si>
    <t>FUEL_EMI.ktCO2.BG.CHI.PHARM.LIGHT.GENERIC.ELEC</t>
  </si>
  <si>
    <t>FUEL_EMI.ktCO2.BG.CHI.PHARM.AIRCOMP.GENERIC.ELEC</t>
  </si>
  <si>
    <t>FUEL_EMI.ktCO2.BG.CHI.PHARM.MOTOR.GENERIC.ELEC</t>
  </si>
  <si>
    <t>FUEL_EMI.ktCO2.BG.CHI.PHARM.FANS.GENERIC.ELEC</t>
  </si>
  <si>
    <t>FUEL_EMI.ktCO2.BG.CHI.PHARM.LOW_ENTH.TOTAL.TOTAL</t>
  </si>
  <si>
    <t>FUEL_EMI.ktCO2.BG.CHI.PHARM.LOW_ENTH.THERM.DIESEL_LIQBIO</t>
  </si>
  <si>
    <t>FUEL_EMI.ktCO2.BG.CHI.PHARM.LOW_ENTH.THERM.NG_BIOGAS</t>
  </si>
  <si>
    <t>FUEL_EMI.ktCO2.BG.CHI.PHARM.LOW_ENTH.THERM.SOLAR_GEO</t>
  </si>
  <si>
    <t>FUEL_EMI.ktCO2.BG.CHI.PHARM.LOW_ENTH.HP.AMBIENT</t>
  </si>
  <si>
    <t>FUEL_EMI.ktCO2.BG.CHI.PHARM.LOW_ENTH.THERM.ELEC</t>
  </si>
  <si>
    <t>FUEL_EMI.ktCO2.BG.CHI.PHARM.PROCESSING_STEAM.TOTAL.TOTAL</t>
  </si>
  <si>
    <t>FUEL_EMI.ktCO2.BG.CHI.PHARM.PROCESSING_STEAM.STEAM.SOLIDS</t>
  </si>
  <si>
    <t>FUEL_EMI.ktCO2.BG.CHI.PHARM.PROCESSING_STEAM.STEAM.RFG</t>
  </si>
  <si>
    <t>FUEL_EMI.ktCO2.BG.CHI.PHARM.PROCESSING_STEAM.STEAM.LPG</t>
  </si>
  <si>
    <t>FUEL_EMI.ktCO2.BG.CHI.PHARM.PROCESSING_STEAM.STEAM.DIESEL_LIQBIO</t>
  </si>
  <si>
    <t>FUEL_EMI.ktCO2.BG.CHI.PHARM.PROCESSING_STEAM.STEAM.RFO</t>
  </si>
  <si>
    <t>FUEL_EMI.ktCO2.BG.CHI.PHARM.PROCESSING_STEAM.STEAM.OTHER</t>
  </si>
  <si>
    <t>FUEL_EMI.ktCO2.BG.CHI.PHARM.PROCESSING_STEAM.STEAM.NG_BIOGAS</t>
  </si>
  <si>
    <t>FUEL_EMI.ktCO2.BG.CHI.PHARM.PROCESSING_STEAM.STEAM.DERIVED</t>
  </si>
  <si>
    <t>FUEL_EMI.ktCO2.BG.CHI.PHARM.PROCESSING_STEAM.STEAM.BIOMASS_WASTE</t>
  </si>
  <si>
    <t>FUEL_EMI.ktCO2.BG.CHI.PHARM.PROCESSING_STEAM.STEAM.STEAM_DISTR</t>
  </si>
  <si>
    <t>FUEL_EMI.ktCO2.BG.CHI.PHARM.PROCESSING.MICROW.ELEC</t>
  </si>
  <si>
    <t>FUEL_EMI.ktCO2.BG.CHI.PHARM.PROC_HEAT.TOTAL.TOTAL</t>
  </si>
  <si>
    <t>FUEL_EMI.ktCO2.BG.CHI.PHARM.PROC_HEAT.THERM.TOTAL</t>
  </si>
  <si>
    <t>FUEL_EMI.ktCO2.BG.CHI.PHARM.PROC_HEAT.THERM.SOLIDS</t>
  </si>
  <si>
    <t>FUEL_EMI.ktCO2.BG.CHI.PHARM.PROC_HEAT.THERM.LPG</t>
  </si>
  <si>
    <t>FUEL_EMI.ktCO2.BG.CHI.PHARM.PROC_HEAT.THERM.DIESEL_LIQBIO</t>
  </si>
  <si>
    <t>FUEL_EMI.ktCO2.BG.CHI.PHARM.PROC_HEAT.THERM.RFO</t>
  </si>
  <si>
    <t>FUEL_EMI.ktCO2.BG.CHI.PHARM.PROC_HEAT.THERM.NG_BIOGAS</t>
  </si>
  <si>
    <t>FUEL_EMI.ktCO2.BG.CHI.PHARM.PROC_HEAT.ELEC.ELEC</t>
  </si>
  <si>
    <t>FUEL_EMI.ktCO2.BG.CHI.PHARM.PROC_COOL.THERM.NG_BIOGAS</t>
  </si>
  <si>
    <t>FUEL_EMI.ktCO2.BG.CHI.PHARM.PROC_COOL_STEAM.TOTAL.TOTAL</t>
  </si>
  <si>
    <t>FUEL_EMI.ktCO2.BG.CHI.PHARM.PROC_COOL_STEAM.STEAM.SOLIDS</t>
  </si>
  <si>
    <t>FUEL_EMI.ktCO2.BG.CHI.PHARM.PROC_COOL_STEAM.STEAM.RFG</t>
  </si>
  <si>
    <t>FUEL_EMI.ktCO2.BG.CHI.PHARM.PROC_COOL_STEAM.STEAM.LPG</t>
  </si>
  <si>
    <t>FUEL_EMI.ktCO2.BG.CHI.PHARM.PROC_COOL_STEAM.STEAM.DIESEL_LIQBIO</t>
  </si>
  <si>
    <t>FUEL_EMI.ktCO2.BG.CHI.PHARM.PROC_COOL_STEAM.STEAM.RFO</t>
  </si>
  <si>
    <t>FUEL_EMI.ktCO2.BG.CHI.PHARM.PROC_COOL_STEAM.STEAM.OTHER</t>
  </si>
  <si>
    <t>FUEL_EMI.ktCO2.BG.CHI.PHARM.PROC_COOL_STEAM.STEAM.NG_BIOGAS</t>
  </si>
  <si>
    <t>FUEL_EMI.ktCO2.BG.CHI.PHARM.PROC_COOL_STEAM.STEAM.DERIVED</t>
  </si>
  <si>
    <t>FUEL_EMI.ktCO2.BG.CHI.PHARM.PROC_COOL_STEAM.STEAM.BIOMASS_WASTE</t>
  </si>
  <si>
    <t>FUEL_EMI.ktCO2.BG.CHI.PHARM.PROC_COOL_STEAM.STEAM.STEAM_DISTR</t>
  </si>
  <si>
    <t>FUEL_EMI.ktCO2.BG.CHI.PHARM.PROC_COOL.ELEC.ELEC</t>
  </si>
  <si>
    <t>FUEL_EMI.ktCO2.BG.CHI.PHARM.GENERIC.MECH.ELEC</t>
  </si>
  <si>
    <t>Basic chemicals (over energy consumption, without process emissions)</t>
  </si>
  <si>
    <t>Other chemicals (without process emissions)</t>
  </si>
  <si>
    <t>VA.Meuro2023.BG.NMM.CEM</t>
  </si>
  <si>
    <t>VA.Meuro2023.BG.NMM.CER</t>
  </si>
  <si>
    <t>VA.Meuro2023.BG.NMM.GLASS</t>
  </si>
  <si>
    <t>Cement (kt)</t>
  </si>
  <si>
    <t>OUTPUT.kt.BG.NMM.CEM</t>
  </si>
  <si>
    <t>Ceramics &amp; other NMM (kt bricks eq.)</t>
  </si>
  <si>
    <t>OUTPUT.kt.BG.NMM.CER</t>
  </si>
  <si>
    <t>Glass production  (kt)</t>
  </si>
  <si>
    <t>OUTPUT.kt.BG.NMM.GLASS</t>
  </si>
  <si>
    <t>CAP.kt.BG.NMM.CEM</t>
  </si>
  <si>
    <t>CAP.kt.BG.NMM.CER</t>
  </si>
  <si>
    <t>CAP.kt.BG.NMM.GLASS</t>
  </si>
  <si>
    <t>NEWCAP.kt.BG.NMM.CEM</t>
  </si>
  <si>
    <t>NEWCAP.kt.BG.NMM.CER</t>
  </si>
  <si>
    <t>NEWCAP.kt.BG.NMM.GLASS</t>
  </si>
  <si>
    <t>FEC.ktoe.BG.NMM.TOTAL.TOTAL.TOTAL.TOTAL</t>
  </si>
  <si>
    <t>FEC.ktoe.BG.NMM.TOTAL.TOTAL.TOTAL.SOLIDS</t>
  </si>
  <si>
    <t>FEC.ktoe.BG.NMM.TOTAL.TOTAL.TOTAL.RFG</t>
  </si>
  <si>
    <t>FEC.ktoe.BG.NMM.TOTAL.TOTAL.TOTAL.LPG</t>
  </si>
  <si>
    <t>FEC.ktoe.BG.NMM.TOTAL.TOTAL.TOTAL.DIESEL</t>
  </si>
  <si>
    <t>FEC.ktoe.BG.NMM.TOTAL.TOTAL.TOTAL.RFO</t>
  </si>
  <si>
    <t>FEC.ktoe.BG.NMM.TOTAL.TOTAL.TOTAL.OTHER</t>
  </si>
  <si>
    <t>FEC.ktoe.BG.NMM.TOTAL.TOTAL.TOTAL.NG</t>
  </si>
  <si>
    <t>FEC.ktoe.BG.NMM.TOTAL.TOTAL.TOTAL.DERIVED</t>
  </si>
  <si>
    <t>FEC.ktoe.BG.NMM.TOTAL.TOTAL.TOTAL.BIOMASS_WASTE</t>
  </si>
  <si>
    <t>FEC.ktoe.BG.NMM.TOTAL.TOTAL.TOTAL.BIOGAS</t>
  </si>
  <si>
    <t>FEC.ktoe.BG.NMM.TOTAL.TOTAL.TOTAL.LIQBIO</t>
  </si>
  <si>
    <t>FEC.ktoe.BG.NMM.TOTAL.TOTAL.TOTAL.SOLAR</t>
  </si>
  <si>
    <t>FEC.ktoe.BG.NMM.TOTAL.TOTAL.TOTAL.GEO</t>
  </si>
  <si>
    <t>FEC.ktoe.BG.NMM.TOTAL.TOTAL.TOTAL.AMBIENT</t>
  </si>
  <si>
    <t>FEC.ktoe.BG.NMM.TOTAL.TOTAL.TOTAL.STEAM_DISTR</t>
  </si>
  <si>
    <t>FEC.ktoe.BG.NMM.TOTAL.TOTAL.TOTAL.ELEC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</si>
  <si>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</si>
  <si>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</si>
  <si>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</si>
  <si>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FEC.ktoe.BG.NMM.CEM.TOTAL.TOTAL.TOTAL</t>
  </si>
  <si>
    <t>FEC.ktoe.BG.NMM.CEM.LIGHT.GENERIC.ELEC</t>
  </si>
  <si>
    <t>FEC.ktoe.BG.NMM.CEM.AIRCOMP.GENERIC.ELEC</t>
  </si>
  <si>
    <t>FEC.ktoe.BG.NMM.CEM.MOTOR.GENERIC.ELEC</t>
  </si>
  <si>
    <t>FEC.ktoe.BG.NMM.CEM.FANS.GENERIC.ELEC</t>
  </si>
  <si>
    <t>FEC.ktoe.BG.NMM.CEM.LOW_ENTH.TOTAL.TOTAL</t>
  </si>
  <si>
    <t>FEC.ktoe.BG.NMM.CEM.LOW_ENTH.THERM.DIESEL_LIQBIO</t>
  </si>
  <si>
    <t>FEC.ktoe.BG.NMM.CEM.LOW_ENTH.THERM.NG_BIOGAS</t>
  </si>
  <si>
    <t>FEC.ktoe.BG.NMM.CEM.LOW_ENTH.THERM.SOLAR_GEO</t>
  </si>
  <si>
    <t>FEC.ktoe.BG.NMM.CEM.LOW_ENTH.HP.AMBIENT</t>
  </si>
  <si>
    <t>FEC.ktoe.BG.NMM.CEM.LOW_ENTH.THERM.ELEC</t>
  </si>
  <si>
    <t>Cement: Grinding, milling of raw material</t>
  </si>
  <si>
    <t>FEC.ktoe.BG.NMM.CEM.GRINDING_RAW.MECH.ELEC</t>
  </si>
  <si>
    <t>Cement: Pre-heating and pre-calcination</t>
  </si>
  <si>
    <t>FEC.ktoe.BG.NMM.CEM.PREHEAT.TOTAL.TOTAL</t>
  </si>
  <si>
    <t>FEC.ktoe.BG.NMM.CEM.PREHEAT.THERM.SOLIDS</t>
  </si>
  <si>
    <t>FEC.ktoe.BG.NMM.CEM.PREHEAT.THERM.LPG</t>
  </si>
  <si>
    <t>FEC.ktoe.BG.NMM.CEM.PREHEAT.THERM.DIESEL_LIQBIO</t>
  </si>
  <si>
    <t>FEC.ktoe.BG.NMM.CEM.PREHEAT.THERM.RFO</t>
  </si>
  <si>
    <t>FEC.ktoe.BG.NMM.CEM.PREHEAT.THERM.OTHER</t>
  </si>
  <si>
    <t>FEC.ktoe.BG.NMM.CEM.PREHEAT.THERM.NG_BIOGAS</t>
  </si>
  <si>
    <t>FEC.ktoe.BG.NMM.CEM.PREHEAT.THERM.BIOMASS_WASTE</t>
  </si>
  <si>
    <t>Cement: Clinker production (kilns)</t>
  </si>
  <si>
    <t>FEC.ktoe.BG.NMM.CEM.KILN.TOTAL.TOTAL</t>
  </si>
  <si>
    <t>FEC.ktoe.BG.NMM.CEM.KILN.THERM.SOLIDS</t>
  </si>
  <si>
    <t>FEC.ktoe.BG.NMM.CEM.KILN.THERM.LPG</t>
  </si>
  <si>
    <t>FEC.ktoe.BG.NMM.CEM.KILN.THERM.DIESEL_LIQBIO</t>
  </si>
  <si>
    <t>FEC.ktoe.BG.NMM.CEM.KILN.THERM.RFO</t>
  </si>
  <si>
    <t>FEC.ktoe.BG.NMM.CEM.KILN.THERM.OTHER</t>
  </si>
  <si>
    <t>FEC.ktoe.BG.NMM.CEM.KILN.THERM.NG_BIOGAS</t>
  </si>
  <si>
    <t>FEC.ktoe.BG.NMM.CEM.KILN.THERM.BIOMASS_WASTE</t>
  </si>
  <si>
    <t>Cement: Grinding, packaging and precasting</t>
  </si>
  <si>
    <t>Cement: Grinding, packaging and precasting (electricity)</t>
  </si>
  <si>
    <t>FEC.ktoe.BG.NMM.CEM.PRECAST.MECH.ELEC</t>
  </si>
  <si>
    <t>Cement: Precasting - Steam</t>
  </si>
  <si>
    <t>FEC.ktoe.BG.NMM.CEM.PRECAST_STEAM.TOTAL.TOTAL</t>
  </si>
  <si>
    <t>FEC.ktoe.BG.NMM.CEM.PRECAST_STEAM.STEAM.SOLIDS</t>
  </si>
  <si>
    <t>FEC.ktoe.BG.NMM.CEM.PRECAST_STEAM.STEAM.RFG</t>
  </si>
  <si>
    <t>FEC.ktoe.BG.NMM.CEM.PRECAST_STEAM.STEAM.LPG</t>
  </si>
  <si>
    <t>FEC.ktoe.BG.NMM.CEM.PRECAST_STEAM.STEAM.DIESEL_LIQBIO</t>
  </si>
  <si>
    <t>FEC.ktoe.BG.NMM.CEM.PRECAST_STEAM.STEAM.RFO</t>
  </si>
  <si>
    <t>FEC.ktoe.BG.NMM.CEM.PRECAST_STEAM.STEAM.OTHER</t>
  </si>
  <si>
    <t>FEC.ktoe.BG.NMM.CEM.PRECAST_STEAM.STEAM.NG_BIOGAS</t>
  </si>
  <si>
    <t>FEC.ktoe.BG.NMM.CEM.PRECAST_STEAM.STEAM.DERIVED</t>
  </si>
  <si>
    <t>FEC.ktoe.BG.NMM.CEM.PRECAST_STEAM.STEAM.BIOMASS_WASTE</t>
  </si>
  <si>
    <t>FEC.ktoe.BG.NMM.CEM.PRECAST_STEAM.STEAM.STEAM_DISTR</t>
  </si>
  <si>
    <t>FEC.ktoe.BG.NMM.CER.TOTAL.TOTAL.TOTAL</t>
  </si>
  <si>
    <t>FEC.ktoe.BG.NMM.CER.LIGHT.GENERIC.ELEC</t>
  </si>
  <si>
    <t>FEC.ktoe.BG.NMM.CER.AIRCOMP.GENERIC.ELEC</t>
  </si>
  <si>
    <t>FEC.ktoe.BG.NMM.CER.MOTOR.GENERIC.ELEC</t>
  </si>
  <si>
    <t>FEC.ktoe.BG.NMM.CER.FANS.GENERIC.ELEC</t>
  </si>
  <si>
    <t>FEC.ktoe.BG.NMM.CER.LOW_ENTH.TOTAL.TOTAL</t>
  </si>
  <si>
    <t>FEC.ktoe.BG.NMM.CER.LOW_ENTH.THERM.DIESEL_LIQBIO</t>
  </si>
  <si>
    <t>FEC.ktoe.BG.NMM.CER.LOW_ENTH.THERM.NG_BIOGAS</t>
  </si>
  <si>
    <t>FEC.ktoe.BG.NMM.CER.LOW_ENTH.THERM.SOLAR_GEO</t>
  </si>
  <si>
    <t>FEC.ktoe.BG.NMM.CER.LOW_ENTH.HP.AMBIENT</t>
  </si>
  <si>
    <t>FEC.ktoe.BG.NMM.CER.LOW_ENTH.THERM.ELEC</t>
  </si>
  <si>
    <t>Ceramics: Mixing of raw material</t>
  </si>
  <si>
    <t>FEC.ktoe.BG.NMM.CER.MIXING.MECH.ELEC</t>
  </si>
  <si>
    <t>Ceramics: Drying and sintering of raw material</t>
  </si>
  <si>
    <t>Ceramics: Thermal drying and sintering</t>
  </si>
  <si>
    <t>FEC.ktoe.BG.NMM.CER.DRYING.TOTAL.TOTAL</t>
  </si>
  <si>
    <t>FEC.ktoe.BG.NMM.CER.DRYING.THERM.SOLIDS</t>
  </si>
  <si>
    <t>FEC.ktoe.BG.NMM.CER.DRYING.THERM.LPG</t>
  </si>
  <si>
    <t>FEC.ktoe.BG.NMM.CER.DRYING.THERM.DIESEL_LIQBIO</t>
  </si>
  <si>
    <t>FEC.ktoe.BG.NMM.CER.DRYING.THERM.RFO</t>
  </si>
  <si>
    <t>FEC.ktoe.BG.NMM.CER.DRYING.THERM.NG_BIOGAS</t>
  </si>
  <si>
    <t>Ceramics: Steam drying and sintering</t>
  </si>
  <si>
    <t>FEC.ktoe.BG.NMM.CER.DRYING_STEAM.TOTAL.TOTAL</t>
  </si>
  <si>
    <t>FEC.ktoe.BG.NMM.CER.DRYING_STEAM.STEAM.SOLIDS</t>
  </si>
  <si>
    <t>FEC.ktoe.BG.NMM.CER.DRYING_STEAM.STEAM.RFG</t>
  </si>
  <si>
    <t>FEC.ktoe.BG.NMM.CER.DRYING_STEAM.STEAM.LPG</t>
  </si>
  <si>
    <t>FEC.ktoe.BG.NMM.CER.DRYING_STEAM.STEAM.DIESEL_LIQBIO</t>
  </si>
  <si>
    <t>FEC.ktoe.BG.NMM.CER.DRYING_STEAM.STEAM.RFO</t>
  </si>
  <si>
    <t>FEC.ktoe.BG.NMM.CER.DRYING_STEAM.STEAM.OTHER</t>
  </si>
  <si>
    <t>FEC.ktoe.BG.NMM.CER.DRYING_STEAM.STEAM.NG_BIOGAS</t>
  </si>
  <si>
    <t>FEC.ktoe.BG.NMM.CER.DRYING_STEAM.STEAM.DERIVED</t>
  </si>
  <si>
    <t>FEC.ktoe.BG.NMM.CER.DRYING_STEAM.STEAM.BIOMASS_WASTE</t>
  </si>
  <si>
    <t>FEC.ktoe.BG.NMM.CER.DRYING_STEAM.STEAM.STEAM_DISTR</t>
  </si>
  <si>
    <t>Ceramics: Microwave drying and sintering</t>
  </si>
  <si>
    <t>FEC.ktoe.BG.NMM.CER.DRYING_MICROW.MICROW.ELEC</t>
  </si>
  <si>
    <t>Ceramics: Primary production process</t>
  </si>
  <si>
    <t>Ceramics: Thermal kiln</t>
  </si>
  <si>
    <t>FEC.ktoe.BG.NMM.CER.KILN_THERM.TOTAL.TOTAL</t>
  </si>
  <si>
    <t>FEC.ktoe.BG.NMM.CER.KILN_THERM.THERM.SOLIDS</t>
  </si>
  <si>
    <t>FEC.ktoe.BG.NMM.CER.KILN_THERM.THERM.LPG</t>
  </si>
  <si>
    <t>FEC.ktoe.BG.NMM.CER.KILN_THERM.THERM.DIESEL_LIQBIO</t>
  </si>
  <si>
    <t>FEC.ktoe.BG.NMM.CER.KILN_THERM.THERM.RFO</t>
  </si>
  <si>
    <t>FEC.ktoe.BG.NMM.CER.KILN_THERM.THERM.OTHER</t>
  </si>
  <si>
    <t>FEC.ktoe.BG.NMM.CER.KILN_THERM.THERM.NG_BIOGAS</t>
  </si>
  <si>
    <t>FEC.ktoe.BG.NMM.CER.KILN_THERM.THERM.BIOMASS_WASTE</t>
  </si>
  <si>
    <t>Ceramics: Electric kiln</t>
  </si>
  <si>
    <t>FEC.ktoe.BG.NMM.CER.KILN_ELEC.ELEC.ELEC</t>
  </si>
  <si>
    <t>Ceramics: Product finishing</t>
  </si>
  <si>
    <t>Ceramics: Thermal furnace</t>
  </si>
  <si>
    <t>FEC.ktoe.BG.NMM.CER.FINISHING.TOTAL.TOTAL</t>
  </si>
  <si>
    <t>FEC.ktoe.BG.NMM.CER.FINISHING.THERM.SOLIDS</t>
  </si>
  <si>
    <t>FEC.ktoe.BG.NMM.CER.FINISHING.THERM.LPG</t>
  </si>
  <si>
    <t>FEC.ktoe.BG.NMM.CER.FINISHING.THERM.DIESEL_LIQBIO</t>
  </si>
  <si>
    <t>FEC.ktoe.BG.NMM.CER.FINISHING.THERM.RFO</t>
  </si>
  <si>
    <t>FEC.ktoe.BG.NMM.CER.FINISHING.THERM.NG_BIOGAS</t>
  </si>
  <si>
    <t>Ceramics: Electric furnace</t>
  </si>
  <si>
    <t>FEC.ktoe.BG.NMM.CER.FINISHING_ELEC.ELEC.ELEC</t>
  </si>
  <si>
    <t>FEC.ktoe.BG.NMM.GLASS.TOTAL.TOTAL.TOTAL</t>
  </si>
  <si>
    <t>FEC.ktoe.BG.NMM.GLASS.LIGHT.GENERIC.ELEC</t>
  </si>
  <si>
    <t>FEC.ktoe.BG.NMM.GLASS.AIRCOMP.GENERIC.ELEC</t>
  </si>
  <si>
    <t>FEC.ktoe.BG.NMM.GLASS.MOTOR.GENERIC.ELEC</t>
  </si>
  <si>
    <t>FEC.ktoe.BG.NMM.GLASS.FANS.GENERIC.ELEC</t>
  </si>
  <si>
    <t>FEC.ktoe.BG.NMM.GLASS.LOW_ENTH.TOTAL.TOTAL</t>
  </si>
  <si>
    <t>FEC.ktoe.BG.NMM.GLASS.LOW_ENTH.THERM.DIESEL_LIQBIO</t>
  </si>
  <si>
    <t>FEC.ktoe.BG.NMM.GLASS.LOW_ENTH.THERM.NG_BIOGAS</t>
  </si>
  <si>
    <t>FEC.ktoe.BG.NMM.GLASS.LOW_ENTH.THERM.SOLAR_GEO</t>
  </si>
  <si>
    <t>FEC.ktoe.BG.NMM.GLASS.LOW_ENTH.HP.AMBIENT</t>
  </si>
  <si>
    <t>FEC.ktoe.BG.NMM.GLASS.LOW_ENTH.THERM.ELEC</t>
  </si>
  <si>
    <t>Glass: Melting tank</t>
  </si>
  <si>
    <t>Glass: Thermal melting tank</t>
  </si>
  <si>
    <t>FEC.ktoe.BG.NMM.GLASS.MELTING.TOTAL.TOTAL</t>
  </si>
  <si>
    <t>FEC.ktoe.BG.NMM.GLASS.MELTING.THERM.SOLIDS</t>
  </si>
  <si>
    <t>FEC.ktoe.BG.NMM.GLASS.MELTING.THERM.LPG</t>
  </si>
  <si>
    <t>FEC.ktoe.BG.NMM.GLASS.MELTING.THERM.DIESEL_LIQBIO</t>
  </si>
  <si>
    <t>FEC.ktoe.BG.NMM.GLASS.MELTING.THERM.RFO</t>
  </si>
  <si>
    <t>FEC.ktoe.BG.NMM.GLASS.MELTING.THERM.NG_BIOGAS</t>
  </si>
  <si>
    <t>Glass: Electric melting tank</t>
  </si>
  <si>
    <t>FEC.ktoe.BG.NMM.GLASS.MELTING_ELEC.ELEC.ELEC</t>
  </si>
  <si>
    <t>Glass: Forming</t>
  </si>
  <si>
    <t>FEC.ktoe.BG.NMM.GLASS.FORMING.ELEC.ELEC</t>
  </si>
  <si>
    <t>Glass: Annealing</t>
  </si>
  <si>
    <t>Glass: Annealing - thermal</t>
  </si>
  <si>
    <t>FEC.ktoe.BG.NMM.GLASS.ANNEALING.TOTAL.TOTAL</t>
  </si>
  <si>
    <t>FEC.ktoe.BG.NMM.GLASS.ANNEALING.THERM.SOLIDS</t>
  </si>
  <si>
    <t>FEC.ktoe.BG.NMM.GLASS.ANNEALING.THERM.LPG</t>
  </si>
  <si>
    <t>FEC.ktoe.BG.NMM.GLASS.ANNEALING.THERM.DIESEL_LIQBIO</t>
  </si>
  <si>
    <t>FEC.ktoe.BG.NMM.GLASS.ANNEALING.THERM.RFO</t>
  </si>
  <si>
    <t>FEC.ktoe.BG.NMM.GLASS.ANNEALING.THERM.NG_BIOGAS</t>
  </si>
  <si>
    <t>Glass: Annealing - electric</t>
  </si>
  <si>
    <t>FEC.ktoe.BG.NMM.GLASS.ANNEALING_ELEC.ELEC.ELEC</t>
  </si>
  <si>
    <t>Glass: Finishing processes</t>
  </si>
  <si>
    <t>FEC.ktoe.BG.NMM.GLASS.FINISHING.ELEC.ELEC</t>
  </si>
  <si>
    <t>Cement: Grinding, packaging - electric</t>
  </si>
  <si>
    <t>Cement: Precasting - steam</t>
  </si>
  <si>
    <t>UED.ktoe.BG.NMM.CEM.TOTAL.TOTAL.TOTAL</t>
  </si>
  <si>
    <t>UED.ktoe.BG.NMM.CEM.LIGHT.GENERIC.ELEC</t>
  </si>
  <si>
    <t>UED.ktoe.BG.NMM.CEM.AIRCOMP.GENERIC.ELEC</t>
  </si>
  <si>
    <t>UED.ktoe.BG.NMM.CEM.MOTOR.GENERIC.ELEC</t>
  </si>
  <si>
    <t>UED.ktoe.BG.NMM.CEM.FANS.GENERIC.ELEC</t>
  </si>
  <si>
    <t>UED.ktoe.BG.NMM.CEM.LOW_ENTH.TOTAL.TOTAL</t>
  </si>
  <si>
    <t>UED.ktoe.BG.NMM.CEM.LOW_ENTH.THERM.DIESEL_LIQBIO</t>
  </si>
  <si>
    <t>UED.ktoe.BG.NMM.CEM.LOW_ENTH.THERM.NG_BIOGAS</t>
  </si>
  <si>
    <t>UED.ktoe.BG.NMM.CEM.LOW_ENTH.THERM.SOLAR_GEO</t>
  </si>
  <si>
    <t>UED.ktoe.BG.NMM.CEM.LOW_ENTH.HP.AMBIENT</t>
  </si>
  <si>
    <t>UED.ktoe.BG.NMM.CEM.LOW_ENTH.THERM.ELEC</t>
  </si>
  <si>
    <t>UED.ktoe.BG.NMM.CEM.GRINDING_RAW.MECH.ELEC</t>
  </si>
  <si>
    <t>UED.ktoe.BG.NMM.CEM.PREHEAT.TOTAL.TOTAL</t>
  </si>
  <si>
    <t>UED.ktoe.BG.NMM.CEM.PREHEAT.THERM.SOLIDS</t>
  </si>
  <si>
    <t>UED.ktoe.BG.NMM.CEM.PREHEAT.THERM.LPG</t>
  </si>
  <si>
    <t>UED.ktoe.BG.NMM.CEM.PREHEAT.THERM.DIESEL_LIQBIO</t>
  </si>
  <si>
    <t>UED.ktoe.BG.NMM.CEM.PREHEAT.THERM.RFO</t>
  </si>
  <si>
    <t>UED.ktoe.BG.NMM.CEM.PREHEAT.THERM.OTHER</t>
  </si>
  <si>
    <t>UED.ktoe.BG.NMM.CEM.PREHEAT.THERM.NG_BIOGAS</t>
  </si>
  <si>
    <t>UED.ktoe.BG.NMM.CEM.PREHEAT.THERM.BIOMASS_WASTE</t>
  </si>
  <si>
    <t>UED.ktoe.BG.NMM.CEM.KILN.TOTAL.TOTAL</t>
  </si>
  <si>
    <t>UED.ktoe.BG.NMM.CEM.KILN.THERM.SOLIDS</t>
  </si>
  <si>
    <t>UED.ktoe.BG.NMM.CEM.KILN.THERM.LPG</t>
  </si>
  <si>
    <t>UED.ktoe.BG.NMM.CEM.KILN.THERM.DIESEL_LIQBIO</t>
  </si>
  <si>
    <t>UED.ktoe.BG.NMM.CEM.KILN.THERM.RFO</t>
  </si>
  <si>
    <t>UED.ktoe.BG.NMM.CEM.KILN.THERM.OTHER</t>
  </si>
  <si>
    <t>UED.ktoe.BG.NMM.CEM.KILN.THERM.NG_BIOGAS</t>
  </si>
  <si>
    <t>UED.ktoe.BG.NMM.CEM.KILN.THERM.BIOMASS_WASTE</t>
  </si>
  <si>
    <t>UED.ktoe.BG.NMM.CEM.PRECAST.MECH.ELEC</t>
  </si>
  <si>
    <t>UED.ktoe.BG.NMM.CEM.PRECAST_STEAM.TOTAL.TOTAL</t>
  </si>
  <si>
    <t>UED.ktoe.BG.NMM.CEM.PRECAST_STEAM.STEAM.SOLIDS</t>
  </si>
  <si>
    <t>UED.ktoe.BG.NMM.CEM.PRECAST_STEAM.STEAM.RFG</t>
  </si>
  <si>
    <t>UED.ktoe.BG.NMM.CEM.PRECAST_STEAM.STEAM.LPG</t>
  </si>
  <si>
    <t>UED.ktoe.BG.NMM.CEM.PRECAST_STEAM.STEAM.DIESEL_LIQBIO</t>
  </si>
  <si>
    <t>UED.ktoe.BG.NMM.CEM.PRECAST_STEAM.STEAM.RFO</t>
  </si>
  <si>
    <t>UED.ktoe.BG.NMM.CEM.PRECAST_STEAM.STEAM.OTHER</t>
  </si>
  <si>
    <t>UED.ktoe.BG.NMM.CEM.PRECAST_STEAM.STEAM.NG_BIOGAS</t>
  </si>
  <si>
    <t>UED.ktoe.BG.NMM.CEM.PRECAST_STEAM.STEAM.DERIVED</t>
  </si>
  <si>
    <t>UED.ktoe.BG.NMM.CEM.PRECAST_STEAM.STEAM.BIOMASS_WASTE</t>
  </si>
  <si>
    <t>UED.ktoe.BG.NMM.CEM.PRECAST_STEAM.STEAM.STEAM_DISTR</t>
  </si>
  <si>
    <t>UED.ktoe.BG.NMM.CER.TOTAL.TOTAL.TOTAL</t>
  </si>
  <si>
    <t>UED.ktoe.BG.NMM.CER.LIGHT.GENERIC.ELEC</t>
  </si>
  <si>
    <t>UED.ktoe.BG.NMM.CER.AIRCOMP.GENERIC.ELEC</t>
  </si>
  <si>
    <t>UED.ktoe.BG.NMM.CER.MOTOR.GENERIC.ELEC</t>
  </si>
  <si>
    <t>UED.ktoe.BG.NMM.CER.FANS.GENERIC.ELEC</t>
  </si>
  <si>
    <t>UED.ktoe.BG.NMM.CER.LOW_ENTH.TOTAL.TOTAL</t>
  </si>
  <si>
    <t>UED.ktoe.BG.NMM.CER.LOW_ENTH.THERM.DIESEL_LIQBIO</t>
  </si>
  <si>
    <t>UED.ktoe.BG.NMM.CER.LOW_ENTH.THERM.NG_BIOGAS</t>
  </si>
  <si>
    <t>UED.ktoe.BG.NMM.CER.LOW_ENTH.THERM.SOLAR_GEO</t>
  </si>
  <si>
    <t>UED.ktoe.BG.NMM.CER.LOW_ENTH.HP.AMBIENT</t>
  </si>
  <si>
    <t>UED.ktoe.BG.NMM.CER.LOW_ENTH.THERM.ELEC</t>
  </si>
  <si>
    <t>UED.ktoe.BG.NMM.CER.MIXING.MECH.ELEC</t>
  </si>
  <si>
    <t>UED.ktoe.BG.NMM.CER.DRYING.TOTAL.TOTAL</t>
  </si>
  <si>
    <t>UED.ktoe.BG.NMM.CER.DRYING.THERM.SOLIDS</t>
  </si>
  <si>
    <t>UED.ktoe.BG.NMM.CER.DRYING.THERM.LPG</t>
  </si>
  <si>
    <t>UED.ktoe.BG.NMM.CER.DRYING.THERM.DIESEL_LIQBIO</t>
  </si>
  <si>
    <t>UED.ktoe.BG.NMM.CER.DRYING.THERM.RFO</t>
  </si>
  <si>
    <t>UED.ktoe.BG.NMM.CER.DRYING.THERM.NG_BIOGAS</t>
  </si>
  <si>
    <t>UED.ktoe.BG.NMM.CER.DRYING_STEAM.TOTAL.TOTAL</t>
  </si>
  <si>
    <t>UED.ktoe.BG.NMM.CER.DRYING_STEAM.STEAM.SOLIDS</t>
  </si>
  <si>
    <t>UED.ktoe.BG.NMM.CER.DRYING_STEAM.STEAM.RFG</t>
  </si>
  <si>
    <t>UED.ktoe.BG.NMM.CER.DRYING_STEAM.STEAM.LPG</t>
  </si>
  <si>
    <t>UED.ktoe.BG.NMM.CER.DRYING_STEAM.STEAM.DIESEL_LIQBIO</t>
  </si>
  <si>
    <t>UED.ktoe.BG.NMM.CER.DRYING_STEAM.STEAM.RFO</t>
  </si>
  <si>
    <t>UED.ktoe.BG.NMM.CER.DRYING_STEAM.STEAM.OTHER</t>
  </si>
  <si>
    <t>UED.ktoe.BG.NMM.CER.DRYING_STEAM.STEAM.NG_BIOGAS</t>
  </si>
  <si>
    <t>UED.ktoe.BG.NMM.CER.DRYING_STEAM.STEAM.DERIVED</t>
  </si>
  <si>
    <t>UED.ktoe.BG.NMM.CER.DRYING_STEAM.STEAM.BIOMASS_WASTE</t>
  </si>
  <si>
    <t>UED.ktoe.BG.NMM.CER.DRYING_STEAM.STEAM.STEAM_DISTR</t>
  </si>
  <si>
    <t>UED.ktoe.BG.NMM.CER.DRYING_MICROW.MICROW.ELEC</t>
  </si>
  <si>
    <t>UED.ktoe.BG.NMM.CER.KILN_THERM.TOTAL.TOTAL</t>
  </si>
  <si>
    <t>UED.ktoe.BG.NMM.CER.KILN_THERM.THERM.SOLIDS</t>
  </si>
  <si>
    <t>UED.ktoe.BG.NMM.CER.KILN_THERM.THERM.LPG</t>
  </si>
  <si>
    <t>UED.ktoe.BG.NMM.CER.KILN_THERM.THERM.DIESEL_LIQBIO</t>
  </si>
  <si>
    <t>UED.ktoe.BG.NMM.CER.KILN_THERM.THERM.RFO</t>
  </si>
  <si>
    <t>UED.ktoe.BG.NMM.CER.KILN_THERM.THERM.OTHER</t>
  </si>
  <si>
    <t>UED.ktoe.BG.NMM.CER.KILN_THERM.THERM.NG_BIOGAS</t>
  </si>
  <si>
    <t>UED.ktoe.BG.NMM.CER.KILN_THERM.THERM.BIOMASS_WASTE</t>
  </si>
  <si>
    <t>UED.ktoe.BG.NMM.CER.KILN_ELEC.ELEC.ELEC</t>
  </si>
  <si>
    <t>UED.ktoe.BG.NMM.CER.FINISHING.TOTAL.TOTAL</t>
  </si>
  <si>
    <t>UED.ktoe.BG.NMM.CER.FINISHING.THERM.SOLIDS</t>
  </si>
  <si>
    <t>UED.ktoe.BG.NMM.CER.FINISHING.THERM.LPG</t>
  </si>
  <si>
    <t>UED.ktoe.BG.NMM.CER.FINISHING.THERM.DIESEL_LIQBIO</t>
  </si>
  <si>
    <t>UED.ktoe.BG.NMM.CER.FINISHING.THERM.RFO</t>
  </si>
  <si>
    <t>UED.ktoe.BG.NMM.CER.FINISHING.THERM.NG_BIOGAS</t>
  </si>
  <si>
    <t>UED.ktoe.BG.NMM.CER.FINISHING_ELEC.ELEC.ELEC</t>
  </si>
  <si>
    <t>UED.ktoe.BG.NMM.GLASS.TOTAL.TOTAL.TOTAL</t>
  </si>
  <si>
    <t>UED.ktoe.BG.NMM.GLASS.LIGHT.GENERIC.ELEC</t>
  </si>
  <si>
    <t>UED.ktoe.BG.NMM.GLASS.AIRCOMP.GENERIC.ELEC</t>
  </si>
  <si>
    <t>UED.ktoe.BG.NMM.GLASS.MOTOR.GENERIC.ELEC</t>
  </si>
  <si>
    <t>UED.ktoe.BG.NMM.GLASS.FANS.GENERIC.ELEC</t>
  </si>
  <si>
    <t>UED.ktoe.BG.NMM.GLASS.LOW_ENTH.TOTAL.TOTAL</t>
  </si>
  <si>
    <t>UED.ktoe.BG.NMM.GLASS.LOW_ENTH.THERM.DIESEL_LIQBIO</t>
  </si>
  <si>
    <t>UED.ktoe.BG.NMM.GLASS.LOW_ENTH.THERM.NG_BIOGAS</t>
  </si>
  <si>
    <t>UED.ktoe.BG.NMM.GLASS.LOW_ENTH.THERM.SOLAR_GEO</t>
  </si>
  <si>
    <t>UED.ktoe.BG.NMM.GLASS.LOW_ENTH.HP.AMBIENT</t>
  </si>
  <si>
    <t>UED.ktoe.BG.NMM.GLASS.LOW_ENTH.THERM.ELEC</t>
  </si>
  <si>
    <t>UED.ktoe.BG.NMM.GLASS.MELTING.TOTAL.TOTAL</t>
  </si>
  <si>
    <t>UED.ktoe.BG.NMM.GLASS.MELTING.THERM.SOLIDS</t>
  </si>
  <si>
    <t>UED.ktoe.BG.NMM.GLASS.MELTING.THERM.LPG</t>
  </si>
  <si>
    <t>UED.ktoe.BG.NMM.GLASS.MELTING.THERM.DIESEL_LIQBIO</t>
  </si>
  <si>
    <t>UED.ktoe.BG.NMM.GLASS.MELTING.THERM.RFO</t>
  </si>
  <si>
    <t>UED.ktoe.BG.NMM.GLASS.MELTING.THERM.NG_BIOGAS</t>
  </si>
  <si>
    <t>UED.ktoe.BG.NMM.GLASS.MELTING_ELEC.ELEC.ELEC</t>
  </si>
  <si>
    <t>UED.ktoe.BG.NMM.GLASS.FORMING.ELEC.ELEC</t>
  </si>
  <si>
    <t>UED.ktoe.BG.NMM.GLASS.ANNEALING.TOTAL.TOTAL</t>
  </si>
  <si>
    <t>UED.ktoe.BG.NMM.GLASS.ANNEALING.THERM.SOLIDS</t>
  </si>
  <si>
    <t>UED.ktoe.BG.NMM.GLASS.ANNEALING.THERM.LPG</t>
  </si>
  <si>
    <t>UED.ktoe.BG.NMM.GLASS.ANNEALING.THERM.DIESEL_LIQBIO</t>
  </si>
  <si>
    <t>UED.ktoe.BG.NMM.GLASS.ANNEALING.THERM.RFO</t>
  </si>
  <si>
    <t>UED.ktoe.BG.NMM.GLASS.ANNEALING.THERM.NG_BIOGAS</t>
  </si>
  <si>
    <t>UED.ktoe.BG.NMM.GLASS.ANNEALING_ELEC.ELEC.ELEC</t>
  </si>
  <si>
    <t>UED.ktoe.BG.NMM.GLASS.FINISHING.ELEC.ELEC</t>
  </si>
  <si>
    <t>FUEL_EMI.ktCO2.BG.NMM.CEM.LIGHT.GENERIC.ELEC</t>
  </si>
  <si>
    <t>FUEL_EMI.ktCO2.BG.NMM.CEM.AIRCOMP.GENERIC.ELEC</t>
  </si>
  <si>
    <t>FUEL_EMI.ktCO2.BG.NMM.CEM.MOTOR.GENERIC.ELEC</t>
  </si>
  <si>
    <t>FUEL_EMI.ktCO2.BG.NMM.CEM.FANS.GENERIC.ELEC</t>
  </si>
  <si>
    <t>FUEL_EMI.ktCO2.BG.NMM.CEM.LOW_ENTH.TOTAL.TOTAL</t>
  </si>
  <si>
    <t>FUEL_EMI.ktCO2.BG.NMM.CEM.LOW_ENTH.THERM.DIESEL_LIQBIO</t>
  </si>
  <si>
    <t>FUEL_EMI.ktCO2.BG.NMM.CEM.LOW_ENTH.THERM.NG_BIOGAS</t>
  </si>
  <si>
    <t>FUEL_EMI.ktCO2.BG.NMM.CEM.LOW_ENTH.THERM.SOLAR_GEO</t>
  </si>
  <si>
    <t>FUEL_EMI.ktCO2.BG.NMM.CEM.LOW_ENTH.HP.AMBIENT</t>
  </si>
  <si>
    <t>FUEL_EMI.ktCO2.BG.NMM.CEM.LOW_ENTH.THERM.ELEC</t>
  </si>
  <si>
    <t>FUEL_EMI.ktCO2.BG.NMM.CEM.GRINDING_RAW.MECH.ELEC</t>
  </si>
  <si>
    <t>FUEL_EMI.ktCO2.BG.NMM.CEM.PREHEAT.TOTAL.TOTAL</t>
  </si>
  <si>
    <t>FUEL_EMI.ktCO2.BG.NMM.CEM.PREHEAT.THERM.SOLIDS</t>
  </si>
  <si>
    <t>FUEL_EMI.ktCO2.BG.NMM.CEM.PREHEAT.THERM.LPG</t>
  </si>
  <si>
    <t>FUEL_EMI.ktCO2.BG.NMM.CEM.PREHEAT.THERM.DIESEL_LIQBIO</t>
  </si>
  <si>
    <t>FUEL_EMI.ktCO2.BG.NMM.CEM.PREHEAT.THERM.RFO</t>
  </si>
  <si>
    <t>FUEL_EMI.ktCO2.BG.NMM.CEM.PREHEAT.THERM.OTHER</t>
  </si>
  <si>
    <t>FUEL_EMI.ktCO2.BG.NMM.CEM.PREHEAT.THERM.NG_BIOGAS</t>
  </si>
  <si>
    <t>FUEL_EMI.ktCO2.BG.NMM.CEM.PREHEAT.THERM.BIOMASS_WASTE</t>
  </si>
  <si>
    <t>FUEL_EMI.ktCO2.BG.NMM.CEM.KILN.TOTAL.TOTAL</t>
  </si>
  <si>
    <t>FUEL_EMI.ktCO2.BG.NMM.CEM.KILN.THERM.SOLIDS</t>
  </si>
  <si>
    <t>FUEL_EMI.ktCO2.BG.NMM.CEM.KILN.THERM.LPG</t>
  </si>
  <si>
    <t>FUEL_EMI.ktCO2.BG.NMM.CEM.KILN.THERM.DIESEL_LIQBIO</t>
  </si>
  <si>
    <t>FUEL_EMI.ktCO2.BG.NMM.CEM.KILN.THERM.RFO</t>
  </si>
  <si>
    <t>FUEL_EMI.ktCO2.BG.NMM.CEM.KILN.THERM.OTHER</t>
  </si>
  <si>
    <t>FUEL_EMI.ktCO2.BG.NMM.CEM.KILN.THERM.NG_BIOGAS</t>
  </si>
  <si>
    <t>FUEL_EMI.ktCO2.BG.NMM.CEM.KILN.THERM.BIOMASS_WASTE</t>
  </si>
  <si>
    <t>FUEL_EMI.ktCO2.BG.NMM.CEM.PRECAST.MECH.ELEC</t>
  </si>
  <si>
    <t>FUEL_EMI.ktCO2.BG.NMM.CEM.PRECAST_STEAM.TOTAL.TOTAL</t>
  </si>
  <si>
    <t>FUEL_EMI.ktCO2.BG.NMM.CEM.PRECAST_STEAM.STEAM.SOLIDS</t>
  </si>
  <si>
    <t>FUEL_EMI.ktCO2.BG.NMM.CEM.PRECAST_STEAM.STEAM.RFG</t>
  </si>
  <si>
    <t>FUEL_EMI.ktCO2.BG.NMM.CEM.PRECAST_STEAM.STEAM.LPG</t>
  </si>
  <si>
    <t>FUEL_EMI.ktCO2.BG.NMM.CEM.PRECAST_STEAM.STEAM.DIESEL_LIQBIO</t>
  </si>
  <si>
    <t>FUEL_EMI.ktCO2.BG.NMM.CEM.PRECAST_STEAM.STEAM.RFO</t>
  </si>
  <si>
    <t>FUEL_EMI.ktCO2.BG.NMM.CEM.PRECAST_STEAM.STEAM.OTHER</t>
  </si>
  <si>
    <t>FUEL_EMI.ktCO2.BG.NMM.CEM.PRECAST_STEAM.STEAM.NG_BIOGAS</t>
  </si>
  <si>
    <t>FUEL_EMI.ktCO2.BG.NMM.CEM.PRECAST_STEAM.STEAM.DERIVED</t>
  </si>
  <si>
    <t>FUEL_EMI.ktCO2.BG.NMM.CEM.PRECAST_STEAM.STEAM.BIOMASS_WASTE</t>
  </si>
  <si>
    <t>FUEL_EMI.ktCO2.BG.NMM.CEM.PRECAST_STEAM.STEAM.STEAM_DISTR</t>
  </si>
  <si>
    <t>PROCESS_EMI.ktCO2.BG.NMM.CEM</t>
  </si>
  <si>
    <t>FUEL_EMI.ktCO2.BG.NMM.CER.LIGHT.GENERIC.ELEC</t>
  </si>
  <si>
    <t>FUEL_EMI.ktCO2.BG.NMM.CER.AIRCOMP.GENERIC.ELEC</t>
  </si>
  <si>
    <t>FUEL_EMI.ktCO2.BG.NMM.CER.MOTOR.GENERIC.ELEC</t>
  </si>
  <si>
    <t>FUEL_EMI.ktCO2.BG.NMM.CER.FANS.GENERIC.ELEC</t>
  </si>
  <si>
    <t>FUEL_EMI.ktCO2.BG.NMM.CER.LOW_ENTH.TOTAL.TOTAL</t>
  </si>
  <si>
    <t>FUEL_EMI.ktCO2.BG.NMM.CER.LOW_ENTH.THERM.DIESEL_LIQBIO</t>
  </si>
  <si>
    <t>FUEL_EMI.ktCO2.BG.NMM.CER.LOW_ENTH.THERM.NG_BIOGAS</t>
  </si>
  <si>
    <t>FUEL_EMI.ktCO2.BG.NMM.CER.LOW_ENTH.THERM.SOLAR_GEO</t>
  </si>
  <si>
    <t>FUEL_EMI.ktCO2.BG.NMM.CER.LOW_ENTH.HP.AMBIENT</t>
  </si>
  <si>
    <t>FUEL_EMI.ktCO2.BG.NMM.CER.LOW_ENTH.THERM.ELEC</t>
  </si>
  <si>
    <t>FUEL_EMI.ktCO2.BG.NMM.CER.MIXING.MECH.ELEC</t>
  </si>
  <si>
    <t>FUEL_EMI.ktCO2.BG.NMM.CER.DRYING.TOTAL.TOTAL</t>
  </si>
  <si>
    <t>FUEL_EMI.ktCO2.BG.NMM.CER.DRYING.THERM.SOLIDS</t>
  </si>
  <si>
    <t>FUEL_EMI.ktCO2.BG.NMM.CER.DRYING.THERM.LPG</t>
  </si>
  <si>
    <t>FUEL_EMI.ktCO2.BG.NMM.CER.DRYING.THERM.DIESEL_LIQBIO</t>
  </si>
  <si>
    <t>FUEL_EMI.ktCO2.BG.NMM.CER.DRYING.THERM.RFO</t>
  </si>
  <si>
    <t>FUEL_EMI.ktCO2.BG.NMM.CER.DRYING.THERM.NG_BIOGAS</t>
  </si>
  <si>
    <t>FUEL_EMI.ktCO2.BG.NMM.CER.DRYING_STEAM.TOTAL.TOTAL</t>
  </si>
  <si>
    <t>FUEL_EMI.ktCO2.BG.NMM.CER.DRYING_STEAM.STEAM.SOLIDS</t>
  </si>
  <si>
    <t>FUEL_EMI.ktCO2.BG.NMM.CER.DRYING_STEAM.STEAM.RFG</t>
  </si>
  <si>
    <t>FUEL_EMI.ktCO2.BG.NMM.CER.DRYING_STEAM.STEAM.LPG</t>
  </si>
  <si>
    <t>FUEL_EMI.ktCO2.BG.NMM.CER.DRYING_STEAM.STEAM.DIESEL_LIQBIO</t>
  </si>
  <si>
    <t>FUEL_EMI.ktCO2.BG.NMM.CER.DRYING_STEAM.STEAM.RFO</t>
  </si>
  <si>
    <t>FUEL_EMI.ktCO2.BG.NMM.CER.DRYING_STEAM.STEAM.OTHER</t>
  </si>
  <si>
    <t>FUEL_EMI.ktCO2.BG.NMM.CER.DRYING_STEAM.STEAM.NG_BIOGAS</t>
  </si>
  <si>
    <t>FUEL_EMI.ktCO2.BG.NMM.CER.DRYING_STEAM.STEAM.DERIVED</t>
  </si>
  <si>
    <t>FUEL_EMI.ktCO2.BG.NMM.CER.DRYING_STEAM.STEAM.BIOMASS_WASTE</t>
  </si>
  <si>
    <t>FUEL_EMI.ktCO2.BG.NMM.CER.DRYING_STEAM.STEAM.STEAM_DISTR</t>
  </si>
  <si>
    <t>FUEL_EMI.ktCO2.BG.NMM.CER.DRYING_MICROW.MICROW.ELEC</t>
  </si>
  <si>
    <t>FUEL_EMI.ktCO2.BG.NMM.CER.KILN_THERM.TOTAL.TOTAL</t>
  </si>
  <si>
    <t>FUEL_EMI.ktCO2.BG.NMM.CER.KILN_THERM.THERM.SOLIDS</t>
  </si>
  <si>
    <t>FUEL_EMI.ktCO2.BG.NMM.CER.KILN_THERM.THERM.LPG</t>
  </si>
  <si>
    <t>FUEL_EMI.ktCO2.BG.NMM.CER.KILN_THERM.THERM.DIESEL_LIQBIO</t>
  </si>
  <si>
    <t>FUEL_EMI.ktCO2.BG.NMM.CER.KILN_THERM.THERM.RFO</t>
  </si>
  <si>
    <t>FUEL_EMI.ktCO2.BG.NMM.CER.KILN_THERM.THERM.OTHER</t>
  </si>
  <si>
    <t>FUEL_EMI.ktCO2.BG.NMM.CER.KILN_THERM.THERM.NG_BIOGAS</t>
  </si>
  <si>
    <t>FUEL_EMI.ktCO2.BG.NMM.CER.KILN_THERM.THERM.BIOMASS_WASTE</t>
  </si>
  <si>
    <t>FUEL_EMI.ktCO2.BG.NMM.CER.KILN_ELEC.ELEC.ELEC</t>
  </si>
  <si>
    <t>FUEL_EMI.ktCO2.BG.NMM.CER.FINISHING.TOTAL.TOTAL</t>
  </si>
  <si>
    <t>FUEL_EMI.ktCO2.BG.NMM.CER.FINISHING.THERM.SOLIDS</t>
  </si>
  <si>
    <t>FUEL_EMI.ktCO2.BG.NMM.CER.FINISHING.THERM.LPG</t>
  </si>
  <si>
    <t>FUEL_EMI.ktCO2.BG.NMM.CER.FINISHING.THERM.DIESEL_LIQBIO</t>
  </si>
  <si>
    <t>FUEL_EMI.ktCO2.BG.NMM.CER.FINISHING.THERM.RFO</t>
  </si>
  <si>
    <t>FUEL_EMI.ktCO2.BG.NMM.CER.FINISHING.THERM.NG_BIOGAS</t>
  </si>
  <si>
    <t>FUEL_EMI.ktCO2.BG.NMM.CER.FINISHING_ELEC.ELEC.ELEC</t>
  </si>
  <si>
    <t>PROCESS_EMI.ktCO2.BG.NMM.CER</t>
  </si>
  <si>
    <t>FUEL_EMI.ktCO2.BG.NMM.GLASS.LIGHT.GENERIC.ELEC</t>
  </si>
  <si>
    <t>FUEL_EMI.ktCO2.BG.NMM.GLASS.AIRCOMP.GENERIC.ELEC</t>
  </si>
  <si>
    <t>FUEL_EMI.ktCO2.BG.NMM.GLASS.MOTOR.GENERIC.ELEC</t>
  </si>
  <si>
    <t>FUEL_EMI.ktCO2.BG.NMM.GLASS.FANS.GENERIC.ELEC</t>
  </si>
  <si>
    <t>FUEL_EMI.ktCO2.BG.NMM.GLASS.LOW_ENTH.TOTAL.TOTAL</t>
  </si>
  <si>
    <t>FUEL_EMI.ktCO2.BG.NMM.GLASS.LOW_ENTH.THERM.DIESEL_LIQBIO</t>
  </si>
  <si>
    <t>FUEL_EMI.ktCO2.BG.NMM.GLASS.LOW_ENTH.THERM.NG_BIOGAS</t>
  </si>
  <si>
    <t>FUEL_EMI.ktCO2.BG.NMM.GLASS.LOW_ENTH.THERM.SOLAR_GEO</t>
  </si>
  <si>
    <t>FUEL_EMI.ktCO2.BG.NMM.GLASS.LOW_ENTH.HP.AMBIENT</t>
  </si>
  <si>
    <t>FUEL_EMI.ktCO2.BG.NMM.GLASS.LOW_ENTH.THERM.ELEC</t>
  </si>
  <si>
    <t>FUEL_EMI.ktCO2.BG.NMM.GLASS.MELTING.TOTAL.TOTAL</t>
  </si>
  <si>
    <t>FUEL_EMI.ktCO2.BG.NMM.GLASS.MELTING.THERM.SOLIDS</t>
  </si>
  <si>
    <t>FUEL_EMI.ktCO2.BG.NMM.GLASS.MELTING.THERM.LPG</t>
  </si>
  <si>
    <t>FUEL_EMI.ktCO2.BG.NMM.GLASS.MELTING.THERM.DIESEL_LIQBIO</t>
  </si>
  <si>
    <t>FUEL_EMI.ktCO2.BG.NMM.GLASS.MELTING.THERM.RFO</t>
  </si>
  <si>
    <t>FUEL_EMI.ktCO2.BG.NMM.GLASS.MELTING.THERM.NG_BIOGAS</t>
  </si>
  <si>
    <t>FUEL_EMI.ktCO2.BG.NMM.GLASS.MELTING_ELEC.ELEC.ELEC</t>
  </si>
  <si>
    <t>FUEL_EMI.ktCO2.BG.NMM.GLASS.FORMING.ELEC.ELEC</t>
  </si>
  <si>
    <t>FUEL_EMI.ktCO2.BG.NMM.GLASS.ANNEALING.TOTAL.TOTAL</t>
  </si>
  <si>
    <t>FUEL_EMI.ktCO2.BG.NMM.GLASS.ANNEALING.THERM.SOLIDS</t>
  </si>
  <si>
    <t>FUEL_EMI.ktCO2.BG.NMM.GLASS.ANNEALING.THERM.LPG</t>
  </si>
  <si>
    <t>FUEL_EMI.ktCO2.BG.NMM.GLASS.ANNEALING.THERM.DIESEL_LIQBIO</t>
  </si>
  <si>
    <t>FUEL_EMI.ktCO2.BG.NMM.GLASS.ANNEALING.THERM.RFO</t>
  </si>
  <si>
    <t>FUEL_EMI.ktCO2.BG.NMM.GLASS.ANNEALING.THERM.NG_BIOGAS</t>
  </si>
  <si>
    <t>FUEL_EMI.ktCO2.BG.NMM.GLASS.ANNEALING_ELEC.ELEC.ELEC</t>
  </si>
  <si>
    <t>FUEL_EMI.ktCO2.BG.NMM.GLASS.FINISHING.ELEC.ELEC</t>
  </si>
  <si>
    <t>PROCESS_EMI.ktCO2.BG.NMM.GLASS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</si>
  <si>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</si>
  <si>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</si>
  <si>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</si>
  <si>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</si>
  <si>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</si>
  <si>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VA.Meuro2023.BG.PPA.PULP</t>
  </si>
  <si>
    <t>VA.Meuro2023.BG.PPA.PAPER</t>
  </si>
  <si>
    <t>VA.Meuro2023.BG.PPA.PRINT</t>
  </si>
  <si>
    <t>Pulp production (kt)</t>
  </si>
  <si>
    <t>OUTPUT.kt.BG.PPA.PULP</t>
  </si>
  <si>
    <t>Paper production  (kt)</t>
  </si>
  <si>
    <t>OUTPUT.kt.BG.PPA.PAPER</t>
  </si>
  <si>
    <t>Printing and media reproduction (kt paper eq.)</t>
  </si>
  <si>
    <t>OUTPUT.kt.BG.PPA.PRINT</t>
  </si>
  <si>
    <t>CAP.kt.BG.PPA.PULP</t>
  </si>
  <si>
    <t>CAP.kt.BG.PPA.PAPER</t>
  </si>
  <si>
    <t>CAP.kt.BG.PPA.PRINT</t>
  </si>
  <si>
    <t>NEWCAP.kt.BG.PPA.PULP</t>
  </si>
  <si>
    <t>NEWCAP.kt.BG.PPA.PAPER</t>
  </si>
  <si>
    <t>NEWCAP.kt.BG.PPA.PRINT</t>
  </si>
  <si>
    <t>FEC.ktoe.BG.PPA.TOTAL.TOTAL.TOTAL.TOTAL</t>
  </si>
  <si>
    <t>FEC.ktoe.BG.PPA.TOTAL.TOTAL.TOTAL.SOLIDS</t>
  </si>
  <si>
    <t>FEC.ktoe.BG.PPA.TOTAL.TOTAL.TOTAL.RFG</t>
  </si>
  <si>
    <t>FEC.ktoe.BG.PPA.TOTAL.TOTAL.TOTAL.LPG</t>
  </si>
  <si>
    <t>FEC.ktoe.BG.PPA.TOTAL.TOTAL.TOTAL.DIESEL</t>
  </si>
  <si>
    <t>FEC.ktoe.BG.PPA.TOTAL.TOTAL.TOTAL.RFO</t>
  </si>
  <si>
    <t>FEC.ktoe.BG.PPA.TOTAL.TOTAL.TOTAL.OTHER</t>
  </si>
  <si>
    <t>FEC.ktoe.BG.PPA.TOTAL.TOTAL.TOTAL.NG</t>
  </si>
  <si>
    <t>FEC.ktoe.BG.PPA.TOTAL.TOTAL.TOTAL.DERIVED</t>
  </si>
  <si>
    <t>FEC.ktoe.BG.PPA.TOTAL.TOTAL.TOTAL.BIOMASS_WASTE</t>
  </si>
  <si>
    <t>FEC.ktoe.BG.PPA.TOTAL.TOTAL.TOTAL.BIOGAS</t>
  </si>
  <si>
    <t>FEC.ktoe.BG.PPA.TOTAL.TOTAL.TOTAL.LIQBIO</t>
  </si>
  <si>
    <t>FEC.ktoe.BG.PPA.TOTAL.TOTAL.TOTAL.SOLAR</t>
  </si>
  <si>
    <t>FEC.ktoe.BG.PPA.TOTAL.TOTAL.TOTAL.GEO</t>
  </si>
  <si>
    <t>FEC.ktoe.BG.PPA.TOTAL.TOTAL.TOTAL.AMBIENT</t>
  </si>
  <si>
    <t>FEC.ktoe.BG.PPA.TOTAL.TOTAL.TOTAL.STEAM_DISTR</t>
  </si>
  <si>
    <t>FEC.ktoe.BG.PPA.TOTAL.TOTAL.TOTAL.ELEC</t>
  </si>
  <si>
    <t>FEC.ktoe.BG.PPA.PULP.TOTAL.TOTAL.TOTAL</t>
  </si>
  <si>
    <t>FEC.ktoe.BG.PPA.PULP.LIGHT.GENERIC.ELEC</t>
  </si>
  <si>
    <t>FEC.ktoe.BG.PPA.PULP.AIRCOMP.GENERIC.ELEC</t>
  </si>
  <si>
    <t>FEC.ktoe.BG.PPA.PULP.MOTOR.GENERIC.ELEC</t>
  </si>
  <si>
    <t>FEC.ktoe.BG.PPA.PULP.FANS.GENERIC.ELEC</t>
  </si>
  <si>
    <t>FEC.ktoe.BG.PPA.PULP.LOW_ENTH.TOTAL.TOTAL</t>
  </si>
  <si>
    <t>FEC.ktoe.BG.PPA.PULP.LOW_ENTH.THERM.DIESEL_LIQBIO</t>
  </si>
  <si>
    <t>FEC.ktoe.BG.PPA.PULP.LOW_ENTH.THERM.NG_BIOGAS</t>
  </si>
  <si>
    <t>FEC.ktoe.BG.PPA.PULP.LOW_ENTH.THERM.SOLAR_GEO</t>
  </si>
  <si>
    <t>FEC.ktoe.BG.PPA.PULP.LOW_ENTH.HP.AMBIENT</t>
  </si>
  <si>
    <t>FEC.ktoe.BG.PPA.PULP.LOW_ENTH.THERM.ELEC</t>
  </si>
  <si>
    <t>Pulp: Wood preparation, grinding</t>
  </si>
  <si>
    <t>FEC.ktoe.BG.PPA.PULP.PREPARATION.MECH.ELEC</t>
  </si>
  <si>
    <t>Pulp: Pulping</t>
  </si>
  <si>
    <t>Pulp: Pulping thermal</t>
  </si>
  <si>
    <t>FEC.ktoe.BG.PPA.PULP.PULPING.TOTAL.TOTAL</t>
  </si>
  <si>
    <t>FEC.ktoe.BG.PPA.PULP.PULPING.STEAM.SOLIDS</t>
  </si>
  <si>
    <t>FEC.ktoe.BG.PPA.PULP.PULPING.STEAM.RFG</t>
  </si>
  <si>
    <t>FEC.ktoe.BG.PPA.PULP.PULPING.STEAM.LPG</t>
  </si>
  <si>
    <t>FEC.ktoe.BG.PPA.PULP.PULPING.STEAM.DIESEL_LIQBIO</t>
  </si>
  <si>
    <t>FEC.ktoe.BG.PPA.PULP.PULPING.STEAM.RFO</t>
  </si>
  <si>
    <t>FEC.ktoe.BG.PPA.PULP.PULPING.STEAM.OTHER</t>
  </si>
  <si>
    <t>FEC.ktoe.BG.PPA.PULP.PULPING.STEAM.NG_BIOGAS</t>
  </si>
  <si>
    <t>FEC.ktoe.BG.PPA.PULP.PULPING.STEAM.DERIVED</t>
  </si>
  <si>
    <t>FEC.ktoe.BG.PPA.PULP.PULPING.STEAM.BIOMASS_WASTE</t>
  </si>
  <si>
    <t>FEC.ktoe.BG.PPA.PULP.PULPING.STEAM.STEAM_DISTR</t>
  </si>
  <si>
    <t>Pulp: Pulping electric</t>
  </si>
  <si>
    <t>FEC.ktoe.BG.PPA.PULP.PULPING_MECH.MECH.ELEC</t>
  </si>
  <si>
    <t>Pulp: Cleaning</t>
  </si>
  <si>
    <t>FEC.ktoe.BG.PPA.PULP.BLEACHING.THERM.ELEC</t>
  </si>
  <si>
    <t>FEC.ktoe.BG.PPA.PAPER.TOTAL.TOTAL.TOTAL</t>
  </si>
  <si>
    <t>FEC.ktoe.BG.PPA.PAPER.LIGHT.GENERIC.ELEC</t>
  </si>
  <si>
    <t>FEC.ktoe.BG.PPA.PAPER.AIRCOMP.GENERIC.ELEC</t>
  </si>
  <si>
    <t>FEC.ktoe.BG.PPA.PAPER.MOTOR.GENERIC.ELEC</t>
  </si>
  <si>
    <t>FEC.ktoe.BG.PPA.PAPER.FANS.GENERIC.ELEC</t>
  </si>
  <si>
    <t>FEC.ktoe.BG.PPA.PAPER.LOW_ENTH.TOTAL.TOTAL</t>
  </si>
  <si>
    <t>FEC.ktoe.BG.PPA.PAPER.LOW_ENTH.THERM.DIESEL_LIQBIO</t>
  </si>
  <si>
    <t>FEC.ktoe.BG.PPA.PAPER.LOW_ENTH.THERM.NG_BIOGAS</t>
  </si>
  <si>
    <t>FEC.ktoe.BG.PPA.PAPER.LOW_ENTH.THERM.SOLAR_GEO</t>
  </si>
  <si>
    <t>FEC.ktoe.BG.PPA.PAPER.LOW_ENTH.HP.AMBIENT</t>
  </si>
  <si>
    <t>FEC.ktoe.BG.PPA.PAPER.LOW_ENTH.THERM.ELEC</t>
  </si>
  <si>
    <t>Paper: Stock preparation</t>
  </si>
  <si>
    <t>Paper: Stock preparation - Thermal</t>
  </si>
  <si>
    <t>FEC.ktoe.BG.PPA.PAPER.PREPARATION.TOTAL.TOTAL</t>
  </si>
  <si>
    <t>FEC.ktoe.BG.PPA.PAPER.PREPARATION.THERM.SOLIDS</t>
  </si>
  <si>
    <t>FEC.ktoe.BG.PPA.PAPER.PREPARATION.THERM.RFG</t>
  </si>
  <si>
    <t>FEC.ktoe.BG.PPA.PAPER.PREPARATION.THERM.LPG</t>
  </si>
  <si>
    <t>FEC.ktoe.BG.PPA.PAPER.PREPARATION.THERM.DIESEL_LIQBIO</t>
  </si>
  <si>
    <t>FEC.ktoe.BG.PPA.PAPER.PREPARATION.THERM.RFO</t>
  </si>
  <si>
    <t>FEC.ktoe.BG.PPA.PAPER.PREPARATION.THERM.OTHER</t>
  </si>
  <si>
    <t>FEC.ktoe.BG.PPA.PAPER.PREPARATION.THERM.NG_BIOGAS</t>
  </si>
  <si>
    <t>FEC.ktoe.BG.PPA.PAPER.PREPARATION.THERM.DERIVED</t>
  </si>
  <si>
    <t>FEC.ktoe.BG.PPA.PAPER.PREPARATION.THERM.BIOMASS_WASTE</t>
  </si>
  <si>
    <t>FEC.ktoe.BG.PPA.PAPER.PREPARATION.THERM.STEAM_DISTR</t>
  </si>
  <si>
    <t>Paper: Stock preparation - Mechanical</t>
  </si>
  <si>
    <t>FEC.ktoe.BG.PPA.PAPER.PREPARATION_ELEC.MECH.ELEC</t>
  </si>
  <si>
    <t>Paper: Paper machine</t>
  </si>
  <si>
    <t>Paper: Paper machine - Steam use</t>
  </si>
  <si>
    <t>FEC.ktoe.BG.PPA.PAPER.PAPER_MACHINE.TOTAL.TOTAL</t>
  </si>
  <si>
    <t>FEC.ktoe.BG.PPA.PAPER.PAPER_MACHINE.STEAM.SOLIDS</t>
  </si>
  <si>
    <t>FEC.ktoe.BG.PPA.PAPER.PAPER_MACHINE.STEAM.RFG</t>
  </si>
  <si>
    <t>FEC.ktoe.BG.PPA.PAPER.PAPER_MACHINE.STEAM.LPG</t>
  </si>
  <si>
    <t>FEC.ktoe.BG.PPA.PAPER.PAPER_MACHINE.STEAM.DIESEL_LIQBIO</t>
  </si>
  <si>
    <t>FEC.ktoe.BG.PPA.PAPER.PAPER_MACHINE.STEAM.RFO</t>
  </si>
  <si>
    <t>FEC.ktoe.BG.PPA.PAPER.PAPER_MACHINE.STEAM.OTHER</t>
  </si>
  <si>
    <t>FEC.ktoe.BG.PPA.PAPER.PAPER_MACHINE.STEAM.NG_BIOGAS</t>
  </si>
  <si>
    <t>FEC.ktoe.BG.PPA.PAPER.PAPER_MACHINE.STEAM.DERIVED</t>
  </si>
  <si>
    <t>FEC.ktoe.BG.PPA.PAPER.PAPER_MACHINE.STEAM.BIOMASS_WASTE</t>
  </si>
  <si>
    <t>FEC.ktoe.BG.PPA.PAPER.PAPER_MACHINE.STEAM.STEAM_DISTR</t>
  </si>
  <si>
    <t>Paper: Paper machine - Electricity</t>
  </si>
  <si>
    <t>FEC.ktoe.BG.PPA.PAPER.PAPER_MACHINE_ELEC.ELEC.ELEC</t>
  </si>
  <si>
    <t>Paper: Product finishing</t>
  </si>
  <si>
    <t>Paper: Product finishing - Steam use</t>
  </si>
  <si>
    <t>FEC.ktoe.BG.PPA.PAPER.FINISHING.TOTAL.TOTAL</t>
  </si>
  <si>
    <t>FEC.ktoe.BG.PPA.PAPER.FINISHING.STEAM.SOLIDS</t>
  </si>
  <si>
    <t>FEC.ktoe.BG.PPA.PAPER.FINISHING.STEAM.RFG</t>
  </si>
  <si>
    <t>FEC.ktoe.BG.PPA.PAPER.FINISHING.STEAM.LPG</t>
  </si>
  <si>
    <t>FEC.ktoe.BG.PPA.PAPER.FINISHING.STEAM.DIESEL_LIQBIO</t>
  </si>
  <si>
    <t>FEC.ktoe.BG.PPA.PAPER.FINISHING.STEAM.RFO</t>
  </si>
  <si>
    <t>FEC.ktoe.BG.PPA.PAPER.FINISHING.STEAM.OTHER</t>
  </si>
  <si>
    <t>FEC.ktoe.BG.PPA.PAPER.FINISHING.STEAM.NG_BIOGAS</t>
  </si>
  <si>
    <t>FEC.ktoe.BG.PPA.PAPER.FINISHING.STEAM.DERIVED</t>
  </si>
  <si>
    <t>FEC.ktoe.BG.PPA.PAPER.FINISHING.STEAM.BIOMASS_WASTE</t>
  </si>
  <si>
    <t>FEC.ktoe.BG.PPA.PAPER.FINISHING.STEAM.STEAM_DISTR</t>
  </si>
  <si>
    <t>Paper: Product finishing - Electricity</t>
  </si>
  <si>
    <t>FEC.ktoe.BG.PPA.PAPER.FINISHING_ELEC.ELEC.ELEC</t>
  </si>
  <si>
    <t>FEC.ktoe.BG.PPA.PRINT.TOTAL.TOTAL.TOTAL</t>
  </si>
  <si>
    <t>FEC.ktoe.BG.PPA.PRINT.LIGHT.GENERIC.ELEC</t>
  </si>
  <si>
    <t>FEC.ktoe.BG.PPA.PRINT.AIRCOMP.GENERIC.ELEC</t>
  </si>
  <si>
    <t>FEC.ktoe.BG.PPA.PRINT.MOTOR.GENERIC.ELEC</t>
  </si>
  <si>
    <t>FEC.ktoe.BG.PPA.PRINT.FANS.GENERIC.ELEC</t>
  </si>
  <si>
    <t>FEC.ktoe.BG.PPA.PRINT.LOW_ENTH.TOTAL.TOTAL</t>
  </si>
  <si>
    <t>FEC.ktoe.BG.PPA.PRINT.LOW_ENTH.THERM.DIESEL_LIQBIO</t>
  </si>
  <si>
    <t>FEC.ktoe.BG.PPA.PRINT.LOW_ENTH.THERM.NG_BIOGAS</t>
  </si>
  <si>
    <t>FEC.ktoe.BG.PPA.PRINT.LOW_ENTH.THERM.SOLAR_GEO</t>
  </si>
  <si>
    <t>FEC.ktoe.BG.PPA.PRINT.LOW_ENTH.HP.AMBIENT</t>
  </si>
  <si>
    <t>FEC.ktoe.BG.PPA.PRINT.LOW_ENTH.THERM.ELEC</t>
  </si>
  <si>
    <t>Printing and publishing</t>
  </si>
  <si>
    <t>FEC.ktoe.BG.PPA.PRINT.PRINTING.MECH.ELEC</t>
  </si>
  <si>
    <t>UED.ktoe.BG.PPA.PULP.TOTAL.TOTAL.TOTAL</t>
  </si>
  <si>
    <t>UED.ktoe.BG.PPA.PULP.LIGHT.GENERIC.ELEC</t>
  </si>
  <si>
    <t>UED.ktoe.BG.PPA.PULP.AIRCOMP.GENERIC.ELEC</t>
  </si>
  <si>
    <t>UED.ktoe.BG.PPA.PULP.MOTOR.GENERIC.ELEC</t>
  </si>
  <si>
    <t>UED.ktoe.BG.PPA.PULP.FANS.GENERIC.ELEC</t>
  </si>
  <si>
    <t>UED.ktoe.BG.PPA.PULP.LOW_ENTH.TOTAL.TOTAL</t>
  </si>
  <si>
    <t>UED.ktoe.BG.PPA.PULP.LOW_ENTH.THERM.DIESEL_LIQBIO</t>
  </si>
  <si>
    <t>UED.ktoe.BG.PPA.PULP.LOW_ENTH.THERM.NG_BIOGAS</t>
  </si>
  <si>
    <t>UED.ktoe.BG.PPA.PULP.LOW_ENTH.THERM.SOLAR_GEO</t>
  </si>
  <si>
    <t>UED.ktoe.BG.PPA.PULP.LOW_ENTH.HP.AMBIENT</t>
  </si>
  <si>
    <t>UED.ktoe.BG.PPA.PULP.LOW_ENTH.THERM.ELEC</t>
  </si>
  <si>
    <t>UED.ktoe.BG.PPA.PULP.PREPARATION.MECH.ELEC</t>
  </si>
  <si>
    <t>UED.ktoe.BG.PPA.PULP.PULPING.TOTAL.TOTAL</t>
  </si>
  <si>
    <t>UED.ktoe.BG.PPA.PULP.PULPING.STEAM.SOLIDS</t>
  </si>
  <si>
    <t>UED.ktoe.BG.PPA.PULP.PULPING.STEAM.RFG</t>
  </si>
  <si>
    <t>UED.ktoe.BG.PPA.PULP.PULPING.STEAM.LPG</t>
  </si>
  <si>
    <t>UED.ktoe.BG.PPA.PULP.PULPING.STEAM.DIESEL_LIQBIO</t>
  </si>
  <si>
    <t>UED.ktoe.BG.PPA.PULP.PULPING.STEAM.RFO</t>
  </si>
  <si>
    <t>UED.ktoe.BG.PPA.PULP.PULPING.STEAM.OTHER</t>
  </si>
  <si>
    <t>UED.ktoe.BG.PPA.PULP.PULPING.STEAM.NG_BIOGAS</t>
  </si>
  <si>
    <t>UED.ktoe.BG.PPA.PULP.PULPING.STEAM.DERIVED</t>
  </si>
  <si>
    <t>UED.ktoe.BG.PPA.PULP.PULPING.STEAM.BIOMASS_WASTE</t>
  </si>
  <si>
    <t>UED.ktoe.BG.PPA.PULP.PULPING.STEAM.STEAM_DISTR</t>
  </si>
  <si>
    <t>UED.ktoe.BG.PPA.PULP.PULPING_MECH.MECH.ELEC</t>
  </si>
  <si>
    <t>UED.ktoe.BG.PPA.PULP.BLEACHING.THERM.ELEC</t>
  </si>
  <si>
    <t>UED.ktoe.BG.PPA.PAPER.TOTAL.TOTAL.TOTAL</t>
  </si>
  <si>
    <t>UED.ktoe.BG.PPA.PAPER.LIGHT.GENERIC.ELEC</t>
  </si>
  <si>
    <t>UED.ktoe.BG.PPA.PAPER.AIRCOMP.GENERIC.ELEC</t>
  </si>
  <si>
    <t>UED.ktoe.BG.PPA.PAPER.MOTOR.GENERIC.ELEC</t>
  </si>
  <si>
    <t>UED.ktoe.BG.PPA.PAPER.FANS.GENERIC.ELEC</t>
  </si>
  <si>
    <t>UED.ktoe.BG.PPA.PAPER.LOW_ENTH.TOTAL.TOTAL</t>
  </si>
  <si>
    <t>UED.ktoe.BG.PPA.PAPER.LOW_ENTH.THERM.DIESEL_LIQBIO</t>
  </si>
  <si>
    <t>UED.ktoe.BG.PPA.PAPER.LOW_ENTH.THERM.NG_BIOGAS</t>
  </si>
  <si>
    <t>UED.ktoe.BG.PPA.PAPER.LOW_ENTH.THERM.SOLAR_GEO</t>
  </si>
  <si>
    <t>UED.ktoe.BG.PPA.PAPER.LOW_ENTH.HP.AMBIENT</t>
  </si>
  <si>
    <t>UED.ktoe.BG.PPA.PAPER.LOW_ENTH.THERM.ELEC</t>
  </si>
  <si>
    <t>UED.ktoe.BG.PPA.PAPER.PREPARATION.TOTAL.TOTAL</t>
  </si>
  <si>
    <t>UED.ktoe.BG.PPA.PAPER.PREPARATION.THERM.SOLIDS</t>
  </si>
  <si>
    <t>UED.ktoe.BG.PPA.PAPER.PREPARATION.THERM.RFG</t>
  </si>
  <si>
    <t>UED.ktoe.BG.PPA.PAPER.PREPARATION.THERM.LPG</t>
  </si>
  <si>
    <t>UED.ktoe.BG.PPA.PAPER.PREPARATION.THERM.DIESEL_LIQBIO</t>
  </si>
  <si>
    <t>UED.ktoe.BG.PPA.PAPER.PREPARATION.THERM.RFO</t>
  </si>
  <si>
    <t>UED.ktoe.BG.PPA.PAPER.PREPARATION.THERM.OTHER</t>
  </si>
  <si>
    <t>UED.ktoe.BG.PPA.PAPER.PREPARATION.THERM.NG_BIOGAS</t>
  </si>
  <si>
    <t>UED.ktoe.BG.PPA.PAPER.PREPARATION.THERM.DERIVED</t>
  </si>
  <si>
    <t>UED.ktoe.BG.PPA.PAPER.PREPARATION.THERM.BIOMASS_WASTE</t>
  </si>
  <si>
    <t>UED.ktoe.BG.PPA.PAPER.PREPARATION.THERM.STEAM_DISTR</t>
  </si>
  <si>
    <t>UED.ktoe.BG.PPA.PAPER.PREPARATION_ELEC.MECH.ELEC</t>
  </si>
  <si>
    <t>UED.ktoe.BG.PPA.PAPER.PAPER_MACHINE.TOTAL.TOTAL</t>
  </si>
  <si>
    <t>UED.ktoe.BG.PPA.PAPER.PAPER_MACHINE.STEAM.SOLIDS</t>
  </si>
  <si>
    <t>UED.ktoe.BG.PPA.PAPER.PAPER_MACHINE.STEAM.RFG</t>
  </si>
  <si>
    <t>UED.ktoe.BG.PPA.PAPER.PAPER_MACHINE.STEAM.LPG</t>
  </si>
  <si>
    <t>UED.ktoe.BG.PPA.PAPER.PAPER_MACHINE.STEAM.DIESEL_LIQBIO</t>
  </si>
  <si>
    <t>UED.ktoe.BG.PPA.PAPER.PAPER_MACHINE.STEAM.RFO</t>
  </si>
  <si>
    <t>UED.ktoe.BG.PPA.PAPER.PAPER_MACHINE.STEAM.OTHER</t>
  </si>
  <si>
    <t>UED.ktoe.BG.PPA.PAPER.PAPER_MACHINE.STEAM.NG_BIOGAS</t>
  </si>
  <si>
    <t>UED.ktoe.BG.PPA.PAPER.PAPER_MACHINE.STEAM.DERIVED</t>
  </si>
  <si>
    <t>UED.ktoe.BG.PPA.PAPER.PAPER_MACHINE.STEAM.BIOMASS_WASTE</t>
  </si>
  <si>
    <t>UED.ktoe.BG.PPA.PAPER.PAPER_MACHINE.STEAM.STEAM_DISTR</t>
  </si>
  <si>
    <t>UED.ktoe.BG.PPA.PAPER.PAPER_MACHINE_ELEC.ELEC.ELEC</t>
  </si>
  <si>
    <t>UED.ktoe.BG.PPA.PAPER.FINISHING.TOTAL.TOTAL</t>
  </si>
  <si>
    <t>UED.ktoe.BG.PPA.PAPER.FINISHING.STEAM.SOLIDS</t>
  </si>
  <si>
    <t>UED.ktoe.BG.PPA.PAPER.FINISHING.STEAM.RFG</t>
  </si>
  <si>
    <t>UED.ktoe.BG.PPA.PAPER.FINISHING.STEAM.LPG</t>
  </si>
  <si>
    <t>UED.ktoe.BG.PPA.PAPER.FINISHING.STEAM.DIESEL_LIQBIO</t>
  </si>
  <si>
    <t>UED.ktoe.BG.PPA.PAPER.FINISHING.STEAM.RFO</t>
  </si>
  <si>
    <t>UED.ktoe.BG.PPA.PAPER.FINISHING.STEAM.OTHER</t>
  </si>
  <si>
    <t>UED.ktoe.BG.PPA.PAPER.FINISHING.STEAM.NG_BIOGAS</t>
  </si>
  <si>
    <t>UED.ktoe.BG.PPA.PAPER.FINISHING.STEAM.DERIVED</t>
  </si>
  <si>
    <t>UED.ktoe.BG.PPA.PAPER.FINISHING.STEAM.BIOMASS_WASTE</t>
  </si>
  <si>
    <t>UED.ktoe.BG.PPA.PAPER.FINISHING.STEAM.STEAM_DISTR</t>
  </si>
  <si>
    <t>UED.ktoe.BG.PPA.PAPER.FINISHING_ELEC.ELEC.ELEC</t>
  </si>
  <si>
    <t>UED.ktoe.BG.PPA.PRINT.TOTAL.TOTAL.TOTAL</t>
  </si>
  <si>
    <t>UED.ktoe.BG.PPA.PRINT.LIGHT.GENERIC.ELEC</t>
  </si>
  <si>
    <t>UED.ktoe.BG.PPA.PRINT.AIRCOMP.GENERIC.ELEC</t>
  </si>
  <si>
    <t>UED.ktoe.BG.PPA.PRINT.MOTOR.GENERIC.ELEC</t>
  </si>
  <si>
    <t>UED.ktoe.BG.PPA.PRINT.FANS.GENERIC.ELEC</t>
  </si>
  <si>
    <t>UED.ktoe.BG.PPA.PRINT.LOW_ENTH.TOTAL.TOTAL</t>
  </si>
  <si>
    <t>UED.ktoe.BG.PPA.PRINT.LOW_ENTH.THERM.DIESEL_LIQBIO</t>
  </si>
  <si>
    <t>UED.ktoe.BG.PPA.PRINT.LOW_ENTH.THERM.NG_BIOGAS</t>
  </si>
  <si>
    <t>UED.ktoe.BG.PPA.PRINT.LOW_ENTH.THERM.SOLAR_GEO</t>
  </si>
  <si>
    <t>UED.ktoe.BG.PPA.PRINT.LOW_ENTH.HP.AMBIENT</t>
  </si>
  <si>
    <t>UED.ktoe.BG.PPA.PRINT.LOW_ENTH.THERM.ELEC</t>
  </si>
  <si>
    <t>UED.ktoe.BG.PPA.PRINT.PRINTING.MECH.ELEC</t>
  </si>
  <si>
    <t>FUEL_EMI.ktCO2.BG.PPA.PULP.TOTAL.TOTAL.TOTAL</t>
  </si>
  <si>
    <t>FUEL_EMI.ktCO2.BG.PPA.PULP.LIGHT.GENERIC.ELEC</t>
  </si>
  <si>
    <t>FUEL_EMI.ktCO2.BG.PPA.PULP.AIRCOMP.GENERIC.ELEC</t>
  </si>
  <si>
    <t>FUEL_EMI.ktCO2.BG.PPA.PULP.MOTOR.GENERIC.ELEC</t>
  </si>
  <si>
    <t>FUEL_EMI.ktCO2.BG.PPA.PULP.FANS.GENERIC.ELEC</t>
  </si>
  <si>
    <t>FUEL_EMI.ktCO2.BG.PPA.PULP.LOW_ENTH.TOTAL.TOTAL</t>
  </si>
  <si>
    <t>FUEL_EMI.ktCO2.BG.PPA.PULP.LOW_ENTH.THERM.DIESEL_LIQBIO</t>
  </si>
  <si>
    <t>FUEL_EMI.ktCO2.BG.PPA.PULP.LOW_ENTH.THERM.NG_BIOGAS</t>
  </si>
  <si>
    <t>FUEL_EMI.ktCO2.BG.PPA.PULP.LOW_ENTH.THERM.SOLAR_GEO</t>
  </si>
  <si>
    <t>FUEL_EMI.ktCO2.BG.PPA.PULP.LOW_ENTH.HP.AMBIENT</t>
  </si>
  <si>
    <t>FUEL_EMI.ktCO2.BG.PPA.PULP.LOW_ENTH.THERM.ELEC</t>
  </si>
  <si>
    <t>FUEL_EMI.ktCO2.BG.PPA.PULP.PREPARATION.MECH.ELEC</t>
  </si>
  <si>
    <t>FUEL_EMI.ktCO2.BG.PPA.PULP.PULPING.TOTAL.TOTAL</t>
  </si>
  <si>
    <t>FUEL_EMI.ktCO2.BG.PPA.PULP.PULPING.STEAM.SOLIDS</t>
  </si>
  <si>
    <t>FUEL_EMI.ktCO2.BG.PPA.PULP.PULPING.STEAM.RFG</t>
  </si>
  <si>
    <t>FUEL_EMI.ktCO2.BG.PPA.PULP.PULPING.STEAM.LPG</t>
  </si>
  <si>
    <t>FUEL_EMI.ktCO2.BG.PPA.PULP.PULPING.STEAM.DIESEL_LIQBIO</t>
  </si>
  <si>
    <t>FUEL_EMI.ktCO2.BG.PPA.PULP.PULPING.STEAM.RFO</t>
  </si>
  <si>
    <t>FUEL_EMI.ktCO2.BG.PPA.PULP.PULPING.STEAM.OTHER</t>
  </si>
  <si>
    <t>FUEL_EMI.ktCO2.BG.PPA.PULP.PULPING.STEAM.NG_BIOGAS</t>
  </si>
  <si>
    <t>FUEL_EMI.ktCO2.BG.PPA.PULP.PULPING.STEAM.DERIVED</t>
  </si>
  <si>
    <t>FUEL_EMI.ktCO2.BG.PPA.PULP.PULPING.STEAM.BIOMASS_WASTE</t>
  </si>
  <si>
    <t>FUEL_EMI.ktCO2.BG.PPA.PULP.PULPING.STEAM.STEAM_DISTR</t>
  </si>
  <si>
    <t>FUEL_EMI.ktCO2.BG.PPA.PULP.PULPING_MECH.MECH.ELEC</t>
  </si>
  <si>
    <t>FUEL_EMI.ktCO2.BG.PPA.PULP.BLEACHING.THERM.ELEC</t>
  </si>
  <si>
    <t>FUEL_EMI.ktCO2.BG.PPA.PAPER.TOTAL.TOTAL.TOTAL</t>
  </si>
  <si>
    <t>FUEL_EMI.ktCO2.BG.PPA.PAPER.LIGHT.GENERIC.ELEC</t>
  </si>
  <si>
    <t>FUEL_EMI.ktCO2.BG.PPA.PAPER.AIRCOMP.GENERIC.ELEC</t>
  </si>
  <si>
    <t>FUEL_EMI.ktCO2.BG.PPA.PAPER.MOTOR.GENERIC.ELEC</t>
  </si>
  <si>
    <t>FUEL_EMI.ktCO2.BG.PPA.PAPER.FANS.GENERIC.ELEC</t>
  </si>
  <si>
    <t>FUEL_EMI.ktCO2.BG.PPA.PAPER.LOW_ENTH.TOTAL.TOTAL</t>
  </si>
  <si>
    <t>FUEL_EMI.ktCO2.BG.PPA.PAPER.LOW_ENTH.THERM.DIESEL_LIQBIO</t>
  </si>
  <si>
    <t>FUEL_EMI.ktCO2.BG.PPA.PAPER.LOW_ENTH.THERM.NG_BIOGAS</t>
  </si>
  <si>
    <t>FUEL_EMI.ktCO2.BG.PPA.PAPER.LOW_ENTH.THERM.SOLAR_GEO</t>
  </si>
  <si>
    <t>FUEL_EMI.ktCO2.BG.PPA.PAPER.LOW_ENTH.HP.AMBIENT</t>
  </si>
  <si>
    <t>FUEL_EMI.ktCO2.BG.PPA.PAPER.LOW_ENTH.THERM.ELEC</t>
  </si>
  <si>
    <t>FUEL_EMI.ktCO2.BG.PPA.PAPER.PREPARATION.TOTAL.TOTAL</t>
  </si>
  <si>
    <t>FUEL_EMI.ktCO2.BG.PPA.PAPER.PREPARATION.THERM.SOLIDS</t>
  </si>
  <si>
    <t>FUEL_EMI.ktCO2.BG.PPA.PAPER.PREPARATION.THERM.RFG</t>
  </si>
  <si>
    <t>FUEL_EMI.ktCO2.BG.PPA.PAPER.PREPARATION.THERM.LPG</t>
  </si>
  <si>
    <t>FUEL_EMI.ktCO2.BG.PPA.PAPER.PREPARATION.THERM.DIESEL_LIQBIO</t>
  </si>
  <si>
    <t>FUEL_EMI.ktCO2.BG.PPA.PAPER.PREPARATION.THERM.RFO</t>
  </si>
  <si>
    <t>FUEL_EMI.ktCO2.BG.PPA.PAPER.PREPARATION.THERM.OTHER</t>
  </si>
  <si>
    <t>FUEL_EMI.ktCO2.BG.PPA.PAPER.PREPARATION.THERM.NG_BIOGAS</t>
  </si>
  <si>
    <t>FUEL_EMI.ktCO2.BG.PPA.PAPER.PREPARATION.THERM.DERIVED</t>
  </si>
  <si>
    <t>FUEL_EMI.ktCO2.BG.PPA.PAPER.PREPARATION.THERM.BIOMASS_WASTE</t>
  </si>
  <si>
    <t>FUEL_EMI.ktCO2.BG.PPA.PAPER.PREPARATION.THERM.STEAM_DISTR</t>
  </si>
  <si>
    <t>FUEL_EMI.ktCO2.BG.PPA.PAPER.PREPARATION_ELEC.MECH.ELEC</t>
  </si>
  <si>
    <t>FUEL_EMI.ktCO2.BG.PPA.PAPER.PAPER_MACHINE.TOTAL.TOTAL</t>
  </si>
  <si>
    <t>FUEL_EMI.ktCO2.BG.PPA.PAPER.PAPER_MACHINE.STEAM.SOLIDS</t>
  </si>
  <si>
    <t>FUEL_EMI.ktCO2.BG.PPA.PAPER.PAPER_MACHINE.STEAM.RFG</t>
  </si>
  <si>
    <t>FUEL_EMI.ktCO2.BG.PPA.PAPER.PAPER_MACHINE.STEAM.LPG</t>
  </si>
  <si>
    <t>FUEL_EMI.ktCO2.BG.PPA.PAPER.PAPER_MACHINE.STEAM.DIESEL_LIQBIO</t>
  </si>
  <si>
    <t>FUEL_EMI.ktCO2.BG.PPA.PAPER.PAPER_MACHINE.STEAM.RFO</t>
  </si>
  <si>
    <t>FUEL_EMI.ktCO2.BG.PPA.PAPER.PAPER_MACHINE.STEAM.OTHER</t>
  </si>
  <si>
    <t>FUEL_EMI.ktCO2.BG.PPA.PAPER.PAPER_MACHINE.STEAM.NG_BIOGAS</t>
  </si>
  <si>
    <t>FUEL_EMI.ktCO2.BG.PPA.PAPER.PAPER_MACHINE.STEAM.DERIVED</t>
  </si>
  <si>
    <t>FUEL_EMI.ktCO2.BG.PPA.PAPER.PAPER_MACHINE.STEAM.BIOMASS_WASTE</t>
  </si>
  <si>
    <t>FUEL_EMI.ktCO2.BG.PPA.PAPER.PAPER_MACHINE.STEAM.STEAM_DISTR</t>
  </si>
  <si>
    <t>FUEL_EMI.ktCO2.BG.PPA.PAPER.PAPER_MACHINE_ELEC.ELEC.ELEC</t>
  </si>
  <si>
    <t>FUEL_EMI.ktCO2.BG.PPA.PAPER.FINISHING.TOTAL.TOTAL</t>
  </si>
  <si>
    <t>FUEL_EMI.ktCO2.BG.PPA.PAPER.FINISHING.STEAM.SOLIDS</t>
  </si>
  <si>
    <t>FUEL_EMI.ktCO2.BG.PPA.PAPER.FINISHING.STEAM.RFG</t>
  </si>
  <si>
    <t>FUEL_EMI.ktCO2.BG.PPA.PAPER.FINISHING.STEAM.LPG</t>
  </si>
  <si>
    <t>FUEL_EMI.ktCO2.BG.PPA.PAPER.FINISHING.STEAM.DIESEL_LIQBIO</t>
  </si>
  <si>
    <t>FUEL_EMI.ktCO2.BG.PPA.PAPER.FINISHING.STEAM.RFO</t>
  </si>
  <si>
    <t>FUEL_EMI.ktCO2.BG.PPA.PAPER.FINISHING.STEAM.OTHER</t>
  </si>
  <si>
    <t>FUEL_EMI.ktCO2.BG.PPA.PAPER.FINISHING.STEAM.NG_BIOGAS</t>
  </si>
  <si>
    <t>FUEL_EMI.ktCO2.BG.PPA.PAPER.FINISHING.STEAM.DERIVED</t>
  </si>
  <si>
    <t>FUEL_EMI.ktCO2.BG.PPA.PAPER.FINISHING.STEAM.BIOMASS_WASTE</t>
  </si>
  <si>
    <t>FUEL_EMI.ktCO2.BG.PPA.PAPER.FINISHING.STEAM.STEAM_DISTR</t>
  </si>
  <si>
    <t>FUEL_EMI.ktCO2.BG.PPA.PAPER.FINISHING_ELEC.ELEC.ELEC</t>
  </si>
  <si>
    <t>FUEL_EMI.ktCO2.BG.PPA.PRINT.TOTAL.TOTAL.TOTAL</t>
  </si>
  <si>
    <t>FUEL_EMI.ktCO2.BG.PPA.PRINT.LIGHT.GENERIC.ELEC</t>
  </si>
  <si>
    <t>FUEL_EMI.ktCO2.BG.PPA.PRINT.AIRCOMP.GENERIC.ELEC</t>
  </si>
  <si>
    <t>FUEL_EMI.ktCO2.BG.PPA.PRINT.MOTOR.GENERIC.ELEC</t>
  </si>
  <si>
    <t>FUEL_EMI.ktCO2.BG.PPA.PRINT.FANS.GENERIC.ELEC</t>
  </si>
  <si>
    <t>FUEL_EMI.ktCO2.BG.PPA.PRINT.LOW_ENTH.TOTAL.TOTAL</t>
  </si>
  <si>
    <t>FUEL_EMI.ktCO2.BG.PPA.PRINT.LOW_ENTH.THERM.DIESEL_LIQBIO</t>
  </si>
  <si>
    <t>FUEL_EMI.ktCO2.BG.PPA.PRINT.LOW_ENTH.THERM.NG_BIOGAS</t>
  </si>
  <si>
    <t>FUEL_EMI.ktCO2.BG.PPA.PRINT.LOW_ENTH.THERM.SOLAR_GEO</t>
  </si>
  <si>
    <t>FUEL_EMI.ktCO2.BG.PPA.PRINT.LOW_ENTH.HP.AMBIENT</t>
  </si>
  <si>
    <t>FUEL_EMI.ktCO2.BG.PPA.PRINT.LOW_ENTH.THERM.ELEC</t>
  </si>
  <si>
    <t>FUEL_EMI.ktCO2.BG.PPA.PRINT.PRINTING.MECH.ELEC</t>
  </si>
  <si>
    <t>VA.Meuro2023.BG.FBT.FBT</t>
  </si>
  <si>
    <t>Physical output (index)</t>
  </si>
  <si>
    <t>OUTPUT.index.BG.FBT.FBT</t>
  </si>
  <si>
    <t>Installed capacity (production index)</t>
  </si>
  <si>
    <t>CAP.index.BG.FBT.FBT</t>
  </si>
  <si>
    <t>Capacity investment (production index)</t>
  </si>
  <si>
    <t>NEWCAP.index.BG.FBT.FBT</t>
  </si>
  <si>
    <t>Decommissioned capacity (production index)</t>
  </si>
  <si>
    <t>Idle capacity (production index)</t>
  </si>
  <si>
    <t>FEC.ktoe.BG.FBT.FBT.TOTAL.TOTAL.TOTAL</t>
  </si>
  <si>
    <t>FEC.ktoe.BG.FBT.FBT.TOTAL.TOTAL.SOLIDS</t>
  </si>
  <si>
    <t>FEC.ktoe.BG.FBT.FBT.TOTAL.TOTAL.RFG</t>
  </si>
  <si>
    <t>FEC.ktoe.BG.FBT.FBT.TOTAL.TOTAL.LPG</t>
  </si>
  <si>
    <t>FEC.ktoe.BG.FBT.FBT.TOTAL.TOTAL.DIESEL</t>
  </si>
  <si>
    <t>FEC.ktoe.BG.FBT.FBT.TOTAL.TOTAL.RFO</t>
  </si>
  <si>
    <t>FEC.ktoe.BG.FBT.FBT.TOTAL.TOTAL.OTHER</t>
  </si>
  <si>
    <t>FEC.ktoe.BG.FBT.FBT.TOTAL.TOTAL.NG</t>
  </si>
  <si>
    <t>FEC.ktoe.BG.FBT.FBT.TOTAL.TOTAL.DERIVED</t>
  </si>
  <si>
    <t>FEC.ktoe.BG.FBT.FBT.TOTAL.TOTAL.BIOMASS_WASTE</t>
  </si>
  <si>
    <t>FEC.ktoe.BG.FBT.FBT.TOTAL.TOTAL.BIOGAS</t>
  </si>
  <si>
    <t>FEC.ktoe.BG.FBT.FBT.TOTAL.TOTAL.LIQBIO</t>
  </si>
  <si>
    <t>FEC.ktoe.BG.FBT.FBT.TOTAL.TOTAL.SOLAR</t>
  </si>
  <si>
    <t>FEC.ktoe.BG.FBT.FBT.TOTAL.TOTAL.GEO</t>
  </si>
  <si>
    <t>FEC.ktoe.BG.FBT.FBT.TOTAL.TOTAL.AMBIENT</t>
  </si>
  <si>
    <t>FEC.ktoe.BG.FBT.FBT.TOTAL.TOTAL.STEAM_DISTR</t>
  </si>
  <si>
    <t>FEC.ktoe.BG.FBT.FBT.TOTAL.TOTAL.ELEC</t>
  </si>
  <si>
    <t>Energy intensity (toe / physical output index)</t>
  </si>
  <si>
    <t>Useful energy demand intensity (toe useful / physical output index)</t>
  </si>
  <si>
    <t>FEC.ktoe.BG.FBT.FBT.LIGHT.GENERIC.ELEC</t>
  </si>
  <si>
    <t>FEC.ktoe.BG.FBT.FBT.AIRCOMP.GENERIC.ELEC</t>
  </si>
  <si>
    <t>FEC.ktoe.BG.FBT.FBT.MOTOR.GENERIC.ELEC</t>
  </si>
  <si>
    <t>FEC.ktoe.BG.FBT.FBT.FANS.GENERIC.ELEC</t>
  </si>
  <si>
    <t>FEC.ktoe.BG.FBT.FBT.LOW_ENTH.TOTAL.TOTAL</t>
  </si>
  <si>
    <t>FEC.ktoe.BG.FBT.FBT.LOW_ENTH.THERM.DIESEL_LIQBIO</t>
  </si>
  <si>
    <t>FEC.ktoe.BG.FBT.FBT.LOW_ENTH.THERM.NG_BIOGAS</t>
  </si>
  <si>
    <t>FEC.ktoe.BG.FBT.FBT.LOW_ENTH.THERM.SOLAR_GEO</t>
  </si>
  <si>
    <t>FEC.ktoe.BG.FBT.FBT.LOW_ENTH.HP.AMBIENT</t>
  </si>
  <si>
    <t>FEC.ktoe.BG.FBT.FBT.LOW_ENTH.THERM.ELEC</t>
  </si>
  <si>
    <t>Food: Oven (direct heat)</t>
  </si>
  <si>
    <t>Food: Direct Heat - Thermal</t>
  </si>
  <si>
    <t>FEC.ktoe.BG.FBT.FBT.OVEN.THERM.TOTAL</t>
  </si>
  <si>
    <t>FEC.ktoe.BG.FBT.FBT.OVEN.THERM.SOLIDS</t>
  </si>
  <si>
    <t>FEC.ktoe.BG.FBT.FBT.OVEN.THERM.LPG</t>
  </si>
  <si>
    <t>FEC.ktoe.BG.FBT.FBT.OVEN.THERM.DIESEL_LIQBIO</t>
  </si>
  <si>
    <t>FEC.ktoe.BG.FBT.FBT.OVEN.THERM.RFO</t>
  </si>
  <si>
    <t>FEC.ktoe.BG.FBT.FBT.OVEN.THERM.NG_BIOGAS</t>
  </si>
  <si>
    <t>Food: Direct Heat - Electric</t>
  </si>
  <si>
    <t>FEC.ktoe.BG.FBT.FBT.OVEN.ELEC.ELEC</t>
  </si>
  <si>
    <t>Food: Direct Heat - Microwave</t>
  </si>
  <si>
    <t>FEC.ktoe.BG.FBT.FBT.OVEN_MICROW.MICROW.ELEC</t>
  </si>
  <si>
    <t>Food: Specific process heat</t>
  </si>
  <si>
    <t>Food: Process Heat - Thermal</t>
  </si>
  <si>
    <t>FEC.ktoe.BG.FBT.FBT.PROC_HEAT.THERM.TOTAL</t>
  </si>
  <si>
    <t>FEC.ktoe.BG.FBT.FBT.PROC_HEAT.THERM.SOLIDS</t>
  </si>
  <si>
    <t>FEC.ktoe.BG.FBT.FBT.PROC_HEAT.THERM.LPG</t>
  </si>
  <si>
    <t>FEC.ktoe.BG.FBT.FBT.PROC_HEAT.THERM.DIESEL_LIQBIO</t>
  </si>
  <si>
    <t>FEC.ktoe.BG.FBT.FBT.PROC_HEAT.THERM.RFO</t>
  </si>
  <si>
    <t>FEC.ktoe.BG.FBT.FBT.PROC_HEAT.THERM.NG_BIOGAS</t>
  </si>
  <si>
    <t>Food: Process Heat - Electric</t>
  </si>
  <si>
    <t>FEC.ktoe.BG.FBT.FBT.PROC_HEAT.ELEC.ELEC</t>
  </si>
  <si>
    <t>Food: Process Heat - Microwave</t>
  </si>
  <si>
    <t>FEC.ktoe.BG.FBT.FBT.PROC_HEAT_MICROW.MICROW.ELEC</t>
  </si>
  <si>
    <t>Food: Steam processing</t>
  </si>
  <si>
    <t>FEC.ktoe.BG.FBT.FBT.PROCESSING.TOTAL.TOTAL</t>
  </si>
  <si>
    <t>FEC.ktoe.BG.FBT.FBT.PROCESSING.STEAM.SOLIDS</t>
  </si>
  <si>
    <t>FEC.ktoe.BG.FBT.FBT.PROCESSING.STEAM.RFG</t>
  </si>
  <si>
    <t>FEC.ktoe.BG.FBT.FBT.PROCESSING.STEAM.LPG</t>
  </si>
  <si>
    <t>FEC.ktoe.BG.FBT.FBT.PROCESSING.STEAM.DIESEL_LIQBIO</t>
  </si>
  <si>
    <t>FEC.ktoe.BG.FBT.FBT.PROCESSING.STEAM.RFO</t>
  </si>
  <si>
    <t>FEC.ktoe.BG.FBT.FBT.PROCESSING.STEAM.OTHER</t>
  </si>
  <si>
    <t>FEC.ktoe.BG.FBT.FBT.PROCESSING.STEAM.NG_BIOGAS</t>
  </si>
  <si>
    <t>FEC.ktoe.BG.FBT.FBT.PROCESSING.STEAM.DERIVED</t>
  </si>
  <si>
    <t>FEC.ktoe.BG.FBT.FBT.PROCESSING.STEAM.BIOMASS_WASTE</t>
  </si>
  <si>
    <t>FEC.ktoe.BG.FBT.FBT.PROCESSING.STEAM.STEAM_DISTR</t>
  </si>
  <si>
    <t>Food: Drying</t>
  </si>
  <si>
    <t>Food: Thermal drying</t>
  </si>
  <si>
    <t>FEC.ktoe.BG.FBT.FBT.DRYING.TOTAL.TOTAL</t>
  </si>
  <si>
    <t>FEC.ktoe.BG.FBT.FBT.DRYING.THERM.SOLIDS</t>
  </si>
  <si>
    <t>FEC.ktoe.BG.FBT.FBT.DRYING.THERM.LPG</t>
  </si>
  <si>
    <t>FEC.ktoe.BG.FBT.FBT.DRYING.THERM.DIESEL_LIQBIO</t>
  </si>
  <si>
    <t>FEC.ktoe.BG.FBT.FBT.DRYING.THERM.RFO</t>
  </si>
  <si>
    <t>FEC.ktoe.BG.FBT.FBT.DRYING.THERM.NG_BIOGAS</t>
  </si>
  <si>
    <t>Food: Steam drying</t>
  </si>
  <si>
    <t>FEC.ktoe.BG.FBT.FBT.DRYING_STEAM.TOTAL.TOTAL</t>
  </si>
  <si>
    <t>FEC.ktoe.BG.FBT.FBT.DRYING_STEAM.STEAM.SOLIDS</t>
  </si>
  <si>
    <t>FEC.ktoe.BG.FBT.FBT.DRYING_STEAM.STEAM.RFG</t>
  </si>
  <si>
    <t>FEC.ktoe.BG.FBT.FBT.DRYING_STEAM.STEAM.LPG</t>
  </si>
  <si>
    <t>FEC.ktoe.BG.FBT.FBT.DRYING_STEAM.STEAM.DIESEL_LIQBIO</t>
  </si>
  <si>
    <t>FEC.ktoe.BG.FBT.FBT.DRYING_STEAM.STEAM.RFO</t>
  </si>
  <si>
    <t>FEC.ktoe.BG.FBT.FBT.DRYING_STEAM.STEAM.OTHER</t>
  </si>
  <si>
    <t>FEC.ktoe.BG.FBT.FBT.DRYING_STEAM.STEAM.NG_BIOGAS</t>
  </si>
  <si>
    <t>FEC.ktoe.BG.FBT.FBT.DRYING_STEAM.STEAM.DERIVED</t>
  </si>
  <si>
    <t>FEC.ktoe.BG.FBT.FBT.DRYING_STEAM.STEAM.BIOMASS_WASTE</t>
  </si>
  <si>
    <t>FEC.ktoe.BG.FBT.FBT.DRYING_STEAM.STEAM.STEAM_DISTR</t>
  </si>
  <si>
    <t>Food: Electric drying</t>
  </si>
  <si>
    <t>FEC.ktoe.BG.FBT.FBT.DRYING_ELEC.ELEC.ELEC</t>
  </si>
  <si>
    <t>Food: Freeze drying</t>
  </si>
  <si>
    <t>FEC.ktoe.BG.FBT.FBT.DRYING_FREEZE.FREEZE_DRY.ELEC</t>
  </si>
  <si>
    <t>Food: Microwave drying</t>
  </si>
  <si>
    <t>FEC.ktoe.BG.FBT.FBT.DRYING_MICROW.MICROW.ELEC</t>
  </si>
  <si>
    <t>Food: Process cooling and refrigeration</t>
  </si>
  <si>
    <t>Food: Thermal cooling</t>
  </si>
  <si>
    <t>FEC.ktoe.BG.FBT.FBT.PROC_COOL_THERM.THERM.NG_BIOGAS</t>
  </si>
  <si>
    <t>Food: Steam cooling</t>
  </si>
  <si>
    <t>FEC.ktoe.BG.FBT.FBT.PROC_COOL.TOTAL.TOTAL</t>
  </si>
  <si>
    <t>FEC.ktoe.BG.FBT.FBT.PROC_COOL.STEAM.SOLIDS</t>
  </si>
  <si>
    <t>FEC.ktoe.BG.FBT.FBT.PROC_COOL.STEAM.RFG</t>
  </si>
  <si>
    <t>FEC.ktoe.BG.FBT.FBT.PROC_COOL.STEAM.LPG</t>
  </si>
  <si>
    <t>FEC.ktoe.BG.FBT.FBT.PROC_COOL.STEAM.DIESEL_LIQBIO</t>
  </si>
  <si>
    <t>FEC.ktoe.BG.FBT.FBT.PROC_COOL.STEAM.RFO</t>
  </si>
  <si>
    <t>FEC.ktoe.BG.FBT.FBT.PROC_COOL.STEAM.OTHER</t>
  </si>
  <si>
    <t>FEC.ktoe.BG.FBT.FBT.PROC_COOL.STEAM.NG_BIOGAS</t>
  </si>
  <si>
    <t>FEC.ktoe.BG.FBT.FBT.PROC_COOL.STEAM.DERIVED</t>
  </si>
  <si>
    <t>FEC.ktoe.BG.FBT.FBT.PROC_COOL.STEAM.BIOMASS_WASTE</t>
  </si>
  <si>
    <t>FEC.ktoe.BG.FBT.FBT.PROC_COOL.STEAM.STEAM_DISTR</t>
  </si>
  <si>
    <t>Food: Electric cooling</t>
  </si>
  <si>
    <t>FEC.ktoe.BG.FBT.FBT.PROC_COOL_ELEC.ELEC.ELEC</t>
  </si>
  <si>
    <t>Food: Electric machinery</t>
  </si>
  <si>
    <t>FEC.ktoe.BG.FBT.FBT.GENERIC.MECH.ELEC</t>
  </si>
  <si>
    <t>UED.ktoe.BG.FBT.FBT.TOTAL.TOTAL.TOTAL</t>
  </si>
  <si>
    <t>UED.ktoe.BG.FBT.FBT.LIGHT.GENERIC.ELEC</t>
  </si>
  <si>
    <t>UED.ktoe.BG.FBT.FBT.AIRCOMP.GENERIC.ELEC</t>
  </si>
  <si>
    <t>UED.ktoe.BG.FBT.FBT.MOTOR.GENERIC.ELEC</t>
  </si>
  <si>
    <t>UED.ktoe.BG.FBT.FBT.FANS.GENERIC.ELEC</t>
  </si>
  <si>
    <t>UED.ktoe.BG.FBT.FBT.LOW_ENTH.TOTAL.TOTAL</t>
  </si>
  <si>
    <t>UED.ktoe.BG.FBT.FBT.LOW_ENTH.THERM.DIESEL_LIQBIO</t>
  </si>
  <si>
    <t>UED.ktoe.BG.FBT.FBT.LOW_ENTH.THERM.NG_BIOGAS</t>
  </si>
  <si>
    <t>UED.ktoe.BG.FBT.FBT.LOW_ENTH.THERM.SOLAR_GEO</t>
  </si>
  <si>
    <t>UED.ktoe.BG.FBT.FBT.LOW_ENTH.HP.AMBIENT</t>
  </si>
  <si>
    <t>UED.ktoe.BG.FBT.FBT.LOW_ENTH.THERM.ELEC</t>
  </si>
  <si>
    <t>UED.ktoe.BG.FBT.FBT.OVEN.THERM.TOTAL</t>
  </si>
  <si>
    <t>UED.ktoe.BG.FBT.FBT.OVEN.THERM.SOLIDS</t>
  </si>
  <si>
    <t>UED.ktoe.BG.FBT.FBT.OVEN.THERM.LPG</t>
  </si>
  <si>
    <t>UED.ktoe.BG.FBT.FBT.OVEN.THERM.DIESEL_LIQBIO</t>
  </si>
  <si>
    <t>UED.ktoe.BG.FBT.FBT.OVEN.THERM.RFO</t>
  </si>
  <si>
    <t>UED.ktoe.BG.FBT.FBT.OVEN.THERM.NG_BIOGAS</t>
  </si>
  <si>
    <t>UED.ktoe.BG.FBT.FBT.OVEN.ELEC.ELEC</t>
  </si>
  <si>
    <t>UED.ktoe.BG.FBT.FBT.OVEN_MICROW.MICROW.ELEC</t>
  </si>
  <si>
    <t>UED.ktoe.BG.FBT.FBT.PROC_HEAT.THERM.TOTAL</t>
  </si>
  <si>
    <t>UED.ktoe.BG.FBT.FBT.PROC_HEAT.THERM.SOLIDS</t>
  </si>
  <si>
    <t>UED.ktoe.BG.FBT.FBT.PROC_HEAT.THERM.LPG</t>
  </si>
  <si>
    <t>UED.ktoe.BG.FBT.FBT.PROC_HEAT.THERM.DIESEL_LIQBIO</t>
  </si>
  <si>
    <t>UED.ktoe.BG.FBT.FBT.PROC_HEAT.THERM.RFO</t>
  </si>
  <si>
    <t>UED.ktoe.BG.FBT.FBT.PROC_HEAT.THERM.NG_BIOGAS</t>
  </si>
  <si>
    <t>UED.ktoe.BG.FBT.FBT.PROC_HEAT.ELEC.ELEC</t>
  </si>
  <si>
    <t>UED.ktoe.BG.FBT.FBT.PROC_HEAT_MICROW.MICROW.ELEC</t>
  </si>
  <si>
    <t>UED.ktoe.BG.FBT.FBT.PROCESSING.TOTAL.TOTAL</t>
  </si>
  <si>
    <t>UED.ktoe.BG.FBT.FBT.PROCESSING.STEAM.SOLIDS</t>
  </si>
  <si>
    <t>UED.ktoe.BG.FBT.FBT.PROCESSING.STEAM.RFG</t>
  </si>
  <si>
    <t>UED.ktoe.BG.FBT.FBT.PROCESSING.STEAM.LPG</t>
  </si>
  <si>
    <t>UED.ktoe.BG.FBT.FBT.PROCESSING.STEAM.DIESEL_LIQBIO</t>
  </si>
  <si>
    <t>UED.ktoe.BG.FBT.FBT.PROCESSING.STEAM.RFO</t>
  </si>
  <si>
    <t>UED.ktoe.BG.FBT.FBT.PROCESSING.STEAM.OTHER</t>
  </si>
  <si>
    <t>UED.ktoe.BG.FBT.FBT.PROCESSING.STEAM.NG_BIOGAS</t>
  </si>
  <si>
    <t>UED.ktoe.BG.FBT.FBT.PROCESSING.STEAM.DERIVED</t>
  </si>
  <si>
    <t>UED.ktoe.BG.FBT.FBT.PROCESSING.STEAM.BIOMASS_WASTE</t>
  </si>
  <si>
    <t>UED.ktoe.BG.FBT.FBT.PROCESSING.STEAM.STEAM_DISTR</t>
  </si>
  <si>
    <t>UED.ktoe.BG.FBT.FBT.DRYING.TOTAL.TOTAL</t>
  </si>
  <si>
    <t>UED.ktoe.BG.FBT.FBT.DRYING.THERM.SOLIDS</t>
  </si>
  <si>
    <t>UED.ktoe.BG.FBT.FBT.DRYING.THERM.LPG</t>
  </si>
  <si>
    <t>UED.ktoe.BG.FBT.FBT.DRYING.THERM.DIESEL_LIQBIO</t>
  </si>
  <si>
    <t>UED.ktoe.BG.FBT.FBT.DRYING.THERM.RFO</t>
  </si>
  <si>
    <t>UED.ktoe.BG.FBT.FBT.DRYING.THERM.NG_BIOGAS</t>
  </si>
  <si>
    <t>UED.ktoe.BG.FBT.FBT.DRYING_STEAM.TOTAL.TOTAL</t>
  </si>
  <si>
    <t>UED.ktoe.BG.FBT.FBT.DRYING_STEAM.STEAM.SOLIDS</t>
  </si>
  <si>
    <t>UED.ktoe.BG.FBT.FBT.DRYING_STEAM.STEAM.RFG</t>
  </si>
  <si>
    <t>UED.ktoe.BG.FBT.FBT.DRYING_STEAM.STEAM.LPG</t>
  </si>
  <si>
    <t>UED.ktoe.BG.FBT.FBT.DRYING_STEAM.STEAM.DIESEL_LIQBIO</t>
  </si>
  <si>
    <t>UED.ktoe.BG.FBT.FBT.DRYING_STEAM.STEAM.RFO</t>
  </si>
  <si>
    <t>UED.ktoe.BG.FBT.FBT.DRYING_STEAM.STEAM.OTHER</t>
  </si>
  <si>
    <t>UED.ktoe.BG.FBT.FBT.DRYING_STEAM.STEAM.NG_BIOGAS</t>
  </si>
  <si>
    <t>UED.ktoe.BG.FBT.FBT.DRYING_STEAM.STEAM.DERIVED</t>
  </si>
  <si>
    <t>UED.ktoe.BG.FBT.FBT.DRYING_STEAM.STEAM.BIOMASS_WASTE</t>
  </si>
  <si>
    <t>UED.ktoe.BG.FBT.FBT.DRYING_STEAM.STEAM.STEAM_DISTR</t>
  </si>
  <si>
    <t>UED.ktoe.BG.FBT.FBT.DRYING_ELEC.ELEC.ELEC</t>
  </si>
  <si>
    <t>UED.ktoe.BG.FBT.FBT.DRYING_FREEZE.FREEZE_DRY.ELEC</t>
  </si>
  <si>
    <t>UED.ktoe.BG.FBT.FBT.DRYING_MICROW.MICROW.ELEC</t>
  </si>
  <si>
    <t>UED.ktoe.BG.FBT.FBT.PROC_COOL_THERM.THERM.NG_BIOGAS</t>
  </si>
  <si>
    <t>UED.ktoe.BG.FBT.FBT.PROC_COOL.TOTAL.TOTAL</t>
  </si>
  <si>
    <t>UED.ktoe.BG.FBT.FBT.PROC_COOL.STEAM.SOLIDS</t>
  </si>
  <si>
    <t>UED.ktoe.BG.FBT.FBT.PROC_COOL.STEAM.RFG</t>
  </si>
  <si>
    <t>UED.ktoe.BG.FBT.FBT.PROC_COOL.STEAM.LPG</t>
  </si>
  <si>
    <t>UED.ktoe.BG.FBT.FBT.PROC_COOL.STEAM.DIESEL_LIQBIO</t>
  </si>
  <si>
    <t>UED.ktoe.BG.FBT.FBT.PROC_COOL.STEAM.RFO</t>
  </si>
  <si>
    <t>UED.ktoe.BG.FBT.FBT.PROC_COOL.STEAM.OTHER</t>
  </si>
  <si>
    <t>UED.ktoe.BG.FBT.FBT.PROC_COOL.STEAM.NG_BIOGAS</t>
  </si>
  <si>
    <t>UED.ktoe.BG.FBT.FBT.PROC_COOL.STEAM.DERIVED</t>
  </si>
  <si>
    <t>UED.ktoe.BG.FBT.FBT.PROC_COOL.STEAM.BIOMASS_WASTE</t>
  </si>
  <si>
    <t>UED.ktoe.BG.FBT.FBT.PROC_COOL.STEAM.STEAM_DISTR</t>
  </si>
  <si>
    <t>UED.ktoe.BG.FBT.FBT.PROC_COOL_ELEC.ELEC.ELEC</t>
  </si>
  <si>
    <t>UED.ktoe.BG.FBT.FBT.GENERIC.MECH.ELEC</t>
  </si>
  <si>
    <t>FUEL_EMI.ktCO2.BG.FBT.FBT.TOTAL.TOTAL.TOTAL</t>
  </si>
  <si>
    <t>FUEL_EMI.ktCO2.BG.FBT.FBT.LIGHT.GENERIC.ELEC</t>
  </si>
  <si>
    <t>FUEL_EMI.ktCO2.BG.FBT.FBT.AIRCOMP.GENERIC.ELEC</t>
  </si>
  <si>
    <t>FUEL_EMI.ktCO2.BG.FBT.FBT.MOTOR.GENERIC.ELEC</t>
  </si>
  <si>
    <t>FUEL_EMI.ktCO2.BG.FBT.FBT.FANS.GENERIC.ELEC</t>
  </si>
  <si>
    <t>FUEL_EMI.ktCO2.BG.FBT.FBT.LOW_ENTH.TOTAL.TOTAL</t>
  </si>
  <si>
    <t>FUEL_EMI.ktCO2.BG.FBT.FBT.LOW_ENTH.THERM.DIESEL_LIQBIO</t>
  </si>
  <si>
    <t>FUEL_EMI.ktCO2.BG.FBT.FBT.LOW_ENTH.THERM.NG_BIOGAS</t>
  </si>
  <si>
    <t>FUEL_EMI.ktCO2.BG.FBT.FBT.LOW_ENTH.THERM.SOLAR_GEO</t>
  </si>
  <si>
    <t>FUEL_EMI.ktCO2.BG.FBT.FBT.LOW_ENTH.HP.AMBIENT</t>
  </si>
  <si>
    <t>FUEL_EMI.ktCO2.BG.FBT.FBT.LOW_ENTH.THERM.ELEC</t>
  </si>
  <si>
    <t>FUEL_EMI.ktCO2.BG.FBT.FBT.OVEN.THERM.TOTAL</t>
  </si>
  <si>
    <t>FUEL_EMI.ktCO2.BG.FBT.FBT.OVEN.THERM.SOLIDS</t>
  </si>
  <si>
    <t>FUEL_EMI.ktCO2.BG.FBT.FBT.OVEN.THERM.LPG</t>
  </si>
  <si>
    <t>FUEL_EMI.ktCO2.BG.FBT.FBT.OVEN.THERM.DIESEL_LIQBIO</t>
  </si>
  <si>
    <t>FUEL_EMI.ktCO2.BG.FBT.FBT.OVEN.THERM.RFO</t>
  </si>
  <si>
    <t>FUEL_EMI.ktCO2.BG.FBT.FBT.OVEN.THERM.NG_BIOGAS</t>
  </si>
  <si>
    <t>FUEL_EMI.ktCO2.BG.FBT.FBT.OVEN.ELEC.ELEC</t>
  </si>
  <si>
    <t>FUEL_EMI.ktCO2.BG.FBT.FBT.OVEN_MICROW.MICROW.ELEC</t>
  </si>
  <si>
    <t>FUEL_EMI.ktCO2.BG.FBT.FBT.PROC_HEAT.THERM.TOTAL</t>
  </si>
  <si>
    <t>FUEL_EMI.ktCO2.BG.FBT.FBT.PROC_HEAT.THERM.SOLIDS</t>
  </si>
  <si>
    <t>FUEL_EMI.ktCO2.BG.FBT.FBT.PROC_HEAT.THERM.LPG</t>
  </si>
  <si>
    <t>FUEL_EMI.ktCO2.BG.FBT.FBT.PROC_HEAT.THERM.DIESEL_LIQBIO</t>
  </si>
  <si>
    <t>FUEL_EMI.ktCO2.BG.FBT.FBT.PROC_HEAT.THERM.RFO</t>
  </si>
  <si>
    <t>FUEL_EMI.ktCO2.BG.FBT.FBT.PROC_HEAT.THERM.NG_BIOGAS</t>
  </si>
  <si>
    <t>FUEL_EMI.ktCO2.BG.FBT.FBT.PROC_HEAT.ELEC.ELEC</t>
  </si>
  <si>
    <t>FUEL_EMI.ktCO2.BG.FBT.FBT.PROC_HEAT_MICROW.MICROW.ELEC</t>
  </si>
  <si>
    <t>FUEL_EMI.ktCO2.BG.FBT.FBT.PROCESSING.TOTAL.TOTAL</t>
  </si>
  <si>
    <t>FUEL_EMI.ktCO2.BG.FBT.FBT.PROCESSING.STEAM.SOLIDS</t>
  </si>
  <si>
    <t>FUEL_EMI.ktCO2.BG.FBT.FBT.PROCESSING.STEAM.RFG</t>
  </si>
  <si>
    <t>FUEL_EMI.ktCO2.BG.FBT.FBT.PROCESSING.STEAM.LPG</t>
  </si>
  <si>
    <t>FUEL_EMI.ktCO2.BG.FBT.FBT.PROCESSING.STEAM.DIESEL_LIQBIO</t>
  </si>
  <si>
    <t>FUEL_EMI.ktCO2.BG.FBT.FBT.PROCESSING.STEAM.RFO</t>
  </si>
  <si>
    <t>FUEL_EMI.ktCO2.BG.FBT.FBT.PROCESSING.STEAM.OTHER</t>
  </si>
  <si>
    <t>FUEL_EMI.ktCO2.BG.FBT.FBT.PROCESSING.STEAM.NG_BIOGAS</t>
  </si>
  <si>
    <t>FUEL_EMI.ktCO2.BG.FBT.FBT.PROCESSING.STEAM.DERIVED</t>
  </si>
  <si>
    <t>FUEL_EMI.ktCO2.BG.FBT.FBT.PROCESSING.STEAM.BIOMASS_WASTE</t>
  </si>
  <si>
    <t>FUEL_EMI.ktCO2.BG.FBT.FBT.PROCESSING.STEAM.STEAM_DISTR</t>
  </si>
  <si>
    <t>FUEL_EMI.ktCO2.BG.FBT.FBT.DRYING.TOTAL.TOTAL</t>
  </si>
  <si>
    <t>FUEL_EMI.ktCO2.BG.FBT.FBT.DRYING.THERM.SOLIDS</t>
  </si>
  <si>
    <t>FUEL_EMI.ktCO2.BG.FBT.FBT.DRYING.THERM.LPG</t>
  </si>
  <si>
    <t>FUEL_EMI.ktCO2.BG.FBT.FBT.DRYING.THERM.DIESEL_LIQBIO</t>
  </si>
  <si>
    <t>FUEL_EMI.ktCO2.BG.FBT.FBT.DRYING.THERM.RFO</t>
  </si>
  <si>
    <t>FUEL_EMI.ktCO2.BG.FBT.FBT.DRYING.THERM.NG_BIOGAS</t>
  </si>
  <si>
    <t>FUEL_EMI.ktCO2.BG.FBT.FBT.DRYING_STEAM.TOTAL.TOTAL</t>
  </si>
  <si>
    <t>FUEL_EMI.ktCO2.BG.FBT.FBT.DRYING_STEAM.STEAM.SOLIDS</t>
  </si>
  <si>
    <t>FUEL_EMI.ktCO2.BG.FBT.FBT.DRYING_STEAM.STEAM.RFG</t>
  </si>
  <si>
    <t>FUEL_EMI.ktCO2.BG.FBT.FBT.DRYING_STEAM.STEAM.LPG</t>
  </si>
  <si>
    <t>FUEL_EMI.ktCO2.BG.FBT.FBT.DRYING_STEAM.STEAM.DIESEL_LIQBIO</t>
  </si>
  <si>
    <t>FUEL_EMI.ktCO2.BG.FBT.FBT.DRYING_STEAM.STEAM.RFO</t>
  </si>
  <si>
    <t>FUEL_EMI.ktCO2.BG.FBT.FBT.DRYING_STEAM.STEAM.OTHER</t>
  </si>
  <si>
    <t>FUEL_EMI.ktCO2.BG.FBT.FBT.DRYING_STEAM.STEAM.NG_BIOGAS</t>
  </si>
  <si>
    <t>FUEL_EMI.ktCO2.BG.FBT.FBT.DRYING_STEAM.STEAM.DERIVED</t>
  </si>
  <si>
    <t>FUEL_EMI.ktCO2.BG.FBT.FBT.DRYING_STEAM.STEAM.BIOMASS_WASTE</t>
  </si>
  <si>
    <t>FUEL_EMI.ktCO2.BG.FBT.FBT.DRYING_STEAM.STEAM.STEAM_DISTR</t>
  </si>
  <si>
    <t>FUEL_EMI.ktCO2.BG.FBT.FBT.DRYING_ELEC.ELEC.ELEC</t>
  </si>
  <si>
    <t>FUEL_EMI.ktCO2.BG.FBT.FBT.DRYING_FREEZE.FREEZE_DRY.ELEC</t>
  </si>
  <si>
    <t>FUEL_EMI.ktCO2.BG.FBT.FBT.DRYING_MICROW.MICROW.ELEC</t>
  </si>
  <si>
    <t>FUEL_EMI.ktCO2.BG.FBT.FBT.PROC_COOL_THERM.THERM.NG_BIOGAS</t>
  </si>
  <si>
    <t>FUEL_EMI.ktCO2.BG.FBT.FBT.PROC_COOL.TOTAL.TOTAL</t>
  </si>
  <si>
    <t>FUEL_EMI.ktCO2.BG.FBT.FBT.PROC_COOL.STEAM.SOLIDS</t>
  </si>
  <si>
    <t>FUEL_EMI.ktCO2.BG.FBT.FBT.PROC_COOL.STEAM.RFG</t>
  </si>
  <si>
    <t>FUEL_EMI.ktCO2.BG.FBT.FBT.PROC_COOL.STEAM.LPG</t>
  </si>
  <si>
    <t>FUEL_EMI.ktCO2.BG.FBT.FBT.PROC_COOL.STEAM.DIESEL_LIQBIO</t>
  </si>
  <si>
    <t>FUEL_EMI.ktCO2.BG.FBT.FBT.PROC_COOL.STEAM.RFO</t>
  </si>
  <si>
    <t>FUEL_EMI.ktCO2.BG.FBT.FBT.PROC_COOL.STEAM.OTHER</t>
  </si>
  <si>
    <t>FUEL_EMI.ktCO2.BG.FBT.FBT.PROC_COOL.STEAM.NG_BIOGAS</t>
  </si>
  <si>
    <t>FUEL_EMI.ktCO2.BG.FBT.FBT.PROC_COOL.STEAM.DERIVED</t>
  </si>
  <si>
    <t>FUEL_EMI.ktCO2.BG.FBT.FBT.PROC_COOL.STEAM.BIOMASS_WASTE</t>
  </si>
  <si>
    <t>FUEL_EMI.ktCO2.BG.FBT.FBT.PROC_COOL.STEAM.STEAM_DISTR</t>
  </si>
  <si>
    <t>FUEL_EMI.ktCO2.BG.FBT.FBT.PROC_COOL_ELEC.ELEC.ELEC</t>
  </si>
  <si>
    <t>FUEL_EMI.ktCO2.BG.FBT.FBT.GENERIC.MECH.ELEC</t>
  </si>
  <si>
    <t>VA.Meuro2023.BG.TRE.TRE</t>
  </si>
  <si>
    <t>OUTPUT.index.BG.TRE.TRE</t>
  </si>
  <si>
    <t>CAP.index.BG.TRE.TRE</t>
  </si>
  <si>
    <t>NEWCAP.index.BG.TRE.TRE</t>
  </si>
  <si>
    <t>FEC.ktoe.BG.TRE.TRE.TOTAL.TOTAL.TOTAL</t>
  </si>
  <si>
    <t>FEC.ktoe.BG.TRE.TRE.TOTAL.TOTAL.SOLIDS</t>
  </si>
  <si>
    <t>FEC.ktoe.BG.TRE.TRE.TOTAL.TOTAL.RFG</t>
  </si>
  <si>
    <t>FEC.ktoe.BG.TRE.TRE.TOTAL.TOTAL.LPG</t>
  </si>
  <si>
    <t>FEC.ktoe.BG.TRE.TRE.TOTAL.TOTAL.DIESEL</t>
  </si>
  <si>
    <t>FEC.ktoe.BG.TRE.TRE.TOTAL.TOTAL.RFO</t>
  </si>
  <si>
    <t>FEC.ktoe.BG.TRE.TRE.TOTAL.TOTAL.OTHER</t>
  </si>
  <si>
    <t>FEC.ktoe.BG.TRE.TRE.TOTAL.TOTAL.NG</t>
  </si>
  <si>
    <t>FEC.ktoe.BG.TRE.TRE.TOTAL.TOTAL.DERIVED</t>
  </si>
  <si>
    <t>FEC.ktoe.BG.TRE.TRE.TOTAL.TOTAL.BIOMASS_WASTE</t>
  </si>
  <si>
    <t>FEC.ktoe.BG.TRE.TRE.TOTAL.TOTAL.BIOGAS</t>
  </si>
  <si>
    <t>FEC.ktoe.BG.TRE.TRE.TOTAL.TOTAL.LIQBIO</t>
  </si>
  <si>
    <t>FEC.ktoe.BG.TRE.TRE.TOTAL.TOTAL.SOLAR</t>
  </si>
  <si>
    <t>FEC.ktoe.BG.TRE.TRE.TOTAL.TOTAL.GEO</t>
  </si>
  <si>
    <t>FEC.ktoe.BG.TRE.TRE.TOTAL.TOTAL.AMBIENT</t>
  </si>
  <si>
    <t>FEC.ktoe.BG.TRE.TRE.TOTAL.TOTAL.STEAM_DISTR</t>
  </si>
  <si>
    <t>FEC.ktoe.BG.TRE.TRE.TOTAL.TOTAL.ELEC</t>
  </si>
  <si>
    <t>FEC.ktoe.BG.TRE.TRE.LIGHT.GENERIC.ELEC</t>
  </si>
  <si>
    <t>FEC.ktoe.BG.TRE.TRE.AIRCOMP.GENERIC.ELEC</t>
  </si>
  <si>
    <t>FEC.ktoe.BG.TRE.TRE.MOTOR.GENERIC.ELEC</t>
  </si>
  <si>
    <t>FEC.ktoe.BG.TRE.TRE.FANS.GENERIC.ELEC</t>
  </si>
  <si>
    <t>FEC.ktoe.BG.TRE.TRE.LOW_ENTH.TOTAL.TOTAL</t>
  </si>
  <si>
    <t>FEC.ktoe.BG.TRE.TRE.LOW_ENTH.THERM.DIESEL_LIQBIO</t>
  </si>
  <si>
    <t>FEC.ktoe.BG.TRE.TRE.LOW_ENTH.THERM.NG_BIOGAS</t>
  </si>
  <si>
    <t>FEC.ktoe.BG.TRE.TRE.LOW_ENTH.THERM.SOLAR_GEO</t>
  </si>
  <si>
    <t>FEC.ktoe.BG.TRE.TRE.LOW_ENTH.HP.AMBIENT</t>
  </si>
  <si>
    <t>FEC.ktoe.BG.TRE.TRE.LOW_ENTH.THERM.ELEC</t>
  </si>
  <si>
    <t>Trans. Eq.: Foundries</t>
  </si>
  <si>
    <t>Trans. Eq.: Thermal Foundries</t>
  </si>
  <si>
    <t>FEC.ktoe.BG.TRE.TRE.FOUNDRY.THERM.TOTAL</t>
  </si>
  <si>
    <t>FEC.ktoe.BG.TRE.TRE.FOUNDRY.THERM.SOLIDS</t>
  </si>
  <si>
    <t>FEC.ktoe.BG.TRE.TRE.FOUNDRY.THERM.LPG</t>
  </si>
  <si>
    <t>FEC.ktoe.BG.TRE.TRE.FOUNDRY.THERM.DIESEL_LIQBIO</t>
  </si>
  <si>
    <t>FEC.ktoe.BG.TRE.TRE.FOUNDRY.THERM.RFO</t>
  </si>
  <si>
    <t>FEC.ktoe.BG.TRE.TRE.FOUNDRY.THERM.NG_BIOGAS</t>
  </si>
  <si>
    <t>Trans. Eq.: Electric Foundries</t>
  </si>
  <si>
    <t>FEC.ktoe.BG.TRE.TRE.FOUNDRY.ELEC.ELEC</t>
  </si>
  <si>
    <t>Trans. Eq.: Connection techniques</t>
  </si>
  <si>
    <t>Trans. Eq.: Thermal connection</t>
  </si>
  <si>
    <t>FEC.ktoe.BG.TRE.TRE.CONNECTION_THERM.THERM.NG_BIOGAS</t>
  </si>
  <si>
    <t>Trans. Eq.: Electric connection</t>
  </si>
  <si>
    <t>FEC.ktoe.BG.TRE.TRE.CONNECTION_ELEC.ELEC.ELEC</t>
  </si>
  <si>
    <t>Trans. Eq.: Heat treatment</t>
  </si>
  <si>
    <t>Trans. Eq.: Heat treatment - Thermal</t>
  </si>
  <si>
    <t>FEC.ktoe.BG.TRE.TRE.HEAT_TREAT.THERM.TOTAL</t>
  </si>
  <si>
    <t>FEC.ktoe.BG.TRE.TRE.HEAT_TREAT.THERM.SOLIDS</t>
  </si>
  <si>
    <t>FEC.ktoe.BG.TRE.TRE.HEAT_TREAT.THERM.LPG</t>
  </si>
  <si>
    <t>FEC.ktoe.BG.TRE.TRE.HEAT_TREAT.THERM.DIESEL_LIQBIO</t>
  </si>
  <si>
    <t>FEC.ktoe.BG.TRE.TRE.HEAT_TREAT.THERM.RFO</t>
  </si>
  <si>
    <t>FEC.ktoe.BG.TRE.TRE.HEAT_TREAT.THERM.NG_BIOGAS</t>
  </si>
  <si>
    <t>Trans. Eq.: Heat treatment - Electric</t>
  </si>
  <si>
    <t>FEC.ktoe.BG.TRE.TRE.HEAT_TREAT.ELEC.ELEC</t>
  </si>
  <si>
    <t>Trans. Eq.: Steam processing</t>
  </si>
  <si>
    <t>FEC.ktoe.BG.TRE.TRE.PROCESSING.TOTAL.TOTAL</t>
  </si>
  <si>
    <t>FEC.ktoe.BG.TRE.TRE.PROCESSING.STEAM.SOLIDS</t>
  </si>
  <si>
    <t>FEC.ktoe.BG.TRE.TRE.PROCESSING.STEAM.RFG</t>
  </si>
  <si>
    <t>FEC.ktoe.BG.TRE.TRE.PROCESSING.STEAM.LPG</t>
  </si>
  <si>
    <t>FEC.ktoe.BG.TRE.TRE.PROCESSING.STEAM.DIESEL_LIQBIO</t>
  </si>
  <si>
    <t>FEC.ktoe.BG.TRE.TRE.PROCESSING.STEAM.RFO</t>
  </si>
  <si>
    <t>FEC.ktoe.BG.TRE.TRE.PROCESSING.STEAM.OTHER</t>
  </si>
  <si>
    <t>FEC.ktoe.BG.TRE.TRE.PROCESSING.STEAM.NG_BIOGAS</t>
  </si>
  <si>
    <t>FEC.ktoe.BG.TRE.TRE.PROCESSING.STEAM.DERIVED</t>
  </si>
  <si>
    <t>FEC.ktoe.BG.TRE.TRE.PROCESSING.STEAM.BIOMASS_WASTE</t>
  </si>
  <si>
    <t>FEC.ktoe.BG.TRE.TRE.PROCESSING.STEAM.STEAM_DISTR</t>
  </si>
  <si>
    <t>Trans. Eq.: General machinery</t>
  </si>
  <si>
    <t>FEC.ktoe.BG.TRE.TRE.GENERIC.MECH.ELEC</t>
  </si>
  <si>
    <t>Trans. Eq.: Product finishing</t>
  </si>
  <si>
    <t>FEC.ktoe.BG.TRE.TRE.FINISHING.THERM.ELEC</t>
  </si>
  <si>
    <t>UED.ktoe.BG.TRE.TRE.TOTAL.TOTAL.TOTAL</t>
  </si>
  <si>
    <t>UED.ktoe.BG.TRE.TRE.LIGHT.GENERIC.ELEC</t>
  </si>
  <si>
    <t>UED.ktoe.BG.TRE.TRE.AIRCOMP.GENERIC.ELEC</t>
  </si>
  <si>
    <t>UED.ktoe.BG.TRE.TRE.MOTOR.GENERIC.ELEC</t>
  </si>
  <si>
    <t>UED.ktoe.BG.TRE.TRE.FANS.GENERIC.ELEC</t>
  </si>
  <si>
    <t>UED.ktoe.BG.TRE.TRE.LOW_ENTH.TOTAL.TOTAL</t>
  </si>
  <si>
    <t>UED.ktoe.BG.TRE.TRE.LOW_ENTH.THERM.DIESEL_LIQBIO</t>
  </si>
  <si>
    <t>UED.ktoe.BG.TRE.TRE.LOW_ENTH.THERM.NG_BIOGAS</t>
  </si>
  <si>
    <t>UED.ktoe.BG.TRE.TRE.LOW_ENTH.THERM.SOLAR_GEO</t>
  </si>
  <si>
    <t>UED.ktoe.BG.TRE.TRE.LOW_ENTH.HP.AMBIENT</t>
  </si>
  <si>
    <t>UED.ktoe.BG.TRE.TRE.LOW_ENTH.THERM.ELEC</t>
  </si>
  <si>
    <t>UED.ktoe.BG.TRE.TRE.FOUNDRY.THERM.TOTAL</t>
  </si>
  <si>
    <t>UED.ktoe.BG.TRE.TRE.FOUNDRY.THERM.SOLIDS</t>
  </si>
  <si>
    <t>UED.ktoe.BG.TRE.TRE.FOUNDRY.THERM.LPG</t>
  </si>
  <si>
    <t>UED.ktoe.BG.TRE.TRE.FOUNDRY.THERM.DIESEL_LIQBIO</t>
  </si>
  <si>
    <t>UED.ktoe.BG.TRE.TRE.FOUNDRY.THERM.RFO</t>
  </si>
  <si>
    <t>UED.ktoe.BG.TRE.TRE.FOUNDRY.THERM.NG_BIOGAS</t>
  </si>
  <si>
    <t>UED.ktoe.BG.TRE.TRE.FOUNDRY.ELEC.ELEC</t>
  </si>
  <si>
    <t>UED.ktoe.BG.TRE.TRE.CONNECTION_THERM.THERM.NG_BIOGAS</t>
  </si>
  <si>
    <t>UED.ktoe.BG.TRE.TRE.CONNECTION_ELEC.ELEC.ELEC</t>
  </si>
  <si>
    <t>UED.ktoe.BG.TRE.TRE.HEAT_TREAT.THERM.TOTAL</t>
  </si>
  <si>
    <t>UED.ktoe.BG.TRE.TRE.HEAT_TREAT.THERM.SOLIDS</t>
  </si>
  <si>
    <t>UED.ktoe.BG.TRE.TRE.HEAT_TREAT.THERM.LPG</t>
  </si>
  <si>
    <t>UED.ktoe.BG.TRE.TRE.HEAT_TREAT.THERM.DIESEL_LIQBIO</t>
  </si>
  <si>
    <t>UED.ktoe.BG.TRE.TRE.HEAT_TREAT.THERM.RFO</t>
  </si>
  <si>
    <t>UED.ktoe.BG.TRE.TRE.HEAT_TREAT.THERM.NG_BIOGAS</t>
  </si>
  <si>
    <t>UED.ktoe.BG.TRE.TRE.HEAT_TREAT.ELEC.ELEC</t>
  </si>
  <si>
    <t>UED.ktoe.BG.TRE.TRE.PROCESSING.TOTAL.TOTAL</t>
  </si>
  <si>
    <t>UED.ktoe.BG.TRE.TRE.PROCESSING.STEAM.SOLIDS</t>
  </si>
  <si>
    <t>UED.ktoe.BG.TRE.TRE.PROCESSING.STEAM.RFG</t>
  </si>
  <si>
    <t>UED.ktoe.BG.TRE.TRE.PROCESSING.STEAM.LPG</t>
  </si>
  <si>
    <t>UED.ktoe.BG.TRE.TRE.PROCESSING.STEAM.DIESEL_LIQBIO</t>
  </si>
  <si>
    <t>UED.ktoe.BG.TRE.TRE.PROCESSING.STEAM.RFO</t>
  </si>
  <si>
    <t>UED.ktoe.BG.TRE.TRE.PROCESSING.STEAM.OTHER</t>
  </si>
  <si>
    <t>UED.ktoe.BG.TRE.TRE.PROCESSING.STEAM.NG_BIOGAS</t>
  </si>
  <si>
    <t>UED.ktoe.BG.TRE.TRE.PROCESSING.STEAM.DERIVED</t>
  </si>
  <si>
    <t>UED.ktoe.BG.TRE.TRE.PROCESSING.STEAM.BIOMASS_WASTE</t>
  </si>
  <si>
    <t>UED.ktoe.BG.TRE.TRE.PROCESSING.STEAM.STEAM_DISTR</t>
  </si>
  <si>
    <t>UED.ktoe.BG.TRE.TRE.GENERIC.MECH.ELEC</t>
  </si>
  <si>
    <t>UED.ktoe.BG.TRE.TRE.FINISHING.THERM.ELEC</t>
  </si>
  <si>
    <t>FUEL_EMI.ktCO2.BG.TRE.TRE.TOTAL.TOTAL.TOTAL</t>
  </si>
  <si>
    <t>FUEL_EMI.ktCO2.BG.TRE.TRE.LIGHT.GENERIC.ELEC</t>
  </si>
  <si>
    <t>FUEL_EMI.ktCO2.BG.TRE.TRE.AIRCOMP.GENERIC.ELEC</t>
  </si>
  <si>
    <t>FUEL_EMI.ktCO2.BG.TRE.TRE.MOTOR.GENERIC.ELEC</t>
  </si>
  <si>
    <t>FUEL_EMI.ktCO2.BG.TRE.TRE.FANS.GENERIC.ELEC</t>
  </si>
  <si>
    <t>FUEL_EMI.ktCO2.BG.TRE.TRE.LOW_ENTH.TOTAL.TOTAL</t>
  </si>
  <si>
    <t>FUEL_EMI.ktCO2.BG.TRE.TRE.LOW_ENTH.THERM.DIESEL_LIQBIO</t>
  </si>
  <si>
    <t>FUEL_EMI.ktCO2.BG.TRE.TRE.LOW_ENTH.THERM.NG_BIOGAS</t>
  </si>
  <si>
    <t>FUEL_EMI.ktCO2.BG.TRE.TRE.LOW_ENTH.THERM.SOLAR_GEO</t>
  </si>
  <si>
    <t>FUEL_EMI.ktCO2.BG.TRE.TRE.LOW_ENTH.HP.AMBIENT</t>
  </si>
  <si>
    <t>FUEL_EMI.ktCO2.BG.TRE.TRE.LOW_ENTH.THERM.ELEC</t>
  </si>
  <si>
    <t>FUEL_EMI.ktCO2.BG.TRE.TRE.FOUNDRY.THERM.TOTAL</t>
  </si>
  <si>
    <t>FUEL_EMI.ktCO2.BG.TRE.TRE.FOUNDRY.THERM.SOLIDS</t>
  </si>
  <si>
    <t>FUEL_EMI.ktCO2.BG.TRE.TRE.FOUNDRY.THERM.LPG</t>
  </si>
  <si>
    <t>FUEL_EMI.ktCO2.BG.TRE.TRE.FOUNDRY.THERM.DIESEL_LIQBIO</t>
  </si>
  <si>
    <t>FUEL_EMI.ktCO2.BG.TRE.TRE.FOUNDRY.THERM.RFO</t>
  </si>
  <si>
    <t>FUEL_EMI.ktCO2.BG.TRE.TRE.FOUNDRY.THERM.NG_BIOGAS</t>
  </si>
  <si>
    <t>FUEL_EMI.ktCO2.BG.TRE.TRE.FOUNDRY.ELEC.ELEC</t>
  </si>
  <si>
    <t>FUEL_EMI.ktCO2.BG.TRE.TRE.CONNECTION_THERM.THERM.NG_BIOGAS</t>
  </si>
  <si>
    <t>FUEL_EMI.ktCO2.BG.TRE.TRE.CONNECTION_ELEC.ELEC.ELEC</t>
  </si>
  <si>
    <t>FUEL_EMI.ktCO2.BG.TRE.TRE.HEAT_TREAT.THERM.TOTAL</t>
  </si>
  <si>
    <t>FUEL_EMI.ktCO2.BG.TRE.TRE.HEAT_TREAT.THERM.SOLIDS</t>
  </si>
  <si>
    <t>FUEL_EMI.ktCO2.BG.TRE.TRE.HEAT_TREAT.THERM.LPG</t>
  </si>
  <si>
    <t>FUEL_EMI.ktCO2.BG.TRE.TRE.HEAT_TREAT.THERM.DIESEL_LIQBIO</t>
  </si>
  <si>
    <t>FUEL_EMI.ktCO2.BG.TRE.TRE.HEAT_TREAT.THERM.RFO</t>
  </si>
  <si>
    <t>FUEL_EMI.ktCO2.BG.TRE.TRE.HEAT_TREAT.THERM.NG_BIOGAS</t>
  </si>
  <si>
    <t>FUEL_EMI.ktCO2.BG.TRE.TRE.HEAT_TREAT.ELEC.ELEC</t>
  </si>
  <si>
    <t>FUEL_EMI.ktCO2.BG.TRE.TRE.PROCESSING.TOTAL.TOTAL</t>
  </si>
  <si>
    <t>FUEL_EMI.ktCO2.BG.TRE.TRE.PROCESSING.STEAM.SOLIDS</t>
  </si>
  <si>
    <t>FUEL_EMI.ktCO2.BG.TRE.TRE.PROCESSING.STEAM.RFG</t>
  </si>
  <si>
    <t>FUEL_EMI.ktCO2.BG.TRE.TRE.PROCESSING.STEAM.LPG</t>
  </si>
  <si>
    <t>FUEL_EMI.ktCO2.BG.TRE.TRE.PROCESSING.STEAM.DIESEL_LIQBIO</t>
  </si>
  <si>
    <t>FUEL_EMI.ktCO2.BG.TRE.TRE.PROCESSING.STEAM.RFO</t>
  </si>
  <si>
    <t>FUEL_EMI.ktCO2.BG.TRE.TRE.PROCESSING.STEAM.OTHER</t>
  </si>
  <si>
    <t>FUEL_EMI.ktCO2.BG.TRE.TRE.PROCESSING.STEAM.NG_BIOGAS</t>
  </si>
  <si>
    <t>FUEL_EMI.ktCO2.BG.TRE.TRE.PROCESSING.STEAM.DERIVED</t>
  </si>
  <si>
    <t>FUEL_EMI.ktCO2.BG.TRE.TRE.PROCESSING.STEAM.BIOMASS_WASTE</t>
  </si>
  <si>
    <t>FUEL_EMI.ktCO2.BG.TRE.TRE.PROCESSING.STEAM.STEAM_DISTR</t>
  </si>
  <si>
    <t>FUEL_EMI.ktCO2.BG.TRE.TRE.GENERIC.MECH.ELEC</t>
  </si>
  <si>
    <t>FUEL_EMI.ktCO2.BG.TRE.TRE.FINISHING.THERM.ELEC</t>
  </si>
  <si>
    <t>VA.Meuro2023.BG.MAE.MAE</t>
  </si>
  <si>
    <t>OUTPUT.index.BG.MAE.MAE</t>
  </si>
  <si>
    <t>CAP.index.BG.MAE.MAE</t>
  </si>
  <si>
    <t>NEWCAP.index.BG.MAE.MAE</t>
  </si>
  <si>
    <t>FEC.ktoe.BG.MAE.MAE.TOTAL.TOTAL.TOTAL</t>
  </si>
  <si>
    <t>FEC.ktoe.BG.MAE.MAE.TOTAL.TOTAL.SOLIDS</t>
  </si>
  <si>
    <t>FEC.ktoe.BG.MAE.MAE.TOTAL.TOTAL.RFG</t>
  </si>
  <si>
    <t>FEC.ktoe.BG.MAE.MAE.TOTAL.TOTAL.LPG</t>
  </si>
  <si>
    <t>FEC.ktoe.BG.MAE.MAE.TOTAL.TOTAL.DIESEL</t>
  </si>
  <si>
    <t>FEC.ktoe.BG.MAE.MAE.TOTAL.TOTAL.RFO</t>
  </si>
  <si>
    <t>FEC.ktoe.BG.MAE.MAE.TOTAL.TOTAL.OTHER</t>
  </si>
  <si>
    <t>FEC.ktoe.BG.MAE.MAE.TOTAL.TOTAL.NG</t>
  </si>
  <si>
    <t>FEC.ktoe.BG.MAE.MAE.TOTAL.TOTAL.DERIVED</t>
  </si>
  <si>
    <t>FEC.ktoe.BG.MAE.MAE.TOTAL.TOTAL.BIOMASS_WASTE</t>
  </si>
  <si>
    <t>FEC.ktoe.BG.MAE.MAE.TOTAL.TOTAL.BIOGAS</t>
  </si>
  <si>
    <t>FEC.ktoe.BG.MAE.MAE.TOTAL.TOTAL.LIQBIO</t>
  </si>
  <si>
    <t>FEC.ktoe.BG.MAE.MAE.TOTAL.TOTAL.SOLAR</t>
  </si>
  <si>
    <t>FEC.ktoe.BG.MAE.MAE.TOTAL.TOTAL.GEO</t>
  </si>
  <si>
    <t>FEC.ktoe.BG.MAE.MAE.TOTAL.TOTAL.AMBIENT</t>
  </si>
  <si>
    <t>FEC.ktoe.BG.MAE.MAE.TOTAL.TOTAL.STEAM_DISTR</t>
  </si>
  <si>
    <t>FEC.ktoe.BG.MAE.MAE.TOTAL.TOTAL.ELEC</t>
  </si>
  <si>
    <t>FEC.ktoe.BG.MAE.MAE.LIGHT.GENERIC.ELEC</t>
  </si>
  <si>
    <t>FEC.ktoe.BG.MAE.MAE.AIRCOMP.GENERIC.ELEC</t>
  </si>
  <si>
    <t>FEC.ktoe.BG.MAE.MAE.MOTOR.GENERIC.ELEC</t>
  </si>
  <si>
    <t>FEC.ktoe.BG.MAE.MAE.FANS.GENERIC.ELEC</t>
  </si>
  <si>
    <t>FEC.ktoe.BG.MAE.MAE.LOW_ENTH.TOTAL.TOTAL</t>
  </si>
  <si>
    <t>FEC.ktoe.BG.MAE.MAE.LOW_ENTH.THERM.DIESEL_LIQBIO</t>
  </si>
  <si>
    <t>FEC.ktoe.BG.MAE.MAE.LOW_ENTH.THERM.NG_BIOGAS</t>
  </si>
  <si>
    <t>FEC.ktoe.BG.MAE.MAE.LOW_ENTH.THERM.SOLAR_GEO</t>
  </si>
  <si>
    <t>FEC.ktoe.BG.MAE.MAE.LOW_ENTH.HP.AMBIENT</t>
  </si>
  <si>
    <t>FEC.ktoe.BG.MAE.MAE.LOW_ENTH.THERM.ELEC</t>
  </si>
  <si>
    <t>Mach. Eq.: Foundries</t>
  </si>
  <si>
    <t>Mach. Eq.: Thermal Foundries</t>
  </si>
  <si>
    <t>FEC.ktoe.BG.MAE.MAE.FOUNDRY.THERM.TOTAL</t>
  </si>
  <si>
    <t>FEC.ktoe.BG.MAE.MAE.FOUNDRY.THERM.SOLIDS</t>
  </si>
  <si>
    <t>FEC.ktoe.BG.MAE.MAE.FOUNDRY.THERM.LPG</t>
  </si>
  <si>
    <t>FEC.ktoe.BG.MAE.MAE.FOUNDRY.THERM.DIESEL_LIQBIO</t>
  </si>
  <si>
    <t>FEC.ktoe.BG.MAE.MAE.FOUNDRY.THERM.RFO</t>
  </si>
  <si>
    <t>FEC.ktoe.BG.MAE.MAE.FOUNDRY.THERM.NG_BIOGAS</t>
  </si>
  <si>
    <t>Mach. Eq.: Electric Foundries</t>
  </si>
  <si>
    <t>FEC.ktoe.BG.MAE.MAE.FOUNDRY.ELEC.ELEC</t>
  </si>
  <si>
    <t>Mach. Eq.: Connection techniques</t>
  </si>
  <si>
    <t>Mach. Eq.: Thermal connection</t>
  </si>
  <si>
    <t>FEC.ktoe.BG.MAE.MAE.CONNECTION_THERM.THERM.NG_BIOGAS</t>
  </si>
  <si>
    <t>Mach. Eq.: Electric connection</t>
  </si>
  <si>
    <t>FEC.ktoe.BG.MAE.MAE.CONNECTION_ELEC.ELEC.ELEC</t>
  </si>
  <si>
    <t>Mach. Eq.: Heat treatment</t>
  </si>
  <si>
    <t>Mach. Eq.: Heat treatment - Thermal</t>
  </si>
  <si>
    <t>FEC.ktoe.BG.MAE.MAE.HEAT_TREAT.THERM.TOTAL</t>
  </si>
  <si>
    <t>FEC.ktoe.BG.MAE.MAE.HEAT_TREAT.THERM.SOLIDS</t>
  </si>
  <si>
    <t>FEC.ktoe.BG.MAE.MAE.HEAT_TREAT.THERM.LPG</t>
  </si>
  <si>
    <t>FEC.ktoe.BG.MAE.MAE.HEAT_TREAT.THERM.DIESEL_LIQBIO</t>
  </si>
  <si>
    <t>FEC.ktoe.BG.MAE.MAE.HEAT_TREAT.THERM.RFO</t>
  </si>
  <si>
    <t>FEC.ktoe.BG.MAE.MAE.HEAT_TREAT.THERM.NG_BIOGAS</t>
  </si>
  <si>
    <t>Mach. Eq.: Heat treatment - Electric</t>
  </si>
  <si>
    <t>FEC.ktoe.BG.MAE.MAE.HEAT_TREAT.ELEC.ELEC</t>
  </si>
  <si>
    <t>Mach. Eq.: Steam processing</t>
  </si>
  <si>
    <t>FEC.ktoe.BG.MAE.MAE.PROCESSING.TOTAL.TOTAL</t>
  </si>
  <si>
    <t>FEC.ktoe.BG.MAE.MAE.PROCESSING.STEAM.SOLIDS</t>
  </si>
  <si>
    <t>FEC.ktoe.BG.MAE.MAE.PROCESSING.STEAM.RFG</t>
  </si>
  <si>
    <t>FEC.ktoe.BG.MAE.MAE.PROCESSING.STEAM.LPG</t>
  </si>
  <si>
    <t>FEC.ktoe.BG.MAE.MAE.PROCESSING.STEAM.DIESEL_LIQBIO</t>
  </si>
  <si>
    <t>FEC.ktoe.BG.MAE.MAE.PROCESSING.STEAM.RFO</t>
  </si>
  <si>
    <t>FEC.ktoe.BG.MAE.MAE.PROCESSING.STEAM.OTHER</t>
  </si>
  <si>
    <t>FEC.ktoe.BG.MAE.MAE.PROCESSING.STEAM.NG_BIOGAS</t>
  </si>
  <si>
    <t>FEC.ktoe.BG.MAE.MAE.PROCESSING.STEAM.DERIVED</t>
  </si>
  <si>
    <t>FEC.ktoe.BG.MAE.MAE.PROCESSING.STEAM.BIOMASS_WASTE</t>
  </si>
  <si>
    <t>FEC.ktoe.BG.MAE.MAE.PROCESSING.STEAM.STEAM_DISTR</t>
  </si>
  <si>
    <t>Mach. Eq.: General machinery</t>
  </si>
  <si>
    <t>FEC.ktoe.BG.MAE.MAE.GENERIC.MECH.ELEC</t>
  </si>
  <si>
    <t>Mach. Eq.: Product finishing</t>
  </si>
  <si>
    <t>FEC.ktoe.BG.MAE.MAE.FINISHING.THERM.ELEC</t>
  </si>
  <si>
    <t>UED.ktoe.BG.MAE.MAE.TOTAL.TOTAL.TOTAL</t>
  </si>
  <si>
    <t>UED.ktoe.BG.MAE.MAE.LIGHT.GENERIC.ELEC</t>
  </si>
  <si>
    <t>UED.ktoe.BG.MAE.MAE.AIRCOMP.GENERIC.ELEC</t>
  </si>
  <si>
    <t>UED.ktoe.BG.MAE.MAE.MOTOR.GENERIC.ELEC</t>
  </si>
  <si>
    <t>UED.ktoe.BG.MAE.MAE.FANS.GENERIC.ELEC</t>
  </si>
  <si>
    <t>UED.ktoe.BG.MAE.MAE.LOW_ENTH.TOTAL.TOTAL</t>
  </si>
  <si>
    <t>UED.ktoe.BG.MAE.MAE.LOW_ENTH.THERM.DIESEL_LIQBIO</t>
  </si>
  <si>
    <t>UED.ktoe.BG.MAE.MAE.LOW_ENTH.THERM.NG_BIOGAS</t>
  </si>
  <si>
    <t>UED.ktoe.BG.MAE.MAE.LOW_ENTH.THERM.SOLAR_GEO</t>
  </si>
  <si>
    <t>UED.ktoe.BG.MAE.MAE.LOW_ENTH.HP.AMBIENT</t>
  </si>
  <si>
    <t>UED.ktoe.BG.MAE.MAE.LOW_ENTH.THERM.ELEC</t>
  </si>
  <si>
    <t>UED.ktoe.BG.MAE.MAE.FOUNDRY.THERM.TOTAL</t>
  </si>
  <si>
    <t>UED.ktoe.BG.MAE.MAE.FOUNDRY.THERM.SOLIDS</t>
  </si>
  <si>
    <t>UED.ktoe.BG.MAE.MAE.FOUNDRY.THERM.LPG</t>
  </si>
  <si>
    <t>UED.ktoe.BG.MAE.MAE.FOUNDRY.THERM.DIESEL_LIQBIO</t>
  </si>
  <si>
    <t>UED.ktoe.BG.MAE.MAE.FOUNDRY.THERM.RFO</t>
  </si>
  <si>
    <t>UED.ktoe.BG.MAE.MAE.FOUNDRY.THERM.NG_BIOGAS</t>
  </si>
  <si>
    <t>UED.ktoe.BG.MAE.MAE.FOUNDRY.ELEC.ELEC</t>
  </si>
  <si>
    <t>UED.ktoe.BG.MAE.MAE.CONNECTION_THERM.THERM.NG_BIOGAS</t>
  </si>
  <si>
    <t>UED.ktoe.BG.MAE.MAE.CONNECTION_ELEC.ELEC.ELEC</t>
  </si>
  <si>
    <t>UED.ktoe.BG.MAE.MAE.HEAT_TREAT.THERM.TOTAL</t>
  </si>
  <si>
    <t>UED.ktoe.BG.MAE.MAE.HEAT_TREAT.THERM.SOLIDS</t>
  </si>
  <si>
    <t>UED.ktoe.BG.MAE.MAE.HEAT_TREAT.THERM.LPG</t>
  </si>
  <si>
    <t>UED.ktoe.BG.MAE.MAE.HEAT_TREAT.THERM.DIESEL_LIQBIO</t>
  </si>
  <si>
    <t>UED.ktoe.BG.MAE.MAE.HEAT_TREAT.THERM.RFO</t>
  </si>
  <si>
    <t>UED.ktoe.BG.MAE.MAE.HEAT_TREAT.THERM.NG_BIOGAS</t>
  </si>
  <si>
    <t>UED.ktoe.BG.MAE.MAE.HEAT_TREAT.ELEC.ELEC</t>
  </si>
  <si>
    <t>UED.ktoe.BG.MAE.MAE.PROCESSING.TOTAL.TOTAL</t>
  </si>
  <si>
    <t>UED.ktoe.BG.MAE.MAE.PROCESSING.STEAM.SOLIDS</t>
  </si>
  <si>
    <t>UED.ktoe.BG.MAE.MAE.PROCESSING.STEAM.RFG</t>
  </si>
  <si>
    <t>UED.ktoe.BG.MAE.MAE.PROCESSING.STEAM.LPG</t>
  </si>
  <si>
    <t>UED.ktoe.BG.MAE.MAE.PROCESSING.STEAM.DIESEL_LIQBIO</t>
  </si>
  <si>
    <t>UED.ktoe.BG.MAE.MAE.PROCESSING.STEAM.RFO</t>
  </si>
  <si>
    <t>UED.ktoe.BG.MAE.MAE.PROCESSING.STEAM.OTHER</t>
  </si>
  <si>
    <t>UED.ktoe.BG.MAE.MAE.PROCESSING.STEAM.NG_BIOGAS</t>
  </si>
  <si>
    <t>UED.ktoe.BG.MAE.MAE.PROCESSING.STEAM.DERIVED</t>
  </si>
  <si>
    <t>UED.ktoe.BG.MAE.MAE.PROCESSING.STEAM.BIOMASS_WASTE</t>
  </si>
  <si>
    <t>UED.ktoe.BG.MAE.MAE.PROCESSING.STEAM.STEAM_DISTR</t>
  </si>
  <si>
    <t>UED.ktoe.BG.MAE.MAE.GENERIC.MECH.ELEC</t>
  </si>
  <si>
    <t>UED.ktoe.BG.MAE.MAE.FINISHING.THERM.ELEC</t>
  </si>
  <si>
    <t>FUEL_EMI.ktCO2.BG.MAE.MAE.TOTAL.TOTAL.TOTAL</t>
  </si>
  <si>
    <t>FUEL_EMI.ktCO2.BG.MAE.MAE.LIGHT.GENERIC.ELEC</t>
  </si>
  <si>
    <t>FUEL_EMI.ktCO2.BG.MAE.MAE.AIRCOMP.GENERIC.ELEC</t>
  </si>
  <si>
    <t>FUEL_EMI.ktCO2.BG.MAE.MAE.MOTOR.GENERIC.ELEC</t>
  </si>
  <si>
    <t>FUEL_EMI.ktCO2.BG.MAE.MAE.FANS.GENERIC.ELEC</t>
  </si>
  <si>
    <t>FUEL_EMI.ktCO2.BG.MAE.MAE.LOW_ENTH.TOTAL.TOTAL</t>
  </si>
  <si>
    <t>FUEL_EMI.ktCO2.BG.MAE.MAE.LOW_ENTH.THERM.DIESEL_LIQBIO</t>
  </si>
  <si>
    <t>FUEL_EMI.ktCO2.BG.MAE.MAE.LOW_ENTH.THERM.NG_BIOGAS</t>
  </si>
  <si>
    <t>FUEL_EMI.ktCO2.BG.MAE.MAE.LOW_ENTH.THERM.SOLAR_GEO</t>
  </si>
  <si>
    <t>FUEL_EMI.ktCO2.BG.MAE.MAE.LOW_ENTH.HP.AMBIENT</t>
  </si>
  <si>
    <t>FUEL_EMI.ktCO2.BG.MAE.MAE.LOW_ENTH.THERM.ELEC</t>
  </si>
  <si>
    <t>FUEL_EMI.ktCO2.BG.MAE.MAE.FOUNDRY.THERM.TOTAL</t>
  </si>
  <si>
    <t>FUEL_EMI.ktCO2.BG.MAE.MAE.FOUNDRY.THERM.SOLIDS</t>
  </si>
  <si>
    <t>FUEL_EMI.ktCO2.BG.MAE.MAE.FOUNDRY.THERM.LPG</t>
  </si>
  <si>
    <t>FUEL_EMI.ktCO2.BG.MAE.MAE.FOUNDRY.THERM.DIESEL_LIQBIO</t>
  </si>
  <si>
    <t>FUEL_EMI.ktCO2.BG.MAE.MAE.FOUNDRY.THERM.RFO</t>
  </si>
  <si>
    <t>FUEL_EMI.ktCO2.BG.MAE.MAE.FOUNDRY.THERM.NG_BIOGAS</t>
  </si>
  <si>
    <t>FUEL_EMI.ktCO2.BG.MAE.MAE.FOUNDRY.ELEC.ELEC</t>
  </si>
  <si>
    <t>FUEL_EMI.ktCO2.BG.MAE.MAE.CONNECTION_THERM.THERM.NG_BIOGAS</t>
  </si>
  <si>
    <t>FUEL_EMI.ktCO2.BG.MAE.MAE.CONNECTION_ELEC.ELEC.ELEC</t>
  </si>
  <si>
    <t>FUEL_EMI.ktCO2.BG.MAE.MAE.HEAT_TREAT.THERM.TOTAL</t>
  </si>
  <si>
    <t>FUEL_EMI.ktCO2.BG.MAE.MAE.HEAT_TREAT.THERM.SOLIDS</t>
  </si>
  <si>
    <t>FUEL_EMI.ktCO2.BG.MAE.MAE.HEAT_TREAT.THERM.LPG</t>
  </si>
  <si>
    <t>FUEL_EMI.ktCO2.BG.MAE.MAE.HEAT_TREAT.THERM.DIESEL_LIQBIO</t>
  </si>
  <si>
    <t>FUEL_EMI.ktCO2.BG.MAE.MAE.HEAT_TREAT.THERM.RFO</t>
  </si>
  <si>
    <t>FUEL_EMI.ktCO2.BG.MAE.MAE.HEAT_TREAT.THERM.NG_BIOGAS</t>
  </si>
  <si>
    <t>FUEL_EMI.ktCO2.BG.MAE.MAE.HEAT_TREAT.ELEC.ELEC</t>
  </si>
  <si>
    <t>FUEL_EMI.ktCO2.BG.MAE.MAE.PROCESSING.TOTAL.TOTAL</t>
  </si>
  <si>
    <t>FUEL_EMI.ktCO2.BG.MAE.MAE.PROCESSING.STEAM.SOLIDS</t>
  </si>
  <si>
    <t>FUEL_EMI.ktCO2.BG.MAE.MAE.PROCESSING.STEAM.RFG</t>
  </si>
  <si>
    <t>FUEL_EMI.ktCO2.BG.MAE.MAE.PROCESSING.STEAM.LPG</t>
  </si>
  <si>
    <t>FUEL_EMI.ktCO2.BG.MAE.MAE.PROCESSING.STEAM.DIESEL_LIQBIO</t>
  </si>
  <si>
    <t>FUEL_EMI.ktCO2.BG.MAE.MAE.PROCESSING.STEAM.RFO</t>
  </si>
  <si>
    <t>FUEL_EMI.ktCO2.BG.MAE.MAE.PROCESSING.STEAM.OTHER</t>
  </si>
  <si>
    <t>FUEL_EMI.ktCO2.BG.MAE.MAE.PROCESSING.STEAM.NG_BIOGAS</t>
  </si>
  <si>
    <t>FUEL_EMI.ktCO2.BG.MAE.MAE.PROCESSING.STEAM.DERIVED</t>
  </si>
  <si>
    <t>FUEL_EMI.ktCO2.BG.MAE.MAE.PROCESSING.STEAM.BIOMASS_WASTE</t>
  </si>
  <si>
    <t>FUEL_EMI.ktCO2.BG.MAE.MAE.PROCESSING.STEAM.STEAM_DISTR</t>
  </si>
  <si>
    <t>FUEL_EMI.ktCO2.BG.MAE.MAE.GENERIC.MECH.ELEC</t>
  </si>
  <si>
    <t>FUEL_EMI.ktCO2.BG.MAE.MAE.FINISHING.THERM.ELEC</t>
  </si>
  <si>
    <t>VA.Meuro2023.BG.TEL.TEL</t>
  </si>
  <si>
    <t>OUTPUT.index.BG.TEL.TEL</t>
  </si>
  <si>
    <t>CAP.index.BG.TEL.TEL</t>
  </si>
  <si>
    <t>NEWCAP.index.BG.TEL.TEL</t>
  </si>
  <si>
    <t>FEC.ktoe.BG.TEL.TEL.TOTAL.TOTAL.TOTAL</t>
  </si>
  <si>
    <t>FEC.ktoe.BG.TEL.TEL.TOTAL.TOTAL.SOLIDS</t>
  </si>
  <si>
    <t>FEC.ktoe.BG.TEL.TEL.TOTAL.TOTAL.RFG</t>
  </si>
  <si>
    <t>FEC.ktoe.BG.TEL.TEL.TOTAL.TOTAL.LPG</t>
  </si>
  <si>
    <t>FEC.ktoe.BG.TEL.TEL.TOTAL.TOTAL.DIESEL</t>
  </si>
  <si>
    <t>FEC.ktoe.BG.TEL.TEL.TOTAL.TOTAL.RFO</t>
  </si>
  <si>
    <t>FEC.ktoe.BG.TEL.TEL.TOTAL.TOTAL.OTHER</t>
  </si>
  <si>
    <t>FEC.ktoe.BG.TEL.TEL.TOTAL.TOTAL.NG</t>
  </si>
  <si>
    <t>FEC.ktoe.BG.TEL.TEL.TOTAL.TOTAL.DERIVED</t>
  </si>
  <si>
    <t>FEC.ktoe.BG.TEL.TEL.TOTAL.TOTAL.BIOMASS_WASTE</t>
  </si>
  <si>
    <t>FEC.ktoe.BG.TEL.TEL.TOTAL.TOTAL.BIOGAS</t>
  </si>
  <si>
    <t>FEC.ktoe.BG.TEL.TEL.TOTAL.TOTAL.LIQBIO</t>
  </si>
  <si>
    <t>FEC.ktoe.BG.TEL.TEL.TOTAL.TOTAL.SOLAR</t>
  </si>
  <si>
    <t>FEC.ktoe.BG.TEL.TEL.TOTAL.TOTAL.GEO</t>
  </si>
  <si>
    <t>FEC.ktoe.BG.TEL.TEL.TOTAL.TOTAL.AMBIENT</t>
  </si>
  <si>
    <t>FEC.ktoe.BG.TEL.TEL.TOTAL.TOTAL.STEAM_DISTR</t>
  </si>
  <si>
    <t>FEC.ktoe.BG.TEL.TEL.TOTAL.TOTAL.ELEC</t>
  </si>
  <si>
    <t>FEC.ktoe.BG.TEL.TEL.LIGHT.GENERIC.ELEC</t>
  </si>
  <si>
    <t>FEC.ktoe.BG.TEL.TEL.AIRCOMP.GENERIC.ELEC</t>
  </si>
  <si>
    <t>FEC.ktoe.BG.TEL.TEL.MOTOR.GENERIC.ELEC</t>
  </si>
  <si>
    <t>FEC.ktoe.BG.TEL.TEL.FANS.GENERIC.ELEC</t>
  </si>
  <si>
    <t>FEC.ktoe.BG.TEL.TEL.LOW_ENTH.TOTAL.TOTAL</t>
  </si>
  <si>
    <t>FEC.ktoe.BG.TEL.TEL.LOW_ENTH.THERM.DIESEL_LIQBIO</t>
  </si>
  <si>
    <t>FEC.ktoe.BG.TEL.TEL.LOW_ENTH.THERM.NG_BIOGAS</t>
  </si>
  <si>
    <t>FEC.ktoe.BG.TEL.TEL.LOW_ENTH.THERM.SOLAR_GEO</t>
  </si>
  <si>
    <t>FEC.ktoe.BG.TEL.TEL.LOW_ENTH.HP.AMBIENT</t>
  </si>
  <si>
    <t>FEC.ktoe.BG.TEL.TEL.LOW_ENTH.THERM.ELEC</t>
  </si>
  <si>
    <t>Textiles: Pretreatment with steam</t>
  </si>
  <si>
    <t>FEC.ktoe.BG.TEL.TEL.PRETREAT.TOTAL.TOTAL</t>
  </si>
  <si>
    <t>FEC.ktoe.BG.TEL.TEL.PRETREAT.STEAM.SOLIDS</t>
  </si>
  <si>
    <t>FEC.ktoe.BG.TEL.TEL.PRETREAT.STEAM.RFG</t>
  </si>
  <si>
    <t>FEC.ktoe.BG.TEL.TEL.PRETREAT.STEAM.LPG</t>
  </si>
  <si>
    <t>FEC.ktoe.BG.TEL.TEL.PRETREAT.STEAM.DIESEL_LIQBIO</t>
  </si>
  <si>
    <t>FEC.ktoe.BG.TEL.TEL.PRETREAT.STEAM.RFO</t>
  </si>
  <si>
    <t>FEC.ktoe.BG.TEL.TEL.PRETREAT.STEAM.OTHER</t>
  </si>
  <si>
    <t>FEC.ktoe.BG.TEL.TEL.PRETREAT.STEAM.NG_BIOGAS</t>
  </si>
  <si>
    <t>FEC.ktoe.BG.TEL.TEL.PRETREAT.STEAM.DERIVED</t>
  </si>
  <si>
    <t>FEC.ktoe.BG.TEL.TEL.PRETREAT.STEAM.BIOMASS_WASTE</t>
  </si>
  <si>
    <t>FEC.ktoe.BG.TEL.TEL.PRETREAT.STEAM.STEAM_DISTR</t>
  </si>
  <si>
    <t>Textiles: Wet processing with steam</t>
  </si>
  <si>
    <t>FEC.ktoe.BG.TEL.TEL.PROCESSING.TOTAL.TOTAL</t>
  </si>
  <si>
    <t>FEC.ktoe.BG.TEL.TEL.PROCESSING.STEAM.SOLIDS</t>
  </si>
  <si>
    <t>FEC.ktoe.BG.TEL.TEL.PROCESSING.STEAM.RFG</t>
  </si>
  <si>
    <t>FEC.ktoe.BG.TEL.TEL.PROCESSING.STEAM.LPG</t>
  </si>
  <si>
    <t>FEC.ktoe.BG.TEL.TEL.PROCESSING.STEAM.DIESEL_LIQBIO</t>
  </si>
  <si>
    <t>FEC.ktoe.BG.TEL.TEL.PROCESSING.STEAM.RFO</t>
  </si>
  <si>
    <t>FEC.ktoe.BG.TEL.TEL.PROCESSING.STEAM.OTHER</t>
  </si>
  <si>
    <t>FEC.ktoe.BG.TEL.TEL.PROCESSING.STEAM.NG_BIOGAS</t>
  </si>
  <si>
    <t>FEC.ktoe.BG.TEL.TEL.PROCESSING.STEAM.DERIVED</t>
  </si>
  <si>
    <t>FEC.ktoe.BG.TEL.TEL.PROCESSING.STEAM.BIOMASS_WASTE</t>
  </si>
  <si>
    <t>FEC.ktoe.BG.TEL.TEL.PROCESSING.STEAM.STEAM_DISTR</t>
  </si>
  <si>
    <t>Textiles: Electric general machinery</t>
  </si>
  <si>
    <t>FEC.ktoe.BG.TEL.TEL.GENERIC.MECH.ELEC</t>
  </si>
  <si>
    <t>Textiles: Drying</t>
  </si>
  <si>
    <t>Textiles: Thermal drying</t>
  </si>
  <si>
    <t>FEC.ktoe.BG.TEL.TEL.DRYING.TOTAL.TOTAL</t>
  </si>
  <si>
    <t>FEC.ktoe.BG.TEL.TEL.DRYING.THERM.SOLIDS</t>
  </si>
  <si>
    <t>FEC.ktoe.BG.TEL.TEL.DRYING.THERM.LPG</t>
  </si>
  <si>
    <t>FEC.ktoe.BG.TEL.TEL.DRYING.THERM.DIESEL_LIQBIO</t>
  </si>
  <si>
    <t>FEC.ktoe.BG.TEL.TEL.DRYING.THERM.RFO</t>
  </si>
  <si>
    <t>FEC.ktoe.BG.TEL.TEL.DRYING.THERM.NG_BIOGAS</t>
  </si>
  <si>
    <t>Textiles: Steam drying</t>
  </si>
  <si>
    <t>FEC.ktoe.BG.TEL.TEL.DRYING_STEAM.TOTAL.TOTAL</t>
  </si>
  <si>
    <t>FEC.ktoe.BG.TEL.TEL.DRYING_STEAM.STEAM.SOLIDS</t>
  </si>
  <si>
    <t>FEC.ktoe.BG.TEL.TEL.DRYING_STEAM.STEAM.RFG</t>
  </si>
  <si>
    <t>FEC.ktoe.BG.TEL.TEL.DRYING_STEAM.STEAM.LPG</t>
  </si>
  <si>
    <t>FEC.ktoe.BG.TEL.TEL.DRYING_STEAM.STEAM.DIESEL_LIQBIO</t>
  </si>
  <si>
    <t>FEC.ktoe.BG.TEL.TEL.DRYING_STEAM.STEAM.RFO</t>
  </si>
  <si>
    <t>FEC.ktoe.BG.TEL.TEL.DRYING_STEAM.STEAM.OTHER</t>
  </si>
  <si>
    <t>FEC.ktoe.BG.TEL.TEL.DRYING_STEAM.STEAM.NG_BIOGAS</t>
  </si>
  <si>
    <t>FEC.ktoe.BG.TEL.TEL.DRYING_STEAM.STEAM.DERIVED</t>
  </si>
  <si>
    <t>FEC.ktoe.BG.TEL.TEL.DRYING_STEAM.STEAM.BIOMASS_WASTE</t>
  </si>
  <si>
    <t>FEC.ktoe.BG.TEL.TEL.DRYING_STEAM.STEAM.STEAM_DISTR</t>
  </si>
  <si>
    <t>Textiles: Electric drying</t>
  </si>
  <si>
    <t>FEC.ktoe.BG.TEL.TEL.DRYING_ELEC.ELEC.ELEC</t>
  </si>
  <si>
    <t>Textiles: Microwave drying</t>
  </si>
  <si>
    <t>FEC.ktoe.BG.TEL.TEL.DRYING_MICROW.MICROW.ELEC</t>
  </si>
  <si>
    <t>Textiles: Finishing Electric</t>
  </si>
  <si>
    <t>FEC.ktoe.BG.TEL.TEL.FINISHING.THERM.ELEC</t>
  </si>
  <si>
    <t>UED.ktoe.BG.TEL.TEL.TOTAL.TOTAL.TOTAL</t>
  </si>
  <si>
    <t>UED.ktoe.BG.TEL.TEL.LIGHT.GENERIC.ELEC</t>
  </si>
  <si>
    <t>UED.ktoe.BG.TEL.TEL.AIRCOMP.GENERIC.ELEC</t>
  </si>
  <si>
    <t>UED.ktoe.BG.TEL.TEL.MOTOR.GENERIC.ELEC</t>
  </si>
  <si>
    <t>UED.ktoe.BG.TEL.TEL.FANS.GENERIC.ELEC</t>
  </si>
  <si>
    <t>UED.ktoe.BG.TEL.TEL.LOW_ENTH.TOTAL.TOTAL</t>
  </si>
  <si>
    <t>UED.ktoe.BG.TEL.TEL.LOW_ENTH.THERM.DIESEL_LIQBIO</t>
  </si>
  <si>
    <t>UED.ktoe.BG.TEL.TEL.LOW_ENTH.THERM.NG_BIOGAS</t>
  </si>
  <si>
    <t>UED.ktoe.BG.TEL.TEL.LOW_ENTH.THERM.SOLAR_GEO</t>
  </si>
  <si>
    <t>UED.ktoe.BG.TEL.TEL.LOW_ENTH.HP.AMBIENT</t>
  </si>
  <si>
    <t>UED.ktoe.BG.TEL.TEL.LOW_ENTH.THERM.ELEC</t>
  </si>
  <si>
    <t>UED.ktoe.BG.TEL.TEL.PRETREAT.TOTAL.TOTAL</t>
  </si>
  <si>
    <t>UED.ktoe.BG.TEL.TEL.PRETREAT.STEAM.SOLIDS</t>
  </si>
  <si>
    <t>UED.ktoe.BG.TEL.TEL.PRETREAT.STEAM.RFG</t>
  </si>
  <si>
    <t>UED.ktoe.BG.TEL.TEL.PRETREAT.STEAM.LPG</t>
  </si>
  <si>
    <t>UED.ktoe.BG.TEL.TEL.PRETREAT.STEAM.DIESEL_LIQBIO</t>
  </si>
  <si>
    <t>UED.ktoe.BG.TEL.TEL.PRETREAT.STEAM.RFO</t>
  </si>
  <si>
    <t>UED.ktoe.BG.TEL.TEL.PRETREAT.STEAM.OTHER</t>
  </si>
  <si>
    <t>UED.ktoe.BG.TEL.TEL.PRETREAT.STEAM.NG_BIOGAS</t>
  </si>
  <si>
    <t>UED.ktoe.BG.TEL.TEL.PRETREAT.STEAM.DERIVED</t>
  </si>
  <si>
    <t>UED.ktoe.BG.TEL.TEL.PRETREAT.STEAM.BIOMASS_WASTE</t>
  </si>
  <si>
    <t>UED.ktoe.BG.TEL.TEL.PRETREAT.STEAM.STEAM_DISTR</t>
  </si>
  <si>
    <t>UED.ktoe.BG.TEL.TEL.PROCESSING.TOTAL.TOTAL</t>
  </si>
  <si>
    <t>UED.ktoe.BG.TEL.TEL.PROCESSING.STEAM.SOLIDS</t>
  </si>
  <si>
    <t>UED.ktoe.BG.TEL.TEL.PROCESSING.STEAM.RFG</t>
  </si>
  <si>
    <t>UED.ktoe.BG.TEL.TEL.PROCESSING.STEAM.LPG</t>
  </si>
  <si>
    <t>UED.ktoe.BG.TEL.TEL.PROCESSING.STEAM.DIESEL_LIQBIO</t>
  </si>
  <si>
    <t>UED.ktoe.BG.TEL.TEL.PROCESSING.STEAM.RFO</t>
  </si>
  <si>
    <t>UED.ktoe.BG.TEL.TEL.PROCESSING.STEAM.OTHER</t>
  </si>
  <si>
    <t>UED.ktoe.BG.TEL.TEL.PROCESSING.STEAM.NG_BIOGAS</t>
  </si>
  <si>
    <t>UED.ktoe.BG.TEL.TEL.PROCESSING.STEAM.DERIVED</t>
  </si>
  <si>
    <t>UED.ktoe.BG.TEL.TEL.PROCESSING.STEAM.BIOMASS_WASTE</t>
  </si>
  <si>
    <t>UED.ktoe.BG.TEL.TEL.PROCESSING.STEAM.STEAM_DISTR</t>
  </si>
  <si>
    <t>UED.ktoe.BG.TEL.TEL.GENERIC.MECH.ELEC</t>
  </si>
  <si>
    <t>UED.ktoe.BG.TEL.TEL.DRYING.TOTAL.TOTAL</t>
  </si>
  <si>
    <t>UED.ktoe.BG.TEL.TEL.DRYING.THERM.SOLIDS</t>
  </si>
  <si>
    <t>UED.ktoe.BG.TEL.TEL.DRYING.THERM.LPG</t>
  </si>
  <si>
    <t>UED.ktoe.BG.TEL.TEL.DRYING.THERM.DIESEL_LIQBIO</t>
  </si>
  <si>
    <t>UED.ktoe.BG.TEL.TEL.DRYING.THERM.RFO</t>
  </si>
  <si>
    <t>UED.ktoe.BG.TEL.TEL.DRYING.THERM.NG_BIOGAS</t>
  </si>
  <si>
    <t>UED.ktoe.BG.TEL.TEL.DRYING_STEAM.TOTAL.TOTAL</t>
  </si>
  <si>
    <t>UED.ktoe.BG.TEL.TEL.DRYING_STEAM.STEAM.SOLIDS</t>
  </si>
  <si>
    <t>UED.ktoe.BG.TEL.TEL.DRYING_STEAM.STEAM.RFG</t>
  </si>
  <si>
    <t>UED.ktoe.BG.TEL.TEL.DRYING_STEAM.STEAM.LPG</t>
  </si>
  <si>
    <t>UED.ktoe.BG.TEL.TEL.DRYING_STEAM.STEAM.DIESEL_LIQBIO</t>
  </si>
  <si>
    <t>UED.ktoe.BG.TEL.TEL.DRYING_STEAM.STEAM.RFO</t>
  </si>
  <si>
    <t>UED.ktoe.BG.TEL.TEL.DRYING_STEAM.STEAM.OTHER</t>
  </si>
  <si>
    <t>UED.ktoe.BG.TEL.TEL.DRYING_STEAM.STEAM.NG_BIOGAS</t>
  </si>
  <si>
    <t>UED.ktoe.BG.TEL.TEL.DRYING_STEAM.STEAM.DERIVED</t>
  </si>
  <si>
    <t>UED.ktoe.BG.TEL.TEL.DRYING_STEAM.STEAM.BIOMASS_WASTE</t>
  </si>
  <si>
    <t>UED.ktoe.BG.TEL.TEL.DRYING_STEAM.STEAM.STEAM_DISTR</t>
  </si>
  <si>
    <t>UED.ktoe.BG.TEL.TEL.DRYING_ELEC.ELEC.ELEC</t>
  </si>
  <si>
    <t>UED.ktoe.BG.TEL.TEL.DRYING_MICROW.MICROW.ELEC</t>
  </si>
  <si>
    <t>UED.ktoe.BG.TEL.TEL.FINISHING.THERM.ELEC</t>
  </si>
  <si>
    <t>FUEL_EMI.ktCO2.BG.TEL.TEL.TOTAL.TOTAL.TOTAL</t>
  </si>
  <si>
    <t>FUEL_EMI.ktCO2.BG.TEL.TEL.LIGHT.GENERIC.ELEC</t>
  </si>
  <si>
    <t>FUEL_EMI.ktCO2.BG.TEL.TEL.AIRCOMP.GENERIC.ELEC</t>
  </si>
  <si>
    <t>FUEL_EMI.ktCO2.BG.TEL.TEL.MOTOR.GENERIC.ELEC</t>
  </si>
  <si>
    <t>FUEL_EMI.ktCO2.BG.TEL.TEL.FANS.GENERIC.ELEC</t>
  </si>
  <si>
    <t>FUEL_EMI.ktCO2.BG.TEL.TEL.LOW_ENTH.TOTAL.TOTAL</t>
  </si>
  <si>
    <t>FUEL_EMI.ktCO2.BG.TEL.TEL.LOW_ENTH.THERM.DIESEL_LIQBIO</t>
  </si>
  <si>
    <t>FUEL_EMI.ktCO2.BG.TEL.TEL.LOW_ENTH.THERM.NG_BIOGAS</t>
  </si>
  <si>
    <t>FUEL_EMI.ktCO2.BG.TEL.TEL.LOW_ENTH.THERM.SOLAR_GEO</t>
  </si>
  <si>
    <t>FUEL_EMI.ktCO2.BG.TEL.TEL.LOW_ENTH.HP.AMBIENT</t>
  </si>
  <si>
    <t>FUEL_EMI.ktCO2.BG.TEL.TEL.LOW_ENTH.THERM.ELEC</t>
  </si>
  <si>
    <t>FUEL_EMI.ktCO2.BG.TEL.TEL.PRETREAT.TOTAL.TOTAL</t>
  </si>
  <si>
    <t>FUEL_EMI.ktCO2.BG.TEL.TEL.PRETREAT.STEAM.SOLIDS</t>
  </si>
  <si>
    <t>FUEL_EMI.ktCO2.BG.TEL.TEL.PRETREAT.STEAM.RFG</t>
  </si>
  <si>
    <t>FUEL_EMI.ktCO2.BG.TEL.TEL.PRETREAT.STEAM.LPG</t>
  </si>
  <si>
    <t>FUEL_EMI.ktCO2.BG.TEL.TEL.PRETREAT.STEAM.DIESEL_LIQBIO</t>
  </si>
  <si>
    <t>FUEL_EMI.ktCO2.BG.TEL.TEL.PRETREAT.STEAM.RFO</t>
  </si>
  <si>
    <t>FUEL_EMI.ktCO2.BG.TEL.TEL.PRETREAT.STEAM.OTHER</t>
  </si>
  <si>
    <t>FUEL_EMI.ktCO2.BG.TEL.TEL.PRETREAT.STEAM.NG_BIOGAS</t>
  </si>
  <si>
    <t>FUEL_EMI.ktCO2.BG.TEL.TEL.PRETREAT.STEAM.DERIVED</t>
  </si>
  <si>
    <t>FUEL_EMI.ktCO2.BG.TEL.TEL.PRETREAT.STEAM.BIOMASS_WASTE</t>
  </si>
  <si>
    <t>FUEL_EMI.ktCO2.BG.TEL.TEL.PRETREAT.STEAM.STEAM_DISTR</t>
  </si>
  <si>
    <t>FUEL_EMI.ktCO2.BG.TEL.TEL.PROCESSING.TOTAL.TOTAL</t>
  </si>
  <si>
    <t>FUEL_EMI.ktCO2.BG.TEL.TEL.PROCESSING.STEAM.SOLIDS</t>
  </si>
  <si>
    <t>FUEL_EMI.ktCO2.BG.TEL.TEL.PROCESSING.STEAM.RFG</t>
  </si>
  <si>
    <t>FUEL_EMI.ktCO2.BG.TEL.TEL.PROCESSING.STEAM.LPG</t>
  </si>
  <si>
    <t>FUEL_EMI.ktCO2.BG.TEL.TEL.PROCESSING.STEAM.DIESEL_LIQBIO</t>
  </si>
  <si>
    <t>FUEL_EMI.ktCO2.BG.TEL.TEL.PROCESSING.STEAM.RFO</t>
  </si>
  <si>
    <t>FUEL_EMI.ktCO2.BG.TEL.TEL.PROCESSING.STEAM.OTHER</t>
  </si>
  <si>
    <t>FUEL_EMI.ktCO2.BG.TEL.TEL.PROCESSING.STEAM.NG_BIOGAS</t>
  </si>
  <si>
    <t>FUEL_EMI.ktCO2.BG.TEL.TEL.PROCESSING.STEAM.DERIVED</t>
  </si>
  <si>
    <t>FUEL_EMI.ktCO2.BG.TEL.TEL.PROCESSING.STEAM.BIOMASS_WASTE</t>
  </si>
  <si>
    <t>FUEL_EMI.ktCO2.BG.TEL.TEL.PROCESSING.STEAM.STEAM_DISTR</t>
  </si>
  <si>
    <t>FUEL_EMI.ktCO2.BG.TEL.TEL.GENERIC.MECH.ELEC</t>
  </si>
  <si>
    <t>FUEL_EMI.ktCO2.BG.TEL.TEL.DRYING.TOTAL.TOTAL</t>
  </si>
  <si>
    <t>FUEL_EMI.ktCO2.BG.TEL.TEL.DRYING.THERM.SOLIDS</t>
  </si>
  <si>
    <t>FUEL_EMI.ktCO2.BG.TEL.TEL.DRYING.THERM.LPG</t>
  </si>
  <si>
    <t>FUEL_EMI.ktCO2.BG.TEL.TEL.DRYING.THERM.DIESEL_LIQBIO</t>
  </si>
  <si>
    <t>FUEL_EMI.ktCO2.BG.TEL.TEL.DRYING.THERM.RFO</t>
  </si>
  <si>
    <t>FUEL_EMI.ktCO2.BG.TEL.TEL.DRYING.THERM.NG_BIOGAS</t>
  </si>
  <si>
    <t>FUEL_EMI.ktCO2.BG.TEL.TEL.DRYING_STEAM.TOTAL.TOTAL</t>
  </si>
  <si>
    <t>FUEL_EMI.ktCO2.BG.TEL.TEL.DRYING_STEAM.STEAM.SOLIDS</t>
  </si>
  <si>
    <t>FUEL_EMI.ktCO2.BG.TEL.TEL.DRYING_STEAM.STEAM.RFG</t>
  </si>
  <si>
    <t>FUEL_EMI.ktCO2.BG.TEL.TEL.DRYING_STEAM.STEAM.LPG</t>
  </si>
  <si>
    <t>FUEL_EMI.ktCO2.BG.TEL.TEL.DRYING_STEAM.STEAM.DIESEL_LIQBIO</t>
  </si>
  <si>
    <t>FUEL_EMI.ktCO2.BG.TEL.TEL.DRYING_STEAM.STEAM.RFO</t>
  </si>
  <si>
    <t>FUEL_EMI.ktCO2.BG.TEL.TEL.DRYING_STEAM.STEAM.OTHER</t>
  </si>
  <si>
    <t>FUEL_EMI.ktCO2.BG.TEL.TEL.DRYING_STEAM.STEAM.NG_BIOGAS</t>
  </si>
  <si>
    <t>FUEL_EMI.ktCO2.BG.TEL.TEL.DRYING_STEAM.STEAM.DERIVED</t>
  </si>
  <si>
    <t>FUEL_EMI.ktCO2.BG.TEL.TEL.DRYING_STEAM.STEAM.BIOMASS_WASTE</t>
  </si>
  <si>
    <t>FUEL_EMI.ktCO2.BG.TEL.TEL.DRYING_STEAM.STEAM.STEAM_DISTR</t>
  </si>
  <si>
    <t>FUEL_EMI.ktCO2.BG.TEL.TEL.DRYING_ELEC.ELEC.ELEC</t>
  </si>
  <si>
    <t>FUEL_EMI.ktCO2.BG.TEL.TEL.DRYING_MICROW.MICROW.ELEC</t>
  </si>
  <si>
    <t>FUEL_EMI.ktCO2.BG.TEL.TEL.FINISHING.THERM.ELEC</t>
  </si>
  <si>
    <t>VA.Meuro2023.BG.WWP.WWP</t>
  </si>
  <si>
    <t>OUTPUT.index.BG.WWP.WWP</t>
  </si>
  <si>
    <t>CAP.index.BG.WWP.WWP</t>
  </si>
  <si>
    <t>NEWCAP.index.BG.WWP.WWP</t>
  </si>
  <si>
    <t>FEC.ktoe.BG.WWP.WWP.TOTAL.TOTAL.TOTAL</t>
  </si>
  <si>
    <t>FEC.ktoe.BG.WWP.WWP.TOTAL.TOTAL.SOLIDS</t>
  </si>
  <si>
    <t>FEC.ktoe.BG.WWP.WWP.TOTAL.TOTAL.RFG</t>
  </si>
  <si>
    <t>FEC.ktoe.BG.WWP.WWP.TOTAL.TOTAL.LPG</t>
  </si>
  <si>
    <t>FEC.ktoe.BG.WWP.WWP.TOTAL.TOTAL.DIESEL</t>
  </si>
  <si>
    <t>FEC.ktoe.BG.WWP.WWP.TOTAL.TOTAL.RFO</t>
  </si>
  <si>
    <t>FEC.ktoe.BG.WWP.WWP.TOTAL.TOTAL.OTHER</t>
  </si>
  <si>
    <t>FEC.ktoe.BG.WWP.WWP.TOTAL.TOTAL.NG</t>
  </si>
  <si>
    <t>FEC.ktoe.BG.WWP.WWP.TOTAL.TOTAL.DERIVED</t>
  </si>
  <si>
    <t>FEC.ktoe.BG.WWP.WWP.TOTAL.TOTAL.BIOMASS_WASTE</t>
  </si>
  <si>
    <t>FEC.ktoe.BG.WWP.WWP.TOTAL.TOTAL.BIOGAS</t>
  </si>
  <si>
    <t>FEC.ktoe.BG.WWP.WWP.TOTAL.TOTAL.LIQBIO</t>
  </si>
  <si>
    <t>FEC.ktoe.BG.WWP.WWP.TOTAL.TOTAL.SOLAR</t>
  </si>
  <si>
    <t>FEC.ktoe.BG.WWP.WWP.TOTAL.TOTAL.GEO</t>
  </si>
  <si>
    <t>FEC.ktoe.BG.WWP.WWP.TOTAL.TOTAL.AMBIENT</t>
  </si>
  <si>
    <t>FEC.ktoe.BG.WWP.WWP.TOTAL.TOTAL.STEAM_DISTR</t>
  </si>
  <si>
    <t>FEC.ktoe.BG.WWP.WWP.TOTAL.TOTAL.ELEC</t>
  </si>
  <si>
    <t>FEC.ktoe.BG.WWP.WWP.LIGHT.GENERIC.ELEC</t>
  </si>
  <si>
    <t>FEC.ktoe.BG.WWP.WWP.AIRCOMP.GENERIC.ELEC</t>
  </si>
  <si>
    <t>FEC.ktoe.BG.WWP.WWP.MOTOR.GENERIC.ELEC</t>
  </si>
  <si>
    <t>FEC.ktoe.BG.WWP.WWP.FANS.GENERIC.ELEC</t>
  </si>
  <si>
    <t>FEC.ktoe.BG.WWP.WWP.LOW_ENTH.TOTAL.TOTAL</t>
  </si>
  <si>
    <t>FEC.ktoe.BG.WWP.WWP.LOW_ENTH.THERM.DIESEL_LIQBIO</t>
  </si>
  <si>
    <t>FEC.ktoe.BG.WWP.WWP.LOW_ENTH.THERM.NG_BIOGAS</t>
  </si>
  <si>
    <t>FEC.ktoe.BG.WWP.WWP.LOW_ENTH.THERM.SOLAR_GEO</t>
  </si>
  <si>
    <t>FEC.ktoe.BG.WWP.WWP.LOW_ENTH.HP.AMBIENT</t>
  </si>
  <si>
    <t>FEC.ktoe.BG.WWP.WWP.LOW_ENTH.THERM.ELEC</t>
  </si>
  <si>
    <t>Wood: Specific processes with steam</t>
  </si>
  <si>
    <t>FEC.ktoe.BG.WWP.WWP.PROCESSING.TOTAL.TOTAL</t>
  </si>
  <si>
    <t>FEC.ktoe.BG.WWP.WWP.PROCESSING.STEAM.SOLIDS</t>
  </si>
  <si>
    <t>FEC.ktoe.BG.WWP.WWP.PROCESSING.STEAM.RFG</t>
  </si>
  <si>
    <t>FEC.ktoe.BG.WWP.WWP.PROCESSING.STEAM.LPG</t>
  </si>
  <si>
    <t>FEC.ktoe.BG.WWP.WWP.PROCESSING.STEAM.DIESEL_LIQBIO</t>
  </si>
  <si>
    <t>FEC.ktoe.BG.WWP.WWP.PROCESSING.STEAM.RFO</t>
  </si>
  <si>
    <t>FEC.ktoe.BG.WWP.WWP.PROCESSING.STEAM.OTHER</t>
  </si>
  <si>
    <t>FEC.ktoe.BG.WWP.WWP.PROCESSING.STEAM.NG_BIOGAS</t>
  </si>
  <si>
    <t>FEC.ktoe.BG.WWP.WWP.PROCESSING.STEAM.DERIVED</t>
  </si>
  <si>
    <t>FEC.ktoe.BG.WWP.WWP.PROCESSING.STEAM.BIOMASS_WASTE</t>
  </si>
  <si>
    <t>FEC.ktoe.BG.WWP.WWP.PROCESSING.STEAM.STEAM_DISTR</t>
  </si>
  <si>
    <t>Wood: Electric mechanical processes</t>
  </si>
  <si>
    <t>FEC.ktoe.BG.WWP.WWP.GENERIC.MECH.ELEC</t>
  </si>
  <si>
    <t>Wood: Drying</t>
  </si>
  <si>
    <t>Wood: Thermal drying</t>
  </si>
  <si>
    <t>FEC.ktoe.BG.WWP.WWP.DRYING.TOTAL.TOTAL</t>
  </si>
  <si>
    <t>FEC.ktoe.BG.WWP.WWP.DRYING.THERM.SOLIDS</t>
  </si>
  <si>
    <t>FEC.ktoe.BG.WWP.WWP.DRYING.THERM.LPG</t>
  </si>
  <si>
    <t>FEC.ktoe.BG.WWP.WWP.DRYING.THERM.DIESEL_LIQBIO</t>
  </si>
  <si>
    <t>FEC.ktoe.BG.WWP.WWP.DRYING.THERM.RFO</t>
  </si>
  <si>
    <t>FEC.ktoe.BG.WWP.WWP.DRYING.THERM.NG_BIOGAS</t>
  </si>
  <si>
    <t>Wood: Steam drying</t>
  </si>
  <si>
    <t>FEC.ktoe.BG.WWP.WWP.DRYING_STEAM.TOTAL.TOTAL</t>
  </si>
  <si>
    <t>FEC.ktoe.BG.WWP.WWP.DRYING_STEAM.STEAM.SOLIDS</t>
  </si>
  <si>
    <t>FEC.ktoe.BG.WWP.WWP.DRYING_STEAM.STEAM.RFG</t>
  </si>
  <si>
    <t>FEC.ktoe.BG.WWP.WWP.DRYING_STEAM.STEAM.LPG</t>
  </si>
  <si>
    <t>FEC.ktoe.BG.WWP.WWP.DRYING_STEAM.STEAM.DIESEL_LIQBIO</t>
  </si>
  <si>
    <t>FEC.ktoe.BG.WWP.WWP.DRYING_STEAM.STEAM.RFO</t>
  </si>
  <si>
    <t>FEC.ktoe.BG.WWP.WWP.DRYING_STEAM.STEAM.OTHER</t>
  </si>
  <si>
    <t>FEC.ktoe.BG.WWP.WWP.DRYING_STEAM.STEAM.NG_BIOGAS</t>
  </si>
  <si>
    <t>FEC.ktoe.BG.WWP.WWP.DRYING_STEAM.STEAM.DERIVED</t>
  </si>
  <si>
    <t>FEC.ktoe.BG.WWP.WWP.DRYING_STEAM.STEAM.BIOMASS_WASTE</t>
  </si>
  <si>
    <t>FEC.ktoe.BG.WWP.WWP.DRYING_STEAM.STEAM.STEAM_DISTR</t>
  </si>
  <si>
    <t>Wood: Electric drying</t>
  </si>
  <si>
    <t>FEC.ktoe.BG.WWP.WWP.DRYING_ELEC.ELEC.ELEC</t>
  </si>
  <si>
    <t>Wood: Microwave drying</t>
  </si>
  <si>
    <t>FEC.ktoe.BG.WWP.WWP.DRYING_MICROW.MICROW.ELEC</t>
  </si>
  <si>
    <t>Wood: Finishing Electric</t>
  </si>
  <si>
    <t>FEC.ktoe.BG.WWP.WWP.FINISHING.ELEC.ELEC</t>
  </si>
  <si>
    <t>UED.ktoe.BG.WWP.WWP.TOTAL.TOTAL.TOTAL</t>
  </si>
  <si>
    <t>UED.ktoe.BG.WWP.WWP.LIGHT.GENERIC.ELEC</t>
  </si>
  <si>
    <t>UED.ktoe.BG.WWP.WWP.AIRCOMP.GENERIC.ELEC</t>
  </si>
  <si>
    <t>UED.ktoe.BG.WWP.WWP.MOTOR.GENERIC.ELEC</t>
  </si>
  <si>
    <t>UED.ktoe.BG.WWP.WWP.FANS.GENERIC.ELEC</t>
  </si>
  <si>
    <t>UED.ktoe.BG.WWP.WWP.LOW_ENTH.TOTAL.TOTAL</t>
  </si>
  <si>
    <t>UED.ktoe.BG.WWP.WWP.LOW_ENTH.THERM.DIESEL_LIQBIO</t>
  </si>
  <si>
    <t>UED.ktoe.BG.WWP.WWP.LOW_ENTH.THERM.NG_BIOGAS</t>
  </si>
  <si>
    <t>UED.ktoe.BG.WWP.WWP.LOW_ENTH.THERM.SOLAR_GEO</t>
  </si>
  <si>
    <t>UED.ktoe.BG.WWP.WWP.LOW_ENTH.HP.AMBIENT</t>
  </si>
  <si>
    <t>UED.ktoe.BG.WWP.WWP.LOW_ENTH.THERM.ELEC</t>
  </si>
  <si>
    <t>UED.ktoe.BG.WWP.WWP.PROCESSING.TOTAL.TOTAL</t>
  </si>
  <si>
    <t>UED.ktoe.BG.WWP.WWP.PROCESSING.STEAM.SOLIDS</t>
  </si>
  <si>
    <t>UED.ktoe.BG.WWP.WWP.PROCESSING.STEAM.RFG</t>
  </si>
  <si>
    <t>UED.ktoe.BG.WWP.WWP.PROCESSING.STEAM.LPG</t>
  </si>
  <si>
    <t>UED.ktoe.BG.WWP.WWP.PROCESSING.STEAM.DIESEL_LIQBIO</t>
  </si>
  <si>
    <t>UED.ktoe.BG.WWP.WWP.PROCESSING.STEAM.RFO</t>
  </si>
  <si>
    <t>UED.ktoe.BG.WWP.WWP.PROCESSING.STEAM.OTHER</t>
  </si>
  <si>
    <t>UED.ktoe.BG.WWP.WWP.PROCESSING.STEAM.NG_BIOGAS</t>
  </si>
  <si>
    <t>UED.ktoe.BG.WWP.WWP.PROCESSING.STEAM.DERIVED</t>
  </si>
  <si>
    <t>UED.ktoe.BG.WWP.WWP.PROCESSING.STEAM.BIOMASS_WASTE</t>
  </si>
  <si>
    <t>UED.ktoe.BG.WWP.WWP.PROCESSING.STEAM.STEAM_DISTR</t>
  </si>
  <si>
    <t>UED.ktoe.BG.WWP.WWP.GENERIC.MECH.ELEC</t>
  </si>
  <si>
    <t>UED.ktoe.BG.WWP.WWP.DRYING.TOTAL.TOTAL</t>
  </si>
  <si>
    <t>UED.ktoe.BG.WWP.WWP.DRYING.THERM.SOLIDS</t>
  </si>
  <si>
    <t>UED.ktoe.BG.WWP.WWP.DRYING.THERM.LPG</t>
  </si>
  <si>
    <t>UED.ktoe.BG.WWP.WWP.DRYING.THERM.DIESEL_LIQBIO</t>
  </si>
  <si>
    <t>UED.ktoe.BG.WWP.WWP.DRYING.THERM.RFO</t>
  </si>
  <si>
    <t>UED.ktoe.BG.WWP.WWP.DRYING.THERM.NG_BIOGAS</t>
  </si>
  <si>
    <t>UED.ktoe.BG.WWP.WWP.DRYING_STEAM.TOTAL.TOTAL</t>
  </si>
  <si>
    <t>UED.ktoe.BG.WWP.WWP.DRYING_STEAM.STEAM.SOLIDS</t>
  </si>
  <si>
    <t>UED.ktoe.BG.WWP.WWP.DRYING_STEAM.STEAM.RFG</t>
  </si>
  <si>
    <t>UED.ktoe.BG.WWP.WWP.DRYING_STEAM.STEAM.LPG</t>
  </si>
  <si>
    <t>UED.ktoe.BG.WWP.WWP.DRYING_STEAM.STEAM.DIESEL_LIQBIO</t>
  </si>
  <si>
    <t>UED.ktoe.BG.WWP.WWP.DRYING_STEAM.STEAM.RFO</t>
  </si>
  <si>
    <t>UED.ktoe.BG.WWP.WWP.DRYING_STEAM.STEAM.OTHER</t>
  </si>
  <si>
    <t>UED.ktoe.BG.WWP.WWP.DRYING_STEAM.STEAM.NG_BIOGAS</t>
  </si>
  <si>
    <t>UED.ktoe.BG.WWP.WWP.DRYING_STEAM.STEAM.DERIVED</t>
  </si>
  <si>
    <t>UED.ktoe.BG.WWP.WWP.DRYING_STEAM.STEAM.BIOMASS_WASTE</t>
  </si>
  <si>
    <t>UED.ktoe.BG.WWP.WWP.DRYING_STEAM.STEAM.STEAM_DISTR</t>
  </si>
  <si>
    <t>UED.ktoe.BG.WWP.WWP.DRYING_ELEC.ELEC.ELEC</t>
  </si>
  <si>
    <t>UED.ktoe.BG.WWP.WWP.DRYING_MICROW.MICROW.ELEC</t>
  </si>
  <si>
    <t>UED.ktoe.BG.WWP.WWP.FINISHING.ELEC.ELEC</t>
  </si>
  <si>
    <t>FUEL_EMI.ktCO2.BG.WWP.WWP.TOTAL.TOTAL.TOTAL</t>
  </si>
  <si>
    <t>FUEL_EMI.ktCO2.BG.WWP.WWP.LIGHT.GENERIC.ELEC</t>
  </si>
  <si>
    <t>FUEL_EMI.ktCO2.BG.WWP.WWP.AIRCOMP.GENERIC.ELEC</t>
  </si>
  <si>
    <t>FUEL_EMI.ktCO2.BG.WWP.WWP.MOTOR.GENERIC.ELEC</t>
  </si>
  <si>
    <t>FUEL_EMI.ktCO2.BG.WWP.WWP.FANS.GENERIC.ELEC</t>
  </si>
  <si>
    <t>FUEL_EMI.ktCO2.BG.WWP.WWP.LOW_ENTH.TOTAL.TOTAL</t>
  </si>
  <si>
    <t>FUEL_EMI.ktCO2.BG.WWP.WWP.LOW_ENTH.THERM.DIESEL_LIQBIO</t>
  </si>
  <si>
    <t>FUEL_EMI.ktCO2.BG.WWP.WWP.LOW_ENTH.THERM.NG_BIOGAS</t>
  </si>
  <si>
    <t>FUEL_EMI.ktCO2.BG.WWP.WWP.LOW_ENTH.THERM.SOLAR_GEO</t>
  </si>
  <si>
    <t>FUEL_EMI.ktCO2.BG.WWP.WWP.LOW_ENTH.HP.AMBIENT</t>
  </si>
  <si>
    <t>FUEL_EMI.ktCO2.BG.WWP.WWP.LOW_ENTH.THERM.ELEC</t>
  </si>
  <si>
    <t>FUEL_EMI.ktCO2.BG.WWP.WWP.PROCESSING.TOTAL.TOTAL</t>
  </si>
  <si>
    <t>FUEL_EMI.ktCO2.BG.WWP.WWP.PROCESSING.STEAM.SOLIDS</t>
  </si>
  <si>
    <t>FUEL_EMI.ktCO2.BG.WWP.WWP.PROCESSING.STEAM.RFG</t>
  </si>
  <si>
    <t>FUEL_EMI.ktCO2.BG.WWP.WWP.PROCESSING.STEAM.LPG</t>
  </si>
  <si>
    <t>FUEL_EMI.ktCO2.BG.WWP.WWP.PROCESSING.STEAM.DIESEL_LIQBIO</t>
  </si>
  <si>
    <t>FUEL_EMI.ktCO2.BG.WWP.WWP.PROCESSING.STEAM.RFO</t>
  </si>
  <si>
    <t>FUEL_EMI.ktCO2.BG.WWP.WWP.PROCESSING.STEAM.OTHER</t>
  </si>
  <si>
    <t>FUEL_EMI.ktCO2.BG.WWP.WWP.PROCESSING.STEAM.NG_BIOGAS</t>
  </si>
  <si>
    <t>FUEL_EMI.ktCO2.BG.WWP.WWP.PROCESSING.STEAM.DERIVED</t>
  </si>
  <si>
    <t>FUEL_EMI.ktCO2.BG.WWP.WWP.PROCESSING.STEAM.BIOMASS_WASTE</t>
  </si>
  <si>
    <t>FUEL_EMI.ktCO2.BG.WWP.WWP.PROCESSING.STEAM.STEAM_DISTR</t>
  </si>
  <si>
    <t>FUEL_EMI.ktCO2.BG.WWP.WWP.GENERIC.MECH.ELEC</t>
  </si>
  <si>
    <t>FUEL_EMI.ktCO2.BG.WWP.WWP.DRYING.TOTAL.TOTAL</t>
  </si>
  <si>
    <t>FUEL_EMI.ktCO2.BG.WWP.WWP.DRYING.THERM.SOLIDS</t>
  </si>
  <si>
    <t>FUEL_EMI.ktCO2.BG.WWP.WWP.DRYING.THERM.LPG</t>
  </si>
  <si>
    <t>FUEL_EMI.ktCO2.BG.WWP.WWP.DRYING.THERM.DIESEL_LIQBIO</t>
  </si>
  <si>
    <t>FUEL_EMI.ktCO2.BG.WWP.WWP.DRYING.THERM.RFO</t>
  </si>
  <si>
    <t>FUEL_EMI.ktCO2.BG.WWP.WWP.DRYING.THERM.NG_BIOGAS</t>
  </si>
  <si>
    <t>FUEL_EMI.ktCO2.BG.WWP.WWP.DRYING_STEAM.TOTAL.TOTAL</t>
  </si>
  <si>
    <t>FUEL_EMI.ktCO2.BG.WWP.WWP.DRYING_STEAM.STEAM.SOLIDS</t>
  </si>
  <si>
    <t>FUEL_EMI.ktCO2.BG.WWP.WWP.DRYING_STEAM.STEAM.RFG</t>
  </si>
  <si>
    <t>FUEL_EMI.ktCO2.BG.WWP.WWP.DRYING_STEAM.STEAM.LPG</t>
  </si>
  <si>
    <t>FUEL_EMI.ktCO2.BG.WWP.WWP.DRYING_STEAM.STEAM.DIESEL_LIQBIO</t>
  </si>
  <si>
    <t>FUEL_EMI.ktCO2.BG.WWP.WWP.DRYING_STEAM.STEAM.RFO</t>
  </si>
  <si>
    <t>FUEL_EMI.ktCO2.BG.WWP.WWP.DRYING_STEAM.STEAM.OTHER</t>
  </si>
  <si>
    <t>FUEL_EMI.ktCO2.BG.WWP.WWP.DRYING_STEAM.STEAM.NG_BIOGAS</t>
  </si>
  <si>
    <t>FUEL_EMI.ktCO2.BG.WWP.WWP.DRYING_STEAM.STEAM.DERIVED</t>
  </si>
  <si>
    <t>FUEL_EMI.ktCO2.BG.WWP.WWP.DRYING_STEAM.STEAM.BIOMASS_WASTE</t>
  </si>
  <si>
    <t>FUEL_EMI.ktCO2.BG.WWP.WWP.DRYING_STEAM.STEAM.STEAM_DISTR</t>
  </si>
  <si>
    <t>FUEL_EMI.ktCO2.BG.WWP.WWP.DRYING_ELEC.ELEC.ELEC</t>
  </si>
  <si>
    <t>FUEL_EMI.ktCO2.BG.WWP.WWP.DRYING_MICROW.MICROW.ELEC</t>
  </si>
  <si>
    <t>FUEL_EMI.ktCO2.BG.WWP.WWP.FINISHING.ELEC.ELEC</t>
  </si>
  <si>
    <t>VA.Meuro2023.BG.OIS.OIS</t>
  </si>
  <si>
    <t>OUTPUT.index.BG.OIS.OIS</t>
  </si>
  <si>
    <t>CAP.index.BG.OIS.OIS</t>
  </si>
  <si>
    <t>NEWCAP.index.BG.OIS.OIS</t>
  </si>
  <si>
    <t>Energy consumption (ktoe)*</t>
  </si>
  <si>
    <t>FEC.ktoe.BG.OIS.OIS.TOTAL.TOTAL.TOTAL</t>
  </si>
  <si>
    <t>FEC.ktoe.BG.OIS.OIS.TOTAL.TOTAL.SOLIDS</t>
  </si>
  <si>
    <t>FEC.ktoe.BG.OIS.OIS.TOTAL.TOTAL.RFG</t>
  </si>
  <si>
    <t>FEC.ktoe.BG.OIS.OIS.TOTAL.TOTAL.LPG</t>
  </si>
  <si>
    <t>FEC.ktoe.BG.OIS.OIS.TOTAL.TOTAL.DIESEL</t>
  </si>
  <si>
    <t>FEC.ktoe.BG.OIS.OIS.TOTAL.TOTAL.RFO</t>
  </si>
  <si>
    <t>FEC.ktoe.BG.OIS.OIS.TOTAL.TOTAL.OTHER</t>
  </si>
  <si>
    <t>FEC.ktoe.BG.OIS.OIS.TOTAL.TOTAL.NG</t>
  </si>
  <si>
    <t>FEC.ktoe.BG.OIS.OIS.TOTAL.TOTAL.DERIVED</t>
  </si>
  <si>
    <t>FEC.ktoe.BG.OIS.OIS.TOTAL.TOTAL.BIOMASS_WASTE</t>
  </si>
  <si>
    <t>FEC.ktoe.BG.OIS.OIS.TOTAL.TOTAL.BIOGAS</t>
  </si>
  <si>
    <t>FEC.ktoe.BG.OIS.OIS.TOTAL.TOTAL.LIQBIO</t>
  </si>
  <si>
    <t>FEC.ktoe.BG.OIS.OIS.TOTAL.TOTAL.SOLAR</t>
  </si>
  <si>
    <t>FEC.ktoe.BG.OIS.OIS.TOTAL.TOTAL.GEO</t>
  </si>
  <si>
    <t>FEC.ktoe.BG.OIS.OIS.TOTAL.TOTAL.AMBIENT</t>
  </si>
  <si>
    <t>FEC.ktoe.BG.OIS.OIS.TOTAL.TOTAL.STEAM_DISTR</t>
  </si>
  <si>
    <t>FEC.ktoe.BG.OIS.OIS.TOTAL.TOTAL.ELEC</t>
  </si>
  <si>
    <t>*Energy consumption includes consumption in Mining and Quarrying and Construction sectors</t>
  </si>
  <si>
    <t>FEC.ktoe.BG.OIS.OIS.LIGHT.GENERIC.ELEC</t>
  </si>
  <si>
    <t>FEC.ktoe.BG.OIS.OIS.AIRCOMP.GENERIC.ELEC</t>
  </si>
  <si>
    <t>FEC.ktoe.BG.OIS.OIS.MOTOR.GENERIC.ELEC</t>
  </si>
  <si>
    <t>FEC.ktoe.BG.OIS.OIS.FANS.GENERIC.ELEC</t>
  </si>
  <si>
    <t>FEC.ktoe.BG.OIS.OIS.LOW_ENTH.TOTAL.TOTAL</t>
  </si>
  <si>
    <t>FEC.ktoe.BG.OIS.OIS.LOW_ENTH.THERM.DIESEL_LIQBIO</t>
  </si>
  <si>
    <t>FEC.ktoe.BG.OIS.OIS.LOW_ENTH.THERM.NG_BIOGAS</t>
  </si>
  <si>
    <t>FEC.ktoe.BG.OIS.OIS.LOW_ENTH.THERM.SOLAR_GEO</t>
  </si>
  <si>
    <t>FEC.ktoe.BG.OIS.OIS.LOW_ENTH.HP.AMBIENT</t>
  </si>
  <si>
    <t>FEC.ktoe.BG.OIS.OIS.LOW_ENTH.THERM.ELEC</t>
  </si>
  <si>
    <t>Other Industrial sectors: Steam processing</t>
  </si>
  <si>
    <t>FEC.ktoe.BG.OIS.OIS.PROCESSING.TOTAL.TOTAL</t>
  </si>
  <si>
    <t>FEC.ktoe.BG.OIS.OIS.PROCESSING.STEAM.SOLIDS</t>
  </si>
  <si>
    <t>FEC.ktoe.BG.OIS.OIS.PROCESSING.STEAM.RFG</t>
  </si>
  <si>
    <t>FEC.ktoe.BG.OIS.OIS.PROCESSING.STEAM.LPG</t>
  </si>
  <si>
    <t>FEC.ktoe.BG.OIS.OIS.PROCESSING.STEAM.DIESEL_LIQBIO</t>
  </si>
  <si>
    <t>FEC.ktoe.BG.OIS.OIS.PROCESSING.STEAM.RFO</t>
  </si>
  <si>
    <t>FEC.ktoe.BG.OIS.OIS.PROCESSING.STEAM.OTHER</t>
  </si>
  <si>
    <t>FEC.ktoe.BG.OIS.OIS.PROCESSING.STEAM.NG_BIOGAS</t>
  </si>
  <si>
    <t>FEC.ktoe.BG.OIS.OIS.PROCESSING.STEAM.DERIVED</t>
  </si>
  <si>
    <t>FEC.ktoe.BG.OIS.OIS.PROCESSING.STEAM.BIOMASS_WASTE</t>
  </si>
  <si>
    <t>FEC.ktoe.BG.OIS.OIS.PROCESSING.STEAM.STEAM_DISTR</t>
  </si>
  <si>
    <t>Other Industrial sectors: Process heating</t>
  </si>
  <si>
    <t>Other Industrial sectors: Thermal processing</t>
  </si>
  <si>
    <t>FEC.ktoe.BG.OIS.OIS.PROC_HEAT.TOTAL.TOTAL</t>
  </si>
  <si>
    <t>FEC.ktoe.BG.OIS.OIS.PROC_HEAT.THERM.SOLIDS</t>
  </si>
  <si>
    <t>FEC.ktoe.BG.OIS.OIS.PROC_HEAT.THERM.LPG</t>
  </si>
  <si>
    <t>FEC.ktoe.BG.OIS.OIS.PROC_HEAT.THERM.DIESEL_LIQBIO</t>
  </si>
  <si>
    <t>FEC.ktoe.BG.OIS.OIS.PROC_HEAT.THERM.RFO</t>
  </si>
  <si>
    <t>FEC.ktoe.BG.OIS.OIS.PROC_HEAT.THERM.NG_BIOGAS</t>
  </si>
  <si>
    <t>Other Industrial sectors: Electric processing</t>
  </si>
  <si>
    <t>FEC.ktoe.BG.OIS.OIS.PROC_HEAT_ELEC.ELEC.ELEC</t>
  </si>
  <si>
    <t>Other Industrial sectors: Drying</t>
  </si>
  <si>
    <t>Other Industries: Thermal drying</t>
  </si>
  <si>
    <t>FEC.ktoe.BG.OIS.OIS.DRYING.TOTAL.TOTAL</t>
  </si>
  <si>
    <t>FEC.ktoe.BG.OIS.OIS.DRYING.THERM.SOLIDS</t>
  </si>
  <si>
    <t>FEC.ktoe.BG.OIS.OIS.DRYING.THERM.LPG</t>
  </si>
  <si>
    <t>FEC.ktoe.BG.OIS.OIS.DRYING.THERM.DIESEL_LIQBIO</t>
  </si>
  <si>
    <t>FEC.ktoe.BG.OIS.OIS.DRYING.THERM.RFO</t>
  </si>
  <si>
    <t>FEC.ktoe.BG.OIS.OIS.DRYING.THERM.NG_BIOGAS</t>
  </si>
  <si>
    <t>Other Industries: Steam drying</t>
  </si>
  <si>
    <t>FEC.ktoe.BG.OIS.OIS.DRYING_STEAM.TOTAL.TOTAL</t>
  </si>
  <si>
    <t>FEC.ktoe.BG.OIS.OIS.DRYING_STEAM.STEAM.SOLIDS</t>
  </si>
  <si>
    <t>FEC.ktoe.BG.OIS.OIS.DRYING_STEAM.STEAM.RFG</t>
  </si>
  <si>
    <t>FEC.ktoe.BG.OIS.OIS.DRYING_STEAM.STEAM.LPG</t>
  </si>
  <si>
    <t>FEC.ktoe.BG.OIS.OIS.DRYING_STEAM.STEAM.DIESEL_LIQBIO</t>
  </si>
  <si>
    <t>FEC.ktoe.BG.OIS.OIS.DRYING_STEAM.STEAM.RFO</t>
  </si>
  <si>
    <t>FEC.ktoe.BG.OIS.OIS.DRYING_STEAM.STEAM.OTHER</t>
  </si>
  <si>
    <t>FEC.ktoe.BG.OIS.OIS.DRYING_STEAM.STEAM.NG_BIOGAS</t>
  </si>
  <si>
    <t>FEC.ktoe.BG.OIS.OIS.DRYING_STEAM.STEAM.DERIVED</t>
  </si>
  <si>
    <t>FEC.ktoe.BG.OIS.OIS.DRYING_STEAM.STEAM.BIOMASS_WASTE</t>
  </si>
  <si>
    <t>FEC.ktoe.BG.OIS.OIS.DRYING_STEAM.STEAM.STEAM_DISTR</t>
  </si>
  <si>
    <t>Other Industries: Electric drying</t>
  </si>
  <si>
    <t>FEC.ktoe.BG.OIS.OIS.DRYING_ELEC.ELEC.ELEC</t>
  </si>
  <si>
    <t>Other Industrial sectors: Process Cooling</t>
  </si>
  <si>
    <t>Other Industries: Thermal cooling</t>
  </si>
  <si>
    <t>FEC.ktoe.BG.OIS.OIS.PROC_COOL_THERM.THERM.NG_BIOGAS</t>
  </si>
  <si>
    <t>Other Industries: Steam cooling</t>
  </si>
  <si>
    <t>FEC.ktoe.BG.OIS.OIS.PROC_COOL_STEAM.TOTAL.TOTAL</t>
  </si>
  <si>
    <t>FEC.ktoe.BG.OIS.OIS.PROC_COOL_STEAM.STEAM.SOLIDS</t>
  </si>
  <si>
    <t>FEC.ktoe.BG.OIS.OIS.PROC_COOL_STEAM.STEAM.RFG</t>
  </si>
  <si>
    <t>FEC.ktoe.BG.OIS.OIS.PROC_COOL_STEAM.STEAM.LPG</t>
  </si>
  <si>
    <t>FEC.ktoe.BG.OIS.OIS.PROC_COOL_STEAM.STEAM.DIESEL_LIQBIO</t>
  </si>
  <si>
    <t>FEC.ktoe.BG.OIS.OIS.PROC_COOL_STEAM.STEAM.RFO</t>
  </si>
  <si>
    <t>FEC.ktoe.BG.OIS.OIS.PROC_COOL_STEAM.STEAM.OTHER</t>
  </si>
  <si>
    <t>FEC.ktoe.BG.OIS.OIS.PROC_COOL_STEAM.STEAM.NG_BIOGAS</t>
  </si>
  <si>
    <t>FEC.ktoe.BG.OIS.OIS.PROC_COOL_STEAM.STEAM.DERIVED</t>
  </si>
  <si>
    <t>FEC.ktoe.BG.OIS.OIS.PROC_COOL_STEAM.STEAM.BIOMASS_WASTE</t>
  </si>
  <si>
    <t>FEC.ktoe.BG.OIS.OIS.PROC_COOL_STEAM.STEAM.STEAM_DISTR</t>
  </si>
  <si>
    <t>Other Industries: Electric cooling</t>
  </si>
  <si>
    <t>FEC.ktoe.BG.OIS.OIS.PROC_COOL_ELEC.ELEC.ELEC</t>
  </si>
  <si>
    <t>Other Industrial sectors: Diesel motors (incl. biofuels)</t>
  </si>
  <si>
    <t>FEC.ktoe.BG.OIS.OIS.MOTOR.MECH.DIESEL_LIQBIO</t>
  </si>
  <si>
    <t>Other Industrial sectors: Electric machinery</t>
  </si>
  <si>
    <t>FEC.ktoe.BG.OIS.OIS.GENERIC.MECH.ELEC</t>
  </si>
  <si>
    <t>Other Industrial sectors: Diesel motors</t>
  </si>
  <si>
    <t>UED.ktoe.BG.OIS.OIS.TOTAL.TOTAL.TOTAL</t>
  </si>
  <si>
    <t>UED.ktoe.BG.OIS.OIS.LIGHT.GENERIC.ELEC</t>
  </si>
  <si>
    <t>UED.ktoe.BG.OIS.OIS.AIRCOMP.GENERIC.ELEC</t>
  </si>
  <si>
    <t>UED.ktoe.BG.OIS.OIS.MOTOR.GENERIC.ELEC</t>
  </si>
  <si>
    <t>UED.ktoe.BG.OIS.OIS.FANS.GENERIC.ELEC</t>
  </si>
  <si>
    <t>UED.ktoe.BG.OIS.OIS.LOW_ENTH.TOTAL.TOTAL</t>
  </si>
  <si>
    <t>UED.ktoe.BG.OIS.OIS.LOW_ENTH.THERM.DIESEL_LIQBIO</t>
  </si>
  <si>
    <t>UED.ktoe.BG.OIS.OIS.LOW_ENTH.THERM.NG_BIOGAS</t>
  </si>
  <si>
    <t>UED.ktoe.BG.OIS.OIS.LOW_ENTH.THERM.SOLAR_GEO</t>
  </si>
  <si>
    <t>UED.ktoe.BG.OIS.OIS.LOW_ENTH.HP.AMBIENT</t>
  </si>
  <si>
    <t>UED.ktoe.BG.OIS.OIS.LOW_ENTH.THERM.ELEC</t>
  </si>
  <si>
    <t>UED.ktoe.BG.OIS.OIS.PROCESSING.TOTAL.TOTAL</t>
  </si>
  <si>
    <t>UED.ktoe.BG.OIS.OIS.PROCESSING.STEAM.SOLIDS</t>
  </si>
  <si>
    <t>UED.ktoe.BG.OIS.OIS.PROCESSING.STEAM.RFG</t>
  </si>
  <si>
    <t>UED.ktoe.BG.OIS.OIS.PROCESSING.STEAM.LPG</t>
  </si>
  <si>
    <t>UED.ktoe.BG.OIS.OIS.PROCESSING.STEAM.DIESEL_LIQBIO</t>
  </si>
  <si>
    <t>UED.ktoe.BG.OIS.OIS.PROCESSING.STEAM.RFO</t>
  </si>
  <si>
    <t>UED.ktoe.BG.OIS.OIS.PROCESSING.STEAM.OTHER</t>
  </si>
  <si>
    <t>UED.ktoe.BG.OIS.OIS.PROCESSING.STEAM.NG_BIOGAS</t>
  </si>
  <si>
    <t>UED.ktoe.BG.OIS.OIS.PROCESSING.STEAM.DERIVED</t>
  </si>
  <si>
    <t>UED.ktoe.BG.OIS.OIS.PROCESSING.STEAM.BIOMASS_WASTE</t>
  </si>
  <si>
    <t>UED.ktoe.BG.OIS.OIS.PROCESSING.STEAM.STEAM_DISTR</t>
  </si>
  <si>
    <t>UED.ktoe.BG.OIS.OIS.PROC_HEAT.TOTAL.TOTAL</t>
  </si>
  <si>
    <t>UED.ktoe.BG.OIS.OIS.PROC_HEAT.THERM.SOLIDS</t>
  </si>
  <si>
    <t>UED.ktoe.BG.OIS.OIS.PROC_HEAT.THERM.LPG</t>
  </si>
  <si>
    <t>UED.ktoe.BG.OIS.OIS.PROC_HEAT.THERM.DIESEL_LIQBIO</t>
  </si>
  <si>
    <t>UED.ktoe.BG.OIS.OIS.PROC_HEAT.THERM.RFO</t>
  </si>
  <si>
    <t>UED.ktoe.BG.OIS.OIS.PROC_HEAT.THERM.NG_BIOGAS</t>
  </si>
  <si>
    <t>UED.ktoe.BG.OIS.OIS.PROC_HEAT_ELEC.ELEC.ELEC</t>
  </si>
  <si>
    <t>UED.ktoe.BG.OIS.OIS.DRYING.TOTAL.TOTAL</t>
  </si>
  <si>
    <t>UED.ktoe.BG.OIS.OIS.DRYING.THERM.SOLIDS</t>
  </si>
  <si>
    <t>UED.ktoe.BG.OIS.OIS.DRYING.THERM.LPG</t>
  </si>
  <si>
    <t>UED.ktoe.BG.OIS.OIS.DRYING.THERM.DIESEL_LIQBIO</t>
  </si>
  <si>
    <t>UED.ktoe.BG.OIS.OIS.DRYING.THERM.RFO</t>
  </si>
  <si>
    <t>UED.ktoe.BG.OIS.OIS.DRYING.THERM.NG_BIOGAS</t>
  </si>
  <si>
    <t>UED.ktoe.BG.OIS.OIS.DRYING_STEAM.TOTAL.TOTAL</t>
  </si>
  <si>
    <t>UED.ktoe.BG.OIS.OIS.DRYING_STEAM.STEAM.SOLIDS</t>
  </si>
  <si>
    <t>UED.ktoe.BG.OIS.OIS.DRYING_STEAM.STEAM.RFG</t>
  </si>
  <si>
    <t>UED.ktoe.BG.OIS.OIS.DRYING_STEAM.STEAM.LPG</t>
  </si>
  <si>
    <t>UED.ktoe.BG.OIS.OIS.DRYING_STEAM.STEAM.DIESEL_LIQBIO</t>
  </si>
  <si>
    <t>UED.ktoe.BG.OIS.OIS.DRYING_STEAM.STEAM.RFO</t>
  </si>
  <si>
    <t>UED.ktoe.BG.OIS.OIS.DRYING_STEAM.STEAM.OTHER</t>
  </si>
  <si>
    <t>UED.ktoe.BG.OIS.OIS.DRYING_STEAM.STEAM.NG_BIOGAS</t>
  </si>
  <si>
    <t>UED.ktoe.BG.OIS.OIS.DRYING_STEAM.STEAM.DERIVED</t>
  </si>
  <si>
    <t>UED.ktoe.BG.OIS.OIS.DRYING_STEAM.STEAM.BIOMASS_WASTE</t>
  </si>
  <si>
    <t>UED.ktoe.BG.OIS.OIS.DRYING_STEAM.STEAM.STEAM_DISTR</t>
  </si>
  <si>
    <t>UED.ktoe.BG.OIS.OIS.DRYING_ELEC.ELEC.ELEC</t>
  </si>
  <si>
    <t>UED.ktoe.BG.OIS.OIS.PROC_COOL_THERM.THERM.NG_BIOGAS</t>
  </si>
  <si>
    <t>UED.ktoe.BG.OIS.OIS.PROC_COOL_STEAM.TOTAL.TOTAL</t>
  </si>
  <si>
    <t>UED.ktoe.BG.OIS.OIS.PROC_COOL_STEAM.STEAM.SOLIDS</t>
  </si>
  <si>
    <t>UED.ktoe.BG.OIS.OIS.PROC_COOL_STEAM.STEAM.RFG</t>
  </si>
  <si>
    <t>UED.ktoe.BG.OIS.OIS.PROC_COOL_STEAM.STEAM.LPG</t>
  </si>
  <si>
    <t>UED.ktoe.BG.OIS.OIS.PROC_COOL_STEAM.STEAM.DIESEL_LIQBIO</t>
  </si>
  <si>
    <t>UED.ktoe.BG.OIS.OIS.PROC_COOL_STEAM.STEAM.RFO</t>
  </si>
  <si>
    <t>UED.ktoe.BG.OIS.OIS.PROC_COOL_STEAM.STEAM.OTHER</t>
  </si>
  <si>
    <t>UED.ktoe.BG.OIS.OIS.PROC_COOL_STEAM.STEAM.NG_BIOGAS</t>
  </si>
  <si>
    <t>UED.ktoe.BG.OIS.OIS.PROC_COOL_STEAM.STEAM.DERIVED</t>
  </si>
  <si>
    <t>UED.ktoe.BG.OIS.OIS.PROC_COOL_STEAM.STEAM.BIOMASS_WASTE</t>
  </si>
  <si>
    <t>UED.ktoe.BG.OIS.OIS.PROC_COOL_STEAM.STEAM.STEAM_DISTR</t>
  </si>
  <si>
    <t>UED.ktoe.BG.OIS.OIS.PROC_COOL_ELEC.ELEC.ELEC</t>
  </si>
  <si>
    <t>UED.ktoe.BG.OIS.OIS.MOTOR.MECH.DIESEL_LIQBIO</t>
  </si>
  <si>
    <t>UED.ktoe.BG.OIS.OIS.GENERIC.MECH.ELEC</t>
  </si>
  <si>
    <t>FUEL_EMI.ktCO2.BG.OIS.OIS.TOTAL.TOTAL.TOTAL</t>
  </si>
  <si>
    <t>FUEL_EMI.ktCO2.BG.OIS.OIS.LIGHT.GENERIC.ELEC</t>
  </si>
  <si>
    <t>FUEL_EMI.ktCO2.BG.OIS.OIS.AIRCOMP.GENERIC.ELEC</t>
  </si>
  <si>
    <t>FUEL_EMI.ktCO2.BG.OIS.OIS.MOTOR.GENERIC.ELEC</t>
  </si>
  <si>
    <t>FUEL_EMI.ktCO2.BG.OIS.OIS.FANS.GENERIC.ELEC</t>
  </si>
  <si>
    <t>FUEL_EMI.ktCO2.BG.OIS.OIS.LOW_ENTH.TOTAL.TOTAL</t>
  </si>
  <si>
    <t>FUEL_EMI.ktCO2.BG.OIS.OIS.LOW_ENTH.THERM.DIESEL_LIQBIO</t>
  </si>
  <si>
    <t>FUEL_EMI.ktCO2.BG.OIS.OIS.LOW_ENTH.THERM.NG_BIOGAS</t>
  </si>
  <si>
    <t>FUEL_EMI.ktCO2.BG.OIS.OIS.LOW_ENTH.THERM.SOLAR_GEO</t>
  </si>
  <si>
    <t>FUEL_EMI.ktCO2.BG.OIS.OIS.LOW_ENTH.HP.AMBIENT</t>
  </si>
  <si>
    <t>FUEL_EMI.ktCO2.BG.OIS.OIS.LOW_ENTH.THERM.ELEC</t>
  </si>
  <si>
    <t>FUEL_EMI.ktCO2.BG.OIS.OIS.PROCESSING.TOTAL.TOTAL</t>
  </si>
  <si>
    <t>FUEL_EMI.ktCO2.BG.OIS.OIS.PROCESSING.STEAM.SOLIDS</t>
  </si>
  <si>
    <t>FUEL_EMI.ktCO2.BG.OIS.OIS.PROCESSING.STEAM.RFG</t>
  </si>
  <si>
    <t>FUEL_EMI.ktCO2.BG.OIS.OIS.PROCESSING.STEAM.LPG</t>
  </si>
  <si>
    <t>FUEL_EMI.ktCO2.BG.OIS.OIS.PROCESSING.STEAM.DIESEL_LIQBIO</t>
  </si>
  <si>
    <t>FUEL_EMI.ktCO2.BG.OIS.OIS.PROCESSING.STEAM.RFO</t>
  </si>
  <si>
    <t>FUEL_EMI.ktCO2.BG.OIS.OIS.PROCESSING.STEAM.OTHER</t>
  </si>
  <si>
    <t>FUEL_EMI.ktCO2.BG.OIS.OIS.PROCESSING.STEAM.NG_BIOGAS</t>
  </si>
  <si>
    <t>FUEL_EMI.ktCO2.BG.OIS.OIS.PROCESSING.STEAM.DERIVED</t>
  </si>
  <si>
    <t>FUEL_EMI.ktCO2.BG.OIS.OIS.PROCESSING.STEAM.BIOMASS_WASTE</t>
  </si>
  <si>
    <t>FUEL_EMI.ktCO2.BG.OIS.OIS.PROCESSING.STEAM.STEAM_DISTR</t>
  </si>
  <si>
    <t>FUEL_EMI.ktCO2.BG.OIS.OIS.PROC_HEAT.TOTAL.TOTAL</t>
  </si>
  <si>
    <t>FUEL_EMI.ktCO2.BG.OIS.OIS.PROC_HEAT.THERM.SOLIDS</t>
  </si>
  <si>
    <t>FUEL_EMI.ktCO2.BG.OIS.OIS.PROC_HEAT.THERM.LPG</t>
  </si>
  <si>
    <t>FUEL_EMI.ktCO2.BG.OIS.OIS.PROC_HEAT.THERM.DIESEL_LIQBIO</t>
  </si>
  <si>
    <t>FUEL_EMI.ktCO2.BG.OIS.OIS.PROC_HEAT.THERM.RFO</t>
  </si>
  <si>
    <t>FUEL_EMI.ktCO2.BG.OIS.OIS.PROC_HEAT.THERM.NG_BIOGAS</t>
  </si>
  <si>
    <t>FUEL_EMI.ktCO2.BG.OIS.OIS.PROC_HEAT_ELEC.ELEC.ELEC</t>
  </si>
  <si>
    <t>FUEL_EMI.ktCO2.BG.OIS.OIS.DRYING.TOTAL.TOTAL</t>
  </si>
  <si>
    <t>FUEL_EMI.ktCO2.BG.OIS.OIS.DRYING.THERM.SOLIDS</t>
  </si>
  <si>
    <t>FUEL_EMI.ktCO2.BG.OIS.OIS.DRYING.THERM.LPG</t>
  </si>
  <si>
    <t>FUEL_EMI.ktCO2.BG.OIS.OIS.DRYING.THERM.DIESEL_LIQBIO</t>
  </si>
  <si>
    <t>FUEL_EMI.ktCO2.BG.OIS.OIS.DRYING.THERM.RFO</t>
  </si>
  <si>
    <t>FUEL_EMI.ktCO2.BG.OIS.OIS.DRYING.THERM.NG_BIOGAS</t>
  </si>
  <si>
    <t>FUEL_EMI.ktCO2.BG.OIS.OIS.DRYING_STEAM.TOTAL.TOTAL</t>
  </si>
  <si>
    <t>FUEL_EMI.ktCO2.BG.OIS.OIS.DRYING_STEAM.STEAM.SOLIDS</t>
  </si>
  <si>
    <t>FUEL_EMI.ktCO2.BG.OIS.OIS.DRYING_STEAM.STEAM.RFG</t>
  </si>
  <si>
    <t>FUEL_EMI.ktCO2.BG.OIS.OIS.DRYING_STEAM.STEAM.LPG</t>
  </si>
  <si>
    <t>FUEL_EMI.ktCO2.BG.OIS.OIS.DRYING_STEAM.STEAM.DIESEL_LIQBIO</t>
  </si>
  <si>
    <t>FUEL_EMI.ktCO2.BG.OIS.OIS.DRYING_STEAM.STEAM.RFO</t>
  </si>
  <si>
    <t>FUEL_EMI.ktCO2.BG.OIS.OIS.DRYING_STEAM.STEAM.OTHER</t>
  </si>
  <si>
    <t>FUEL_EMI.ktCO2.BG.OIS.OIS.DRYING_STEAM.STEAM.NG_BIOGAS</t>
  </si>
  <si>
    <t>FUEL_EMI.ktCO2.BG.OIS.OIS.DRYING_STEAM.STEAM.DERIVED</t>
  </si>
  <si>
    <t>FUEL_EMI.ktCO2.BG.OIS.OIS.DRYING_STEAM.STEAM.BIOMASS_WASTE</t>
  </si>
  <si>
    <t>FUEL_EMI.ktCO2.BG.OIS.OIS.DRYING_STEAM.STEAM.STEAM_DISTR</t>
  </si>
  <si>
    <t>FUEL_EMI.ktCO2.BG.OIS.OIS.DRYING_ELEC.ELEC.ELEC</t>
  </si>
  <si>
    <t>FUEL_EMI.ktCO2.BG.OIS.OIS.PROC_COOL_THERM.THERM.NG_BIOGAS</t>
  </si>
  <si>
    <t>FUEL_EMI.ktCO2.BG.OIS.OIS.PROC_COOL_STEAM.TOTAL.TOTAL</t>
  </si>
  <si>
    <t>FUEL_EMI.ktCO2.BG.OIS.OIS.PROC_COOL_STEAM.STEAM.SOLIDS</t>
  </si>
  <si>
    <t>FUEL_EMI.ktCO2.BG.OIS.OIS.PROC_COOL_STEAM.STEAM.RFG</t>
  </si>
  <si>
    <t>FUEL_EMI.ktCO2.BG.OIS.OIS.PROC_COOL_STEAM.STEAM.LPG</t>
  </si>
  <si>
    <t>FUEL_EMI.ktCO2.BG.OIS.OIS.PROC_COOL_STEAM.STEAM.DIESEL_LIQBIO</t>
  </si>
  <si>
    <t>FUEL_EMI.ktCO2.BG.OIS.OIS.PROC_COOL_STEAM.STEAM.RFO</t>
  </si>
  <si>
    <t>FUEL_EMI.ktCO2.BG.OIS.OIS.PROC_COOL_STEAM.STEAM.OTHER</t>
  </si>
  <si>
    <t>FUEL_EMI.ktCO2.BG.OIS.OIS.PROC_COOL_STEAM.STEAM.NG_BIOGAS</t>
  </si>
  <si>
    <t>FUEL_EMI.ktCO2.BG.OIS.OIS.PROC_COOL_STEAM.STEAM.DERIVED</t>
  </si>
  <si>
    <t>FUEL_EMI.ktCO2.BG.OIS.OIS.PROC_COOL_STEAM.STEAM.BIOMASS_WASTE</t>
  </si>
  <si>
    <t>FUEL_EMI.ktCO2.BG.OIS.OIS.PROC_COOL_STEAM.STEAM.STEAM_DISTR</t>
  </si>
  <si>
    <t>FUEL_EMI.ktCO2.BG.OIS.OIS.PROC_COOL_ELEC.ELEC.ELEC</t>
  </si>
  <si>
    <t>FUEL_EMI.ktCO2.BG.OIS.OIS.MOTOR.MECH.DIESEL_LIQBIO</t>
  </si>
  <si>
    <t>FUEL_EMI.ktCO2.BG.OIS.OIS.GENERIC.MECH.ELEC</t>
  </si>
  <si>
    <t>Bulgaria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</si>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</sst>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45967.472071759257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BG: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7182.2038252742495</v>
      </c>
      <c r="C3" s="203">
        <f>ISI!C$3+NFM!C$3+CHI!C$3+NMM!C$3+PPA!C$3+FBT!C$3+TRE!C$3+MAE!C$3+TEL!C$3+WWP!C$3+OIS!C$3</f>
        <v>8240.3692019641785</v>
      </c>
      <c r="D3" s="203">
        <f>ISI!D$3+NFM!D$3+CHI!D$3+NMM!D$3+PPA!D$3+FBT!D$3+TRE!D$3+MAE!D$3+TEL!D$3+WWP!D$3+OIS!D$3</f>
        <v>8714.321602465332</v>
      </c>
      <c r="E3" s="203">
        <f>ISI!E$3+NFM!E$3+CHI!E$3+NMM!E$3+PPA!E$3+FBT!E$3+TRE!E$3+MAE!E$3+TEL!E$3+WWP!E$3+OIS!E$3</f>
        <v>9667.3487702216153</v>
      </c>
      <c r="F3" s="203">
        <f>ISI!F$3+NFM!F$3+CHI!F$3+NMM!F$3+PPA!F$3+FBT!F$3+TRE!F$3+MAE!F$3+TEL!F$3+WWP!F$3+OIS!F$3</f>
        <v>9690.182438176198</v>
      </c>
      <c r="G3" s="203">
        <f>ISI!G$3+NFM!G$3+CHI!G$3+NMM!G$3+PPA!G$3+FBT!G$3+TRE!G$3+MAE!G$3+TEL!G$3+WWP!G$3+OIS!G$3</f>
        <v>11382.250953620918</v>
      </c>
      <c r="H3" s="203">
        <f>ISI!H$3+NFM!H$3+CHI!H$3+NMM!H$3+PPA!H$3+FBT!H$3+TRE!H$3+MAE!H$3+TEL!H$3+WWP!H$3+OIS!H$3</f>
        <v>13085.749827942187</v>
      </c>
      <c r="I3" s="203">
        <f>ISI!I$3+NFM!I$3+CHI!I$3+NMM!I$3+PPA!I$3+FBT!I$3+TRE!I$3+MAE!I$3+TEL!I$3+WWP!I$3+OIS!I$3</f>
        <v>15027.420836220837</v>
      </c>
      <c r="J3" s="203">
        <f>ISI!J$3+NFM!J$3+CHI!J$3+NMM!J$3+PPA!J$3+FBT!J$3+TRE!J$3+MAE!J$3+TEL!J$3+WWP!J$3+OIS!J$3</f>
        <v>15425.956451728847</v>
      </c>
      <c r="K3" s="203">
        <f>ISI!K$3+NFM!K$3+CHI!K$3+NMM!K$3+PPA!K$3+FBT!K$3+TRE!K$3+MAE!K$3+TEL!K$3+WWP!K$3+OIS!K$3</f>
        <v>15671.403522193199</v>
      </c>
      <c r="L3" s="203">
        <f>ISI!L$3+NFM!L$3+CHI!L$3+NMM!L$3+PPA!L$3+FBT!L$3+TRE!L$3+MAE!L$3+TEL!L$3+WWP!L$3+OIS!L$3</f>
        <v>13778.278472749527</v>
      </c>
      <c r="M3" s="203">
        <f>ISI!M$3+NFM!M$3+CHI!M$3+NMM!M$3+PPA!M$3+FBT!M$3+TRE!M$3+MAE!M$3+TEL!M$3+WWP!M$3+OIS!M$3</f>
        <v>14608.617019189765</v>
      </c>
      <c r="N3" s="203">
        <f>ISI!N$3+NFM!N$3+CHI!N$3+NMM!N$3+PPA!N$3+FBT!N$3+TRE!N$3+MAE!N$3+TEL!N$3+WWP!N$3+OIS!N$3</f>
        <v>15117.804254781633</v>
      </c>
      <c r="O3" s="203">
        <f>ISI!O$3+NFM!O$3+CHI!O$3+NMM!O$3+PPA!O$3+FBT!O$3+TRE!O$3+MAE!O$3+TEL!O$3+WWP!O$3+OIS!O$3</f>
        <v>13410.14076896432</v>
      </c>
      <c r="P3" s="203">
        <f>ISI!P$3+NFM!P$3+CHI!P$3+NMM!P$3+PPA!P$3+FBT!P$3+TRE!P$3+MAE!P$3+TEL!P$3+WWP!P$3+OIS!P$3</f>
        <v>13841.814097465651</v>
      </c>
      <c r="Q3" s="203">
        <f>ISI!Q$3+NFM!Q$3+CHI!Q$3+NMM!Q$3+PPA!Q$3+FBT!Q$3+TRE!Q$3+MAE!Q$3+TEL!Q$3+WWP!Q$3+OIS!Q$3</f>
        <v>14289.93683961354</v>
      </c>
      <c r="R3" s="203">
        <f>ISI!R$3+NFM!R$3+CHI!R$3+NMM!R$3+PPA!R$3+FBT!R$3+TRE!R$3+MAE!R$3+TEL!R$3+WWP!R$3+OIS!R$3</f>
        <v>14567.865385461197</v>
      </c>
      <c r="S3" s="203">
        <f>ISI!S$3+NFM!S$3+CHI!S$3+NMM!S$3+PPA!S$3+FBT!S$3+TRE!S$3+MAE!S$3+TEL!S$3+WWP!S$3+OIS!S$3</f>
        <v>14902.408441216092</v>
      </c>
      <c r="T3" s="203">
        <f>ISI!T$3+NFM!T$3+CHI!T$3+NMM!T$3+PPA!T$3+FBT!T$3+TRE!T$3+MAE!T$3+TEL!T$3+WWP!T$3+OIS!T$3</f>
        <v>14752.075444290498</v>
      </c>
      <c r="U3" s="203">
        <f>ISI!U$3+NFM!U$3+CHI!U$3+NMM!U$3+PPA!U$3+FBT!U$3+TRE!U$3+MAE!U$3+TEL!U$3+WWP!U$3+OIS!U$3</f>
        <v>14949.324416832867</v>
      </c>
      <c r="V3" s="203">
        <f>ISI!V$3+NFM!V$3+CHI!V$3+NMM!V$3+PPA!V$3+FBT!V$3+TRE!V$3+MAE!V$3+TEL!V$3+WWP!V$3+OIS!V$3</f>
        <v>14992.122912008526</v>
      </c>
      <c r="W3" s="203">
        <f>ISI!W$3+NFM!W$3+CHI!W$3+NMM!W$3+PPA!W$3+FBT!W$3+TRE!W$3+MAE!W$3+TEL!W$3+WWP!W$3+OIS!W$3</f>
        <v>13327.974445011865</v>
      </c>
      <c r="X3" s="203">
        <f>ISI!X$3+NFM!X$3+CHI!X$3+NMM!X$3+PPA!X$3+FBT!X$3+TRE!X$3+MAE!X$3+TEL!X$3+WWP!X$3+OIS!X$3</f>
        <v>14901.605036137589</v>
      </c>
      <c r="Y3" s="203">
        <f>ISI!Y$3+NFM!Y$3+CHI!Y$3+NMM!Y$3+PPA!Y$3+FBT!Y$3+TRE!Y$3+MAE!Y$3+TEL!Y$3+WWP!Y$3+OIS!Y$3</f>
        <v>16332.024584580251</v>
      </c>
    </row>
    <row r="4" spans="1:25" ht="12" customHeight="1" x14ac:dyDescent="0.25">
      <c r="A4" s="12" t="s">
        <v>14</v>
      </c>
      <c r="B4" s="204">
        <f>ISI!B$3</f>
        <v>355.84379852358239</v>
      </c>
      <c r="C4" s="204">
        <f>ISI!C$3</f>
        <v>276.54286670671956</v>
      </c>
      <c r="D4" s="204">
        <f>ISI!D$3</f>
        <v>236.46432724540784</v>
      </c>
      <c r="E4" s="204">
        <f>ISI!E$3</f>
        <v>325.11630296112685</v>
      </c>
      <c r="F4" s="204">
        <f>ISI!F$3</f>
        <v>462.26394376994506</v>
      </c>
      <c r="G4" s="204">
        <f>ISI!G$3</f>
        <v>486.7743961385404</v>
      </c>
      <c r="H4" s="204">
        <f>ISI!H$3</f>
        <v>554.15412213917193</v>
      </c>
      <c r="I4" s="204">
        <f>ISI!I$3</f>
        <v>686.6284396591019</v>
      </c>
      <c r="J4" s="204">
        <f>ISI!J$3</f>
        <v>505.95764790111821</v>
      </c>
      <c r="K4" s="204">
        <f>ISI!K$3</f>
        <v>175.9887001365515</v>
      </c>
      <c r="L4" s="204">
        <f>ISI!L$3</f>
        <v>253.03766664481719</v>
      </c>
      <c r="M4" s="204">
        <f>ISI!M$3</f>
        <v>225.53105854113781</v>
      </c>
      <c r="N4" s="204">
        <f>ISI!N$3</f>
        <v>178.34212276235129</v>
      </c>
      <c r="O4" s="204">
        <f>ISI!O$3</f>
        <v>144.86659016236351</v>
      </c>
      <c r="P4" s="204">
        <f>ISI!P$3</f>
        <v>96.808308362378014</v>
      </c>
      <c r="Q4" s="204">
        <f>ISI!Q$3</f>
        <v>74.875478755449109</v>
      </c>
      <c r="R4" s="204">
        <f>ISI!R$3</f>
        <v>189.5841198155114</v>
      </c>
      <c r="S4" s="204">
        <f>ISI!S$3</f>
        <v>222.58367901719731</v>
      </c>
      <c r="T4" s="204">
        <f>ISI!T$3</f>
        <v>254.04668102692631</v>
      </c>
      <c r="U4" s="204">
        <f>ISI!U$3</f>
        <v>153.84941834967239</v>
      </c>
      <c r="V4" s="204">
        <f>ISI!V$3</f>
        <v>146.02175254324081</v>
      </c>
      <c r="W4" s="204">
        <f>ISI!W$3</f>
        <v>422.5571412210893</v>
      </c>
      <c r="X4" s="204">
        <f>ISI!X$3</f>
        <v>303.26293203115557</v>
      </c>
      <c r="Y4" s="204">
        <f>ISI!Y$3</f>
        <v>364.03713263811079</v>
      </c>
    </row>
    <row r="5" spans="1:25" ht="12" customHeight="1" x14ac:dyDescent="0.25">
      <c r="A5" s="13" t="s">
        <v>18</v>
      </c>
      <c r="B5" s="205">
        <f>NFM!B$3</f>
        <v>73.474266162192009</v>
      </c>
      <c r="C5" s="205">
        <f>NFM!C$3</f>
        <v>58.986111991129057</v>
      </c>
      <c r="D5" s="205">
        <f>NFM!D$3</f>
        <v>50.437429303128368</v>
      </c>
      <c r="E5" s="205">
        <f>NFM!E$3</f>
        <v>66.038380339243403</v>
      </c>
      <c r="F5" s="205">
        <f>NFM!F$3</f>
        <v>100.82396194875662</v>
      </c>
      <c r="G5" s="205">
        <f>NFM!G$3</f>
        <v>103.61557266540899</v>
      </c>
      <c r="H5" s="205">
        <f>NFM!H$3</f>
        <v>117.95812837700146</v>
      </c>
      <c r="I5" s="205">
        <f>NFM!I$3</f>
        <v>193.82134859068623</v>
      </c>
      <c r="J5" s="205">
        <f>NFM!J$3</f>
        <v>182.95468047211148</v>
      </c>
      <c r="K5" s="205">
        <f>NFM!K$3</f>
        <v>542.3151116970638</v>
      </c>
      <c r="L5" s="205">
        <f>NFM!L$3</f>
        <v>419.47667541123639</v>
      </c>
      <c r="M5" s="205">
        <f>NFM!M$3</f>
        <v>565.25582845246572</v>
      </c>
      <c r="N5" s="205">
        <f>NFM!N$3</f>
        <v>621.48261644542981</v>
      </c>
      <c r="O5" s="205">
        <f>NFM!O$3</f>
        <v>421.79828372370883</v>
      </c>
      <c r="P5" s="205">
        <f>NFM!P$3</f>
        <v>373.06438951749897</v>
      </c>
      <c r="Q5" s="205">
        <f>NFM!Q$3</f>
        <v>467.80966524455084</v>
      </c>
      <c r="R5" s="205">
        <f>NFM!R$3</f>
        <v>506.98678628800189</v>
      </c>
      <c r="S5" s="205">
        <f>NFM!S$3</f>
        <v>609.60415246131049</v>
      </c>
      <c r="T5" s="205">
        <f>NFM!T$3</f>
        <v>489.13131699620834</v>
      </c>
      <c r="U5" s="205">
        <f>NFM!U$3</f>
        <v>570.51392802102919</v>
      </c>
      <c r="V5" s="205">
        <f>NFM!V$3</f>
        <v>461.41263524563135</v>
      </c>
      <c r="W5" s="205">
        <f>NFM!W$3</f>
        <v>411.47602288717485</v>
      </c>
      <c r="X5" s="205">
        <f>NFM!X$3</f>
        <v>919.94001564754706</v>
      </c>
      <c r="Y5" s="205">
        <f>NFM!Y$3</f>
        <v>176.86286736188916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26.85668146868753</v>
      </c>
      <c r="C7" s="204">
        <f>NFM!C$5</f>
        <v>20.19611638123088</v>
      </c>
      <c r="D7" s="204">
        <f>NFM!D$5</f>
        <v>17.354660284447132</v>
      </c>
      <c r="E7" s="204">
        <f>NFM!E$5</f>
        <v>22.722681793213379</v>
      </c>
      <c r="F7" s="204">
        <f>NFM!F$5</f>
        <v>34.997157486447207</v>
      </c>
      <c r="G7" s="204">
        <f>NFM!G$5</f>
        <v>36.582770473685649</v>
      </c>
      <c r="H7" s="204">
        <f>NFM!H$5</f>
        <v>42.557325363266493</v>
      </c>
      <c r="I7" s="204">
        <f>NFM!I$5</f>
        <v>69.927509937748042</v>
      </c>
      <c r="J7" s="204">
        <f>NFM!J$5</f>
        <v>66.006997319416371</v>
      </c>
      <c r="K7" s="204">
        <f>NFM!K$5</f>
        <v>62.555941709108453</v>
      </c>
      <c r="L7" s="204">
        <f>NFM!L$5</f>
        <v>46.195216777552297</v>
      </c>
      <c r="M7" s="204">
        <f>NFM!M$5</f>
        <v>53.710519742988957</v>
      </c>
      <c r="N7" s="204">
        <f>NFM!N$5</f>
        <v>49.123866412818238</v>
      </c>
      <c r="O7" s="204">
        <f>NFM!O$5</f>
        <v>52.872967027634161</v>
      </c>
      <c r="P7" s="204">
        <f>NFM!P$5</f>
        <v>65.521228114853812</v>
      </c>
      <c r="Q7" s="204">
        <f>NFM!Q$5</f>
        <v>70.898972383063324</v>
      </c>
      <c r="R7" s="204">
        <f>NFM!R$5</f>
        <v>72.852113132500676</v>
      </c>
      <c r="S7" s="204">
        <f>NFM!S$5</f>
        <v>63.89018670010455</v>
      </c>
      <c r="T7" s="204">
        <f>NFM!T$5</f>
        <v>62.087013482326029</v>
      </c>
      <c r="U7" s="204">
        <f>NFM!U$5</f>
        <v>146.00527338480691</v>
      </c>
      <c r="V7" s="204">
        <f>NFM!V$5</f>
        <v>130.23541667612849</v>
      </c>
      <c r="W7" s="204">
        <f>NFM!W$5</f>
        <v>33.465942856760449</v>
      </c>
      <c r="X7" s="204">
        <f>NFM!X$5</f>
        <v>104.84584759327321</v>
      </c>
      <c r="Y7" s="204">
        <f>NFM!Y$5</f>
        <v>69.234106116646956</v>
      </c>
    </row>
    <row r="8" spans="1:25" ht="12" customHeight="1" x14ac:dyDescent="0.25">
      <c r="A8" s="14" t="s">
        <v>47</v>
      </c>
      <c r="B8" s="204">
        <f>NFM!B$8</f>
        <v>46.617584693504483</v>
      </c>
      <c r="C8" s="204">
        <f>NFM!C$8</f>
        <v>38.789995609898178</v>
      </c>
      <c r="D8" s="204">
        <f>NFM!D$8</f>
        <v>33.08276901868124</v>
      </c>
      <c r="E8" s="204">
        <f>NFM!E$8</f>
        <v>43.315698546030028</v>
      </c>
      <c r="F8" s="204">
        <f>NFM!F$8</f>
        <v>65.826804462309411</v>
      </c>
      <c r="G8" s="204">
        <f>NFM!G$8</f>
        <v>67.032802191723334</v>
      </c>
      <c r="H8" s="204">
        <f>NFM!H$8</f>
        <v>75.400803013734972</v>
      </c>
      <c r="I8" s="204">
        <f>NFM!I$8</f>
        <v>123.8938386529382</v>
      </c>
      <c r="J8" s="204">
        <f>NFM!J$8</f>
        <v>116.94768315269511</v>
      </c>
      <c r="K8" s="204">
        <f>NFM!K$8</f>
        <v>479.75916998795537</v>
      </c>
      <c r="L8" s="204">
        <f>NFM!L$8</f>
        <v>373.28145863368411</v>
      </c>
      <c r="M8" s="204">
        <f>NFM!M$8</f>
        <v>511.54530870947679</v>
      </c>
      <c r="N8" s="204">
        <f>NFM!N$8</f>
        <v>572.35875003261162</v>
      </c>
      <c r="O8" s="204">
        <f>NFM!O$8</f>
        <v>368.92531669607467</v>
      </c>
      <c r="P8" s="204">
        <f>NFM!P$8</f>
        <v>307.54316140264513</v>
      </c>
      <c r="Q8" s="204">
        <f>NFM!Q$8</f>
        <v>396.91069286148752</v>
      </c>
      <c r="R8" s="204">
        <f>NFM!R$8</f>
        <v>434.13467315550122</v>
      </c>
      <c r="S8" s="204">
        <f>NFM!S$8</f>
        <v>545.71396576120594</v>
      </c>
      <c r="T8" s="204">
        <f>NFM!T$8</f>
        <v>427.04430351388231</v>
      </c>
      <c r="U8" s="204">
        <f>NFM!U$8</f>
        <v>424.50865463622227</v>
      </c>
      <c r="V8" s="204">
        <f>NFM!V$8</f>
        <v>331.17721856950283</v>
      </c>
      <c r="W8" s="204">
        <f>NFM!W$8</f>
        <v>378.01008003041437</v>
      </c>
      <c r="X8" s="204">
        <f>NFM!X$8</f>
        <v>815.09416805427384</v>
      </c>
      <c r="Y8" s="204">
        <f>NFM!Y$8</f>
        <v>107.6287612452422</v>
      </c>
    </row>
    <row r="9" spans="1:25" ht="12" customHeight="1" x14ac:dyDescent="0.25">
      <c r="A9" s="13" t="s">
        <v>19</v>
      </c>
      <c r="B9" s="205">
        <f>CHI!B$3</f>
        <v>565.67869726907327</v>
      </c>
      <c r="C9" s="205">
        <f>CHI!C$3</f>
        <v>706.4846645706009</v>
      </c>
      <c r="D9" s="205">
        <f>CHI!D$3</f>
        <v>660.92402670775562</v>
      </c>
      <c r="E9" s="205">
        <f>CHI!E$3</f>
        <v>666.86829960951377</v>
      </c>
      <c r="F9" s="205">
        <f>CHI!F$3</f>
        <v>545.47472952086548</v>
      </c>
      <c r="G9" s="205">
        <f>CHI!G$3</f>
        <v>612.73040554865679</v>
      </c>
      <c r="H9" s="205">
        <f>CHI!H$3</f>
        <v>623.62890571231924</v>
      </c>
      <c r="I9" s="205">
        <f>CHI!I$3</f>
        <v>670.06930006930008</v>
      </c>
      <c r="J9" s="205">
        <f>CHI!J$3</f>
        <v>600.14213212565596</v>
      </c>
      <c r="K9" s="205">
        <f>CHI!K$3</f>
        <v>548.20916578959395</v>
      </c>
      <c r="L9" s="205">
        <f>CHI!L$3</f>
        <v>628.55670070378642</v>
      </c>
      <c r="M9" s="205">
        <f>CHI!M$3</f>
        <v>764.28006396588489</v>
      </c>
      <c r="N9" s="205">
        <f>CHI!N$3</f>
        <v>790.57720186528286</v>
      </c>
      <c r="O9" s="205">
        <f>CHI!O$3</f>
        <v>740.30059514437767</v>
      </c>
      <c r="P9" s="205">
        <f>CHI!P$3</f>
        <v>950.49802197349572</v>
      </c>
      <c r="Q9" s="205">
        <f>CHI!Q$3</f>
        <v>1030.6708079999999</v>
      </c>
      <c r="R9" s="205">
        <f>CHI!R$3</f>
        <v>1013.7766085149568</v>
      </c>
      <c r="S9" s="205">
        <f>CHI!S$3</f>
        <v>1039.888621364991</v>
      </c>
      <c r="T9" s="205">
        <f>CHI!T$3</f>
        <v>877.93897363289057</v>
      </c>
      <c r="U9" s="205">
        <f>CHI!U$3</f>
        <v>890.93043124904761</v>
      </c>
      <c r="V9" s="205">
        <f>CHI!V$3</f>
        <v>948.88208770896063</v>
      </c>
      <c r="W9" s="205">
        <f>CHI!W$3</f>
        <v>409.42314578389261</v>
      </c>
      <c r="X9" s="205">
        <f>CHI!X$3</f>
        <v>1012.6568901989682</v>
      </c>
      <c r="Y9" s="205">
        <f>CHI!Y$3</f>
        <v>899</v>
      </c>
    </row>
    <row r="10" spans="1:25" ht="12" customHeight="1" x14ac:dyDescent="0.25">
      <c r="A10" s="14" t="s">
        <v>59</v>
      </c>
      <c r="B10" s="204">
        <f>CHI!B$5</f>
        <v>179.11095019863581</v>
      </c>
      <c r="C10" s="204">
        <f>CHI!C$5</f>
        <v>200.17935937318569</v>
      </c>
      <c r="D10" s="204">
        <f>CHI!D$5</f>
        <v>193.80401442566449</v>
      </c>
      <c r="E10" s="204">
        <f>CHI!E$5</f>
        <v>194.57091728304141</v>
      </c>
      <c r="F10" s="204">
        <f>CHI!F$5</f>
        <v>174.47344300113991</v>
      </c>
      <c r="G10" s="204">
        <f>CHI!G$5</f>
        <v>186.19829011161809</v>
      </c>
      <c r="H10" s="204">
        <f>CHI!H$5</f>
        <v>187.84696862367309</v>
      </c>
      <c r="I10" s="204">
        <f>CHI!I$5</f>
        <v>193.09361461319901</v>
      </c>
      <c r="J10" s="204">
        <f>CHI!J$5</f>
        <v>186.2519510154429</v>
      </c>
      <c r="K10" s="204">
        <f>CHI!K$5</f>
        <v>63.5222388547081</v>
      </c>
      <c r="L10" s="204">
        <f>CHI!L$5</f>
        <v>86.37438248588029</v>
      </c>
      <c r="M10" s="204">
        <f>CHI!M$5</f>
        <v>209.06191477615829</v>
      </c>
      <c r="N10" s="204">
        <f>CHI!N$5</f>
        <v>194.5776812289528</v>
      </c>
      <c r="O10" s="204">
        <f>CHI!O$5</f>
        <v>171.3631155239496</v>
      </c>
      <c r="P10" s="204">
        <f>CHI!P$5</f>
        <v>270.83931378150328</v>
      </c>
      <c r="Q10" s="204">
        <f>CHI!Q$5</f>
        <v>363.47745547618399</v>
      </c>
      <c r="R10" s="204">
        <f>CHI!R$5</f>
        <v>348.4662407593234</v>
      </c>
      <c r="S10" s="204">
        <f>CHI!S$5</f>
        <v>358.75498673714941</v>
      </c>
      <c r="T10" s="204">
        <f>CHI!T$5</f>
        <v>249.8772541662494</v>
      </c>
      <c r="U10" s="204">
        <f>CHI!U$5</f>
        <v>298.33381719935232</v>
      </c>
      <c r="V10" s="204">
        <f>CHI!V$5</f>
        <v>265.66460439078247</v>
      </c>
      <c r="W10" s="204">
        <f>CHI!W$5</f>
        <v>139.7413331253909</v>
      </c>
      <c r="X10" s="204">
        <f>CHI!X$5</f>
        <v>427.99095554146368</v>
      </c>
      <c r="Y10" s="204">
        <f>CHI!Y$5</f>
        <v>237.19723000931839</v>
      </c>
    </row>
    <row r="11" spans="1:25" ht="12" customHeight="1" x14ac:dyDescent="0.25">
      <c r="A11" s="14" t="s">
        <v>49</v>
      </c>
      <c r="B11" s="204">
        <f>CHI!B$6</f>
        <v>205.06489593787299</v>
      </c>
      <c r="C11" s="204">
        <f>CHI!C$6</f>
        <v>279.69149235960128</v>
      </c>
      <c r="D11" s="204">
        <f>CHI!D$6</f>
        <v>255.98756235913271</v>
      </c>
      <c r="E11" s="204">
        <f>CHI!E$6</f>
        <v>258.78744774561119</v>
      </c>
      <c r="F11" s="204">
        <f>CHI!F$6</f>
        <v>190.0659310328632</v>
      </c>
      <c r="G11" s="204">
        <f>CHI!G$6</f>
        <v>228.9824107394586</v>
      </c>
      <c r="H11" s="204">
        <f>CHI!H$6</f>
        <v>234.71865422560421</v>
      </c>
      <c r="I11" s="204">
        <f>CHI!I$6</f>
        <v>253.40653168694729</v>
      </c>
      <c r="J11" s="204">
        <f>CHI!J$6</f>
        <v>212.71745449099089</v>
      </c>
      <c r="K11" s="204">
        <f>CHI!K$6</f>
        <v>286.52761242429239</v>
      </c>
      <c r="L11" s="204">
        <f>CHI!L$6</f>
        <v>233.35170974300331</v>
      </c>
      <c r="M11" s="204">
        <f>CHI!M$6</f>
        <v>233.77874194025961</v>
      </c>
      <c r="N11" s="204">
        <f>CHI!N$6</f>
        <v>252.44478427068401</v>
      </c>
      <c r="O11" s="204">
        <f>CHI!O$6</f>
        <v>224.10180874471561</v>
      </c>
      <c r="P11" s="204">
        <f>CHI!P$6</f>
        <v>293.92957734981252</v>
      </c>
      <c r="Q11" s="204">
        <f>CHI!Q$6</f>
        <v>305.01649252381588</v>
      </c>
      <c r="R11" s="204">
        <f>CHI!R$6</f>
        <v>291.23192577042101</v>
      </c>
      <c r="S11" s="204">
        <f>CHI!S$6</f>
        <v>310.65696644513719</v>
      </c>
      <c r="T11" s="204">
        <f>CHI!T$6</f>
        <v>285.62419108259508</v>
      </c>
      <c r="U11" s="204">
        <f>CHI!U$6</f>
        <v>322.188212566483</v>
      </c>
      <c r="V11" s="204">
        <f>CHI!V$6</f>
        <v>379.76788166505872</v>
      </c>
      <c r="W11" s="204">
        <f>CHI!W$6</f>
        <v>128.39410500732561</v>
      </c>
      <c r="X11" s="204">
        <f>CHI!X$6</f>
        <v>334.68936870319351</v>
      </c>
      <c r="Y11" s="204">
        <f>CHI!Y$6</f>
        <v>371.10276999068151</v>
      </c>
    </row>
    <row r="12" spans="1:25" ht="12" customHeight="1" x14ac:dyDescent="0.25">
      <c r="A12" s="14" t="s">
        <v>50</v>
      </c>
      <c r="B12" s="204">
        <f>CHI!B$7</f>
        <v>181.5028511325645</v>
      </c>
      <c r="C12" s="204">
        <f>CHI!C$7</f>
        <v>226.61381283781401</v>
      </c>
      <c r="D12" s="204">
        <f>CHI!D$7</f>
        <v>211.13244992295839</v>
      </c>
      <c r="E12" s="204">
        <f>CHI!E$7</f>
        <v>213.50993458086111</v>
      </c>
      <c r="F12" s="204">
        <f>CHI!F$7</f>
        <v>180.93535548686239</v>
      </c>
      <c r="G12" s="204">
        <f>CHI!G$7</f>
        <v>197.54970469758001</v>
      </c>
      <c r="H12" s="204">
        <f>CHI!H$7</f>
        <v>201.06328286304199</v>
      </c>
      <c r="I12" s="204">
        <f>CHI!I$7</f>
        <v>223.56915376915379</v>
      </c>
      <c r="J12" s="204">
        <f>CHI!J$7</f>
        <v>201.1727266192222</v>
      </c>
      <c r="K12" s="204">
        <f>CHI!K$7</f>
        <v>198.1593145105935</v>
      </c>
      <c r="L12" s="204">
        <f>CHI!L$7</f>
        <v>308.83060847490287</v>
      </c>
      <c r="M12" s="204">
        <f>CHI!M$7</f>
        <v>321.43940724946702</v>
      </c>
      <c r="N12" s="204">
        <f>CHI!N$7</f>
        <v>343.55473636564602</v>
      </c>
      <c r="O12" s="204">
        <f>CHI!O$7</f>
        <v>344.83567087571242</v>
      </c>
      <c r="P12" s="204">
        <f>CHI!P$7</f>
        <v>385.72913084217998</v>
      </c>
      <c r="Q12" s="204">
        <f>CHI!Q$7</f>
        <v>362.17685999999998</v>
      </c>
      <c r="R12" s="204">
        <f>CHI!R$7</f>
        <v>374.07844198521241</v>
      </c>
      <c r="S12" s="204">
        <f>CHI!S$7</f>
        <v>370.47666818270432</v>
      </c>
      <c r="T12" s="204">
        <f>CHI!T$7</f>
        <v>342.43752838404612</v>
      </c>
      <c r="U12" s="204">
        <f>CHI!U$7</f>
        <v>270.40840148321229</v>
      </c>
      <c r="V12" s="204">
        <f>CHI!V$7</f>
        <v>303.44960165311937</v>
      </c>
      <c r="W12" s="204">
        <f>CHI!W$7</f>
        <v>141.28770765117611</v>
      </c>
      <c r="X12" s="204">
        <f>CHI!X$7</f>
        <v>249.97656595431101</v>
      </c>
      <c r="Y12" s="204">
        <f>CHI!Y$7</f>
        <v>290.7</v>
      </c>
    </row>
    <row r="13" spans="1:25" ht="12" customHeight="1" x14ac:dyDescent="0.25">
      <c r="A13" s="13" t="s">
        <v>20</v>
      </c>
      <c r="B13" s="205">
        <f>NMM!B$3</f>
        <v>243.14532887569956</v>
      </c>
      <c r="C13" s="205">
        <f>NMM!C$3</f>
        <v>359.24437771575936</v>
      </c>
      <c r="D13" s="205">
        <f>NMM!D$3</f>
        <v>512.79077555213144</v>
      </c>
      <c r="E13" s="205">
        <f>NMM!E$3</f>
        <v>448.87521679598359</v>
      </c>
      <c r="F13" s="205">
        <f>NMM!F$3</f>
        <v>523.05795981452866</v>
      </c>
      <c r="G13" s="205">
        <f>NMM!G$3</f>
        <v>615.99361541024314</v>
      </c>
      <c r="H13" s="205">
        <f>NMM!H$3</f>
        <v>792.84528561596687</v>
      </c>
      <c r="I13" s="205">
        <f>NMM!I$3</f>
        <v>1014.2509278509278</v>
      </c>
      <c r="J13" s="205">
        <f>NMM!J$3</f>
        <v>826.33733017036877</v>
      </c>
      <c r="K13" s="205">
        <f>NMM!K$3</f>
        <v>699.34119800485053</v>
      </c>
      <c r="L13" s="205">
        <f>NMM!L$3</f>
        <v>536.88435463581027</v>
      </c>
      <c r="M13" s="205">
        <f>NMM!M$3</f>
        <v>593.39941151385938</v>
      </c>
      <c r="N13" s="205">
        <f>NMM!N$3</f>
        <v>549.44330361372238</v>
      </c>
      <c r="O13" s="205">
        <f>NMM!O$3</f>
        <v>464.53644865698902</v>
      </c>
      <c r="P13" s="205">
        <f>NMM!P$3</f>
        <v>530.29221660471387</v>
      </c>
      <c r="Q13" s="205">
        <f>NMM!Q$3</f>
        <v>594.23526000000004</v>
      </c>
      <c r="R13" s="205">
        <f>NMM!R$3</f>
        <v>603.33165418257386</v>
      </c>
      <c r="S13" s="205">
        <f>NMM!S$3</f>
        <v>582.94688361472856</v>
      </c>
      <c r="T13" s="205">
        <f>NMM!T$3</f>
        <v>642.80837763470754</v>
      </c>
      <c r="U13" s="205">
        <f>NMM!U$3</f>
        <v>696.719103977244</v>
      </c>
      <c r="V13" s="205">
        <f>NMM!V$3</f>
        <v>702.96481793892792</v>
      </c>
      <c r="W13" s="205">
        <f>NMM!W$3</f>
        <v>578.22149959446074</v>
      </c>
      <c r="X13" s="205">
        <f>NMM!X$3</f>
        <v>522.02564480471619</v>
      </c>
      <c r="Y13" s="205">
        <f>NMM!Y$3</f>
        <v>778.2</v>
      </c>
    </row>
    <row r="14" spans="1:25" ht="12" customHeight="1" x14ac:dyDescent="0.25">
      <c r="A14" s="14" t="s">
        <v>51</v>
      </c>
      <c r="B14" s="204">
        <f>NMM!B$4</f>
        <v>156.9499765268844</v>
      </c>
      <c r="C14" s="204">
        <f>NMM!C$4</f>
        <v>213.25721569943801</v>
      </c>
      <c r="D14" s="204">
        <f>NMM!D$4</f>
        <v>289.37345514876569</v>
      </c>
      <c r="E14" s="204">
        <f>NMM!E$4</f>
        <v>245.5291471168033</v>
      </c>
      <c r="F14" s="204">
        <f>NMM!F$4</f>
        <v>347.10708243740191</v>
      </c>
      <c r="G14" s="204">
        <f>NMM!G$4</f>
        <v>449.94720050341363</v>
      </c>
      <c r="H14" s="204">
        <f>NMM!H$4</f>
        <v>565.09710854718151</v>
      </c>
      <c r="I14" s="204">
        <f>NMM!I$4</f>
        <v>704.97560728135591</v>
      </c>
      <c r="J14" s="204">
        <f>NMM!J$4</f>
        <v>489.03321036625442</v>
      </c>
      <c r="K14" s="204">
        <f>NMM!K$4</f>
        <v>402.38222613439189</v>
      </c>
      <c r="L14" s="204">
        <f>NMM!L$4</f>
        <v>223.97473575961729</v>
      </c>
      <c r="M14" s="204">
        <f>NMM!M$4</f>
        <v>262.8134032732051</v>
      </c>
      <c r="N14" s="204">
        <f>NMM!N$4</f>
        <v>228.98559894518661</v>
      </c>
      <c r="O14" s="204">
        <f>NMM!O$4</f>
        <v>167.29256344571181</v>
      </c>
      <c r="P14" s="204">
        <f>NMM!P$4</f>
        <v>231.82308168530079</v>
      </c>
      <c r="Q14" s="204">
        <f>NMM!Q$4</f>
        <v>224.3283506963804</v>
      </c>
      <c r="R14" s="204">
        <f>NMM!R$4</f>
        <v>204.57764338981499</v>
      </c>
      <c r="S14" s="204">
        <f>NMM!S$4</f>
        <v>193.73670234259069</v>
      </c>
      <c r="T14" s="204">
        <f>NMM!T$4</f>
        <v>232.47289577781859</v>
      </c>
      <c r="U14" s="204">
        <f>NMM!U$4</f>
        <v>271.37999894537711</v>
      </c>
      <c r="V14" s="204">
        <f>NMM!V$4</f>
        <v>272.39391033689799</v>
      </c>
      <c r="W14" s="204">
        <f>NMM!W$4</f>
        <v>217.81183952321399</v>
      </c>
      <c r="X14" s="204">
        <f>NMM!X$4</f>
        <v>199.9127013891225</v>
      </c>
      <c r="Y14" s="204">
        <f>NMM!Y$4</f>
        <v>311.69466139611671</v>
      </c>
    </row>
    <row r="15" spans="1:25" ht="12" customHeight="1" x14ac:dyDescent="0.25">
      <c r="A15" s="14" t="s">
        <v>52</v>
      </c>
      <c r="B15" s="204">
        <f>NMM!B$5</f>
        <v>50.914247691673538</v>
      </c>
      <c r="C15" s="204">
        <f>NMM!C$5</f>
        <v>88.702936504047727</v>
      </c>
      <c r="D15" s="204">
        <f>NMM!D$5</f>
        <v>158.61618524167079</v>
      </c>
      <c r="E15" s="204">
        <f>NMM!E$5</f>
        <v>149.18146067259551</v>
      </c>
      <c r="F15" s="204">
        <f>NMM!F$5</f>
        <v>104.06249542292881</v>
      </c>
      <c r="G15" s="204">
        <f>NMM!G$5</f>
        <v>80.585758435145692</v>
      </c>
      <c r="H15" s="204">
        <f>NMM!H$5</f>
        <v>107.33959672815971</v>
      </c>
      <c r="I15" s="204">
        <f>NMM!I$5</f>
        <v>155.7840017617545</v>
      </c>
      <c r="J15" s="204">
        <f>NMM!J$5</f>
        <v>178.99676096823549</v>
      </c>
      <c r="K15" s="204">
        <f>NMM!K$5</f>
        <v>169.5489293997482</v>
      </c>
      <c r="L15" s="204">
        <f>NMM!L$5</f>
        <v>187.8419374142062</v>
      </c>
      <c r="M15" s="204">
        <f>NMM!M$5</f>
        <v>173.40301896188649</v>
      </c>
      <c r="N15" s="204">
        <f>NMM!N$5</f>
        <v>173.83658904840641</v>
      </c>
      <c r="O15" s="204">
        <f>NMM!O$5</f>
        <v>172.73201437473051</v>
      </c>
      <c r="P15" s="204">
        <f>NMM!P$5</f>
        <v>157.19278014354359</v>
      </c>
      <c r="Q15" s="204">
        <f>NMM!Q$5</f>
        <v>210.64755823648451</v>
      </c>
      <c r="R15" s="204">
        <f>NMM!R$5</f>
        <v>183.59710121653231</v>
      </c>
      <c r="S15" s="204">
        <f>NMM!S$5</f>
        <v>177.76432504001531</v>
      </c>
      <c r="T15" s="204">
        <f>NMM!T$5</f>
        <v>185.61514869289419</v>
      </c>
      <c r="U15" s="204">
        <f>NMM!U$5</f>
        <v>184.31466056258361</v>
      </c>
      <c r="V15" s="204">
        <f>NMM!V$5</f>
        <v>190.48210532204499</v>
      </c>
      <c r="W15" s="204">
        <f>NMM!W$5</f>
        <v>168.8794413340693</v>
      </c>
      <c r="X15" s="204">
        <f>NMM!X$5</f>
        <v>130.94722757359949</v>
      </c>
      <c r="Y15" s="204">
        <f>NMM!Y$5</f>
        <v>187.83710525172671</v>
      </c>
    </row>
    <row r="16" spans="1:25" ht="12" customHeight="1" x14ac:dyDescent="0.25">
      <c r="A16" s="14" t="s">
        <v>60</v>
      </c>
      <c r="B16" s="204">
        <f>NMM!B$6</f>
        <v>35.281104657141647</v>
      </c>
      <c r="C16" s="204">
        <f>NMM!C$6</f>
        <v>57.284225512273601</v>
      </c>
      <c r="D16" s="204">
        <f>NMM!D$6</f>
        <v>64.801135161695001</v>
      </c>
      <c r="E16" s="204">
        <f>NMM!E$6</f>
        <v>54.164609006584783</v>
      </c>
      <c r="F16" s="204">
        <f>NMM!F$6</f>
        <v>71.888381954197953</v>
      </c>
      <c r="G16" s="204">
        <f>NMM!G$6</f>
        <v>85.460656471683876</v>
      </c>
      <c r="H16" s="204">
        <f>NMM!H$6</f>
        <v>120.4085803406257</v>
      </c>
      <c r="I16" s="204">
        <f>NMM!I$6</f>
        <v>153.49131880781741</v>
      </c>
      <c r="J16" s="204">
        <f>NMM!J$6</f>
        <v>158.30735883587889</v>
      </c>
      <c r="K16" s="204">
        <f>NMM!K$6</f>
        <v>127.41004247071039</v>
      </c>
      <c r="L16" s="204">
        <f>NMM!L$6</f>
        <v>125.06768146198679</v>
      </c>
      <c r="M16" s="204">
        <f>NMM!M$6</f>
        <v>157.18298927876779</v>
      </c>
      <c r="N16" s="204">
        <f>NMM!N$6</f>
        <v>146.6211156201293</v>
      </c>
      <c r="O16" s="204">
        <f>NMM!O$6</f>
        <v>124.51187083654671</v>
      </c>
      <c r="P16" s="204">
        <f>NMM!P$6</f>
        <v>141.27635477586949</v>
      </c>
      <c r="Q16" s="204">
        <f>NMM!Q$6</f>
        <v>159.2593510671351</v>
      </c>
      <c r="R16" s="204">
        <f>NMM!R$6</f>
        <v>215.15690957622661</v>
      </c>
      <c r="S16" s="204">
        <f>NMM!S$6</f>
        <v>211.44585623212251</v>
      </c>
      <c r="T16" s="204">
        <f>NMM!T$6</f>
        <v>224.7203331639947</v>
      </c>
      <c r="U16" s="204">
        <f>NMM!U$6</f>
        <v>241.0244444692832</v>
      </c>
      <c r="V16" s="204">
        <f>NMM!V$6</f>
        <v>240.088802279985</v>
      </c>
      <c r="W16" s="204">
        <f>NMM!W$6</f>
        <v>191.53021873717739</v>
      </c>
      <c r="X16" s="204">
        <f>NMM!X$6</f>
        <v>191.1657158419942</v>
      </c>
      <c r="Y16" s="204">
        <f>NMM!Y$6</f>
        <v>278.66823335215668</v>
      </c>
    </row>
    <row r="17" spans="1:25" ht="12" customHeight="1" x14ac:dyDescent="0.25">
      <c r="A17" s="13" t="s">
        <v>21</v>
      </c>
      <c r="B17" s="205">
        <f>PPA!B$3</f>
        <v>131.37942226062131</v>
      </c>
      <c r="C17" s="205">
        <f>PPA!C$3</f>
        <v>173.6201434274208</v>
      </c>
      <c r="D17" s="205">
        <f>PPA!D$3</f>
        <v>232.9835233692861</v>
      </c>
      <c r="E17" s="205">
        <f>PPA!E$3</f>
        <v>261.70377808205291</v>
      </c>
      <c r="F17" s="205">
        <f>PPA!F$3</f>
        <v>236.17668083462132</v>
      </c>
      <c r="G17" s="205">
        <f>PPA!G$3</f>
        <v>277.62385437804772</v>
      </c>
      <c r="H17" s="205">
        <f>PPA!H$3</f>
        <v>278.30390571231942</v>
      </c>
      <c r="I17" s="205">
        <f>PPA!I$3</f>
        <v>308.44459844459834</v>
      </c>
      <c r="J17" s="205">
        <f>PPA!J$3</f>
        <v>371.166659478111</v>
      </c>
      <c r="K17" s="205">
        <f>PPA!K$3</f>
        <v>386.07881755365406</v>
      </c>
      <c r="L17" s="205">
        <f>PPA!L$3</f>
        <v>384.72328841642388</v>
      </c>
      <c r="M17" s="205">
        <f>PPA!M$3</f>
        <v>446.19818763326236</v>
      </c>
      <c r="N17" s="205">
        <f>PPA!N$3</f>
        <v>432.19150938430931</v>
      </c>
      <c r="O17" s="205">
        <f>PPA!O$3</f>
        <v>429.04377617533135</v>
      </c>
      <c r="P17" s="205">
        <f>PPA!P$3</f>
        <v>401.2607020398076</v>
      </c>
      <c r="Q17" s="205">
        <f>PPA!Q$3</f>
        <v>429.63955199999998</v>
      </c>
      <c r="R17" s="205">
        <f>PPA!R$3</f>
        <v>443.44716377518972</v>
      </c>
      <c r="S17" s="205">
        <f>PPA!S$3</f>
        <v>438.01788800504937</v>
      </c>
      <c r="T17" s="205">
        <f>PPA!T$3</f>
        <v>464.65230144524878</v>
      </c>
      <c r="U17" s="205">
        <f>PPA!U$3</f>
        <v>464.33907654797576</v>
      </c>
      <c r="V17" s="205">
        <f>PPA!V$3</f>
        <v>406.60641068070095</v>
      </c>
      <c r="W17" s="205">
        <f>PPA!W$3</f>
        <v>423.11622758268504</v>
      </c>
      <c r="X17" s="205">
        <f>PPA!X$3</f>
        <v>371.48253500368457</v>
      </c>
      <c r="Y17" s="205">
        <f>PPA!Y$3</f>
        <v>394.50000000000011</v>
      </c>
    </row>
    <row r="18" spans="1:25" ht="12" customHeight="1" x14ac:dyDescent="0.25">
      <c r="A18" s="14" t="s">
        <v>54</v>
      </c>
      <c r="B18" s="204">
        <f>PPA!B$5</f>
        <v>5.108776547818084</v>
      </c>
      <c r="C18" s="204">
        <f>PPA!C$5</f>
        <v>6.6087464720985034</v>
      </c>
      <c r="D18" s="204">
        <f>PPA!D$5</f>
        <v>10.682787145528881</v>
      </c>
      <c r="E18" s="204">
        <f>PPA!E$5</f>
        <v>12.11885366966103</v>
      </c>
      <c r="F18" s="204">
        <f>PPA!F$5</f>
        <v>8.0914702405075865</v>
      </c>
      <c r="G18" s="204">
        <f>PPA!G$5</f>
        <v>9.186525093321384</v>
      </c>
      <c r="H18" s="204">
        <f>PPA!H$5</f>
        <v>9.6279000055915827</v>
      </c>
      <c r="I18" s="204">
        <f>PPA!I$5</f>
        <v>8.6414633713436313</v>
      </c>
      <c r="J18" s="204">
        <f>PPA!J$5</f>
        <v>10.029468738854961</v>
      </c>
      <c r="K18" s="204">
        <f>PPA!K$5</f>
        <v>16.518866442991239</v>
      </c>
      <c r="L18" s="204">
        <f>PPA!L$5</f>
        <v>14.894660110770021</v>
      </c>
      <c r="M18" s="204">
        <f>PPA!M$5</f>
        <v>15.42539817732146</v>
      </c>
      <c r="N18" s="204">
        <f>PPA!N$5</f>
        <v>14.71001863343928</v>
      </c>
      <c r="O18" s="204">
        <f>PPA!O$5</f>
        <v>13.510098740717989</v>
      </c>
      <c r="P18" s="204">
        <f>PPA!P$5</f>
        <v>11.726337642652631</v>
      </c>
      <c r="Q18" s="204">
        <f>PPA!Q$5</f>
        <v>17.670700699790189</v>
      </c>
      <c r="R18" s="204">
        <f>PPA!R$5</f>
        <v>17.34960771477542</v>
      </c>
      <c r="S18" s="204">
        <f>PPA!S$5</f>
        <v>19.888537994309161</v>
      </c>
      <c r="T18" s="204">
        <f>PPA!T$5</f>
        <v>20.006972975813099</v>
      </c>
      <c r="U18" s="204">
        <f>PPA!U$5</f>
        <v>18.418608566833068</v>
      </c>
      <c r="V18" s="204">
        <f>PPA!V$5</f>
        <v>14.689168314152351</v>
      </c>
      <c r="W18" s="204">
        <f>PPA!W$5</f>
        <v>14.612327701499449</v>
      </c>
      <c r="X18" s="204">
        <f>PPA!X$5</f>
        <v>12.947120153134479</v>
      </c>
      <c r="Y18" s="204">
        <f>PPA!Y$5</f>
        <v>13.13599510325313</v>
      </c>
    </row>
    <row r="19" spans="1:25" ht="12" customHeight="1" x14ac:dyDescent="0.25">
      <c r="A19" s="14" t="s">
        <v>61</v>
      </c>
      <c r="B19" s="204">
        <f>PPA!B$6</f>
        <v>55.28839861464764</v>
      </c>
      <c r="C19" s="204">
        <f>PPA!C$6</f>
        <v>84.153891744597018</v>
      </c>
      <c r="D19" s="204">
        <f>PPA!D$6</f>
        <v>136.031563136957</v>
      </c>
      <c r="E19" s="204">
        <f>PPA!E$6</f>
        <v>154.31802446817559</v>
      </c>
      <c r="F19" s="204">
        <f>PPA!F$6</f>
        <v>136.28320132054341</v>
      </c>
      <c r="G19" s="204">
        <f>PPA!G$6</f>
        <v>154.72701641559831</v>
      </c>
      <c r="H19" s="204">
        <f>PPA!H$6</f>
        <v>155.31053770948071</v>
      </c>
      <c r="I19" s="204">
        <f>PPA!I$6</f>
        <v>164.93839340851309</v>
      </c>
      <c r="J19" s="204">
        <f>PPA!J$6</f>
        <v>166.51796854099561</v>
      </c>
      <c r="K19" s="204">
        <f>PPA!K$6</f>
        <v>201.7408187260931</v>
      </c>
      <c r="L19" s="204">
        <f>PPA!L$6</f>
        <v>202.45145546432889</v>
      </c>
      <c r="M19" s="204">
        <f>PPA!M$6</f>
        <v>236.91955704655919</v>
      </c>
      <c r="N19" s="204">
        <f>PPA!N$6</f>
        <v>233.22867124750681</v>
      </c>
      <c r="O19" s="204">
        <f>PPA!O$6</f>
        <v>231.63291854680921</v>
      </c>
      <c r="P19" s="204">
        <f>PPA!P$6</f>
        <v>205.88633573070109</v>
      </c>
      <c r="Q19" s="204">
        <f>PPA!Q$6</f>
        <v>230.30027530020979</v>
      </c>
      <c r="R19" s="204">
        <f>PPA!R$6</f>
        <v>231.44860230793759</v>
      </c>
      <c r="S19" s="204">
        <f>PPA!S$6</f>
        <v>229.81396718032909</v>
      </c>
      <c r="T19" s="204">
        <f>PPA!T$6</f>
        <v>238.88760667315969</v>
      </c>
      <c r="U19" s="204">
        <f>PPA!U$6</f>
        <v>218.8728324856381</v>
      </c>
      <c r="V19" s="204">
        <f>PPA!V$6</f>
        <v>202.06054715236149</v>
      </c>
      <c r="W19" s="204">
        <f>PPA!W$6</f>
        <v>201.98732984303479</v>
      </c>
      <c r="X19" s="204">
        <f>PPA!X$6</f>
        <v>166.63313039955531</v>
      </c>
      <c r="Y19" s="204">
        <f>PPA!Y$6</f>
        <v>169.06400489674689</v>
      </c>
    </row>
    <row r="20" spans="1:25" ht="12" customHeight="1" x14ac:dyDescent="0.25">
      <c r="A20" s="14" t="s">
        <v>62</v>
      </c>
      <c r="B20" s="204">
        <f>PPA!B$7</f>
        <v>70.982247098155582</v>
      </c>
      <c r="C20" s="204">
        <f>PPA!C$7</f>
        <v>82.857505210725279</v>
      </c>
      <c r="D20" s="204">
        <f>PPA!D$7</f>
        <v>86.269173086800194</v>
      </c>
      <c r="E20" s="204">
        <f>PPA!E$7</f>
        <v>95.266899944216291</v>
      </c>
      <c r="F20" s="204">
        <f>PPA!F$7</f>
        <v>91.802009273570334</v>
      </c>
      <c r="G20" s="204">
        <f>PPA!G$7</f>
        <v>113.710312869128</v>
      </c>
      <c r="H20" s="204">
        <f>PPA!H$7</f>
        <v>113.36546799724709</v>
      </c>
      <c r="I20" s="204">
        <f>PPA!I$7</f>
        <v>134.86474166474159</v>
      </c>
      <c r="J20" s="204">
        <f>PPA!J$7</f>
        <v>194.61922219826039</v>
      </c>
      <c r="K20" s="204">
        <f>PPA!K$7</f>
        <v>167.81913238456971</v>
      </c>
      <c r="L20" s="204">
        <f>PPA!L$7</f>
        <v>167.37717284132501</v>
      </c>
      <c r="M20" s="204">
        <f>PPA!M$7</f>
        <v>193.85323240938169</v>
      </c>
      <c r="N20" s="204">
        <f>PPA!N$7</f>
        <v>184.25281950336321</v>
      </c>
      <c r="O20" s="204">
        <f>PPA!O$7</f>
        <v>183.90075888780419</v>
      </c>
      <c r="P20" s="204">
        <f>PPA!P$7</f>
        <v>183.64802866645391</v>
      </c>
      <c r="Q20" s="204">
        <f>PPA!Q$7</f>
        <v>181.668576</v>
      </c>
      <c r="R20" s="204">
        <f>PPA!R$7</f>
        <v>194.6489537524767</v>
      </c>
      <c r="S20" s="204">
        <f>PPA!S$7</f>
        <v>188.3153828304111</v>
      </c>
      <c r="T20" s="204">
        <f>PPA!T$7</f>
        <v>205.757721796276</v>
      </c>
      <c r="U20" s="204">
        <f>PPA!U$7</f>
        <v>227.04763549550461</v>
      </c>
      <c r="V20" s="204">
        <f>PPA!V$7</f>
        <v>189.85669521418711</v>
      </c>
      <c r="W20" s="204">
        <f>PPA!W$7</f>
        <v>206.5165700381508</v>
      </c>
      <c r="X20" s="204">
        <f>PPA!X$7</f>
        <v>191.90228445099481</v>
      </c>
      <c r="Y20" s="204">
        <f>PPA!Y$7</f>
        <v>212.3000000000001</v>
      </c>
    </row>
    <row r="21" spans="1:25" ht="12" customHeight="1" x14ac:dyDescent="0.25">
      <c r="A21" s="15" t="s">
        <v>63</v>
      </c>
      <c r="B21" s="206">
        <f>FBT!B$3</f>
        <v>1047.9221216332969</v>
      </c>
      <c r="C21" s="206">
        <f>FBT!C$3</f>
        <v>1238.4708376020069</v>
      </c>
      <c r="D21" s="206">
        <f>FBT!D$3</f>
        <v>1229.051936312276</v>
      </c>
      <c r="E21" s="206">
        <f>FBT!E$3</f>
        <v>1557.333617323394</v>
      </c>
      <c r="F21" s="206">
        <f>FBT!F$3</f>
        <v>1361.5518933539411</v>
      </c>
      <c r="G21" s="206">
        <f>FBT!G$3</f>
        <v>1519.4007147832931</v>
      </c>
      <c r="H21" s="206">
        <f>FBT!H$3</f>
        <v>1671.487078458362</v>
      </c>
      <c r="I21" s="206">
        <f>FBT!I$3</f>
        <v>1787.915068915069</v>
      </c>
      <c r="J21" s="206">
        <f>FBT!J$3</f>
        <v>1860.202300337862</v>
      </c>
      <c r="K21" s="206">
        <f>FBT!K$3</f>
        <v>2066.3560289205138</v>
      </c>
      <c r="L21" s="206">
        <f>FBT!L$3</f>
        <v>1741.586722123373</v>
      </c>
      <c r="M21" s="206">
        <f>FBT!M$3</f>
        <v>1883.0447078891259</v>
      </c>
      <c r="N21" s="206">
        <f>FBT!N$3</f>
        <v>2450.9463594353629</v>
      </c>
      <c r="O21" s="206">
        <f>FBT!O$3</f>
        <v>2112.8579147904402</v>
      </c>
      <c r="P21" s="206">
        <f>FBT!P$3</f>
        <v>1905.774988930877</v>
      </c>
      <c r="Q21" s="206">
        <f>FBT!Q$3</f>
        <v>1808.8952280000001</v>
      </c>
      <c r="R21" s="206">
        <f>FBT!R$3</f>
        <v>1731.0139467452759</v>
      </c>
      <c r="S21" s="206">
        <f>FBT!S$3</f>
        <v>1326.208006534431</v>
      </c>
      <c r="T21" s="206">
        <f>FBT!T$3</f>
        <v>1609.308781022092</v>
      </c>
      <c r="U21" s="206">
        <f>FBT!U$3</f>
        <v>1695.2796566262</v>
      </c>
      <c r="V21" s="206">
        <f>FBT!V$3</f>
        <v>2026.743635732563</v>
      </c>
      <c r="W21" s="206">
        <f>FBT!W$3</f>
        <v>1487.6910961578899</v>
      </c>
      <c r="X21" s="206">
        <f>FBT!X$3</f>
        <v>2289.7553426676491</v>
      </c>
      <c r="Y21" s="206">
        <f>FBT!Y$3</f>
        <v>2004</v>
      </c>
    </row>
    <row r="22" spans="1:25" ht="12" customHeight="1" x14ac:dyDescent="0.25">
      <c r="A22" s="12" t="s">
        <v>64</v>
      </c>
      <c r="B22" s="204">
        <f>TRE!B$3</f>
        <v>109.8979527440742</v>
      </c>
      <c r="C22" s="204">
        <f>TRE!C$3</f>
        <v>91.933769032394821</v>
      </c>
      <c r="D22" s="204">
        <f>TRE!D$3</f>
        <v>127.4172984078069</v>
      </c>
      <c r="E22" s="204">
        <f>TRE!E$3</f>
        <v>151.02605608803691</v>
      </c>
      <c r="F22" s="204">
        <f>TRE!F$3</f>
        <v>152.11379443585781</v>
      </c>
      <c r="G22" s="204">
        <f>TRE!G$3</f>
        <v>173.703171093679</v>
      </c>
      <c r="H22" s="204">
        <f>TRE!H$3</f>
        <v>198.21132140399169</v>
      </c>
      <c r="I22" s="204">
        <f>TRE!I$3</f>
        <v>226.54723954723951</v>
      </c>
      <c r="J22" s="204">
        <f>TRE!J$3</f>
        <v>236.72052332686371</v>
      </c>
      <c r="K22" s="204">
        <f>TRE!K$3</f>
        <v>219.01818972223489</v>
      </c>
      <c r="L22" s="204">
        <f>TRE!L$3</f>
        <v>335.31790518716639</v>
      </c>
      <c r="M22" s="204">
        <f>TRE!M$3</f>
        <v>305.35860127931772</v>
      </c>
      <c r="N22" s="204">
        <f>TRE!N$3</f>
        <v>322.4424341308856</v>
      </c>
      <c r="O22" s="204">
        <f>TRE!O$3</f>
        <v>331.78689422804422</v>
      </c>
      <c r="P22" s="204">
        <f>TRE!P$3</f>
        <v>422.59527786072471</v>
      </c>
      <c r="Q22" s="204">
        <f>TRE!Q$3</f>
        <v>476.88001200000002</v>
      </c>
      <c r="R22" s="204">
        <f>TRE!R$3</f>
        <v>490.06678973565943</v>
      </c>
      <c r="S22" s="204">
        <f>TRE!S$3</f>
        <v>534.3295135375962</v>
      </c>
      <c r="T22" s="204">
        <f>TRE!T$3</f>
        <v>503.47172815430241</v>
      </c>
      <c r="U22" s="204">
        <f>TRE!U$3</f>
        <v>518.22430029969019</v>
      </c>
      <c r="V22" s="204">
        <f>TRE!V$3</f>
        <v>609.70892184006391</v>
      </c>
      <c r="W22" s="204">
        <f>TRE!W$3</f>
        <v>678.18099672564506</v>
      </c>
      <c r="X22" s="204">
        <f>TRE!X$3</f>
        <v>563.06337509211494</v>
      </c>
      <c r="Y22" s="204">
        <f>TRE!Y$3</f>
        <v>819.9</v>
      </c>
    </row>
    <row r="23" spans="1:25" ht="12" customHeight="1" x14ac:dyDescent="0.25">
      <c r="A23" s="12" t="s">
        <v>65</v>
      </c>
      <c r="B23" s="204">
        <f>MAE!B$3</f>
        <v>802.90883888659323</v>
      </c>
      <c r="C23" s="204">
        <f>MAE!C$3</f>
        <v>1071.2919136609321</v>
      </c>
      <c r="D23" s="204">
        <f>MAE!D$3</f>
        <v>1242.1058243451471</v>
      </c>
      <c r="E23" s="204">
        <f>MAE!E$3</f>
        <v>1344.9444698007001</v>
      </c>
      <c r="F23" s="204">
        <f>MAE!F$3</f>
        <v>1239.8608578052549</v>
      </c>
      <c r="G23" s="204">
        <f>MAE!G$3</f>
        <v>1407.1964987733591</v>
      </c>
      <c r="H23" s="204">
        <f>MAE!H$3</f>
        <v>1623.4790605643491</v>
      </c>
      <c r="I23" s="204">
        <f>MAE!I$3</f>
        <v>1903.847693847694</v>
      </c>
      <c r="J23" s="204">
        <f>MAE!J$3</f>
        <v>2005.9681259434981</v>
      </c>
      <c r="K23" s="204">
        <f>MAE!K$3</f>
        <v>1804.4823319452701</v>
      </c>
      <c r="L23" s="204">
        <f>MAE!L$3</f>
        <v>1725.994909165089</v>
      </c>
      <c r="M23" s="204">
        <f>MAE!M$3</f>
        <v>1836.3926993603411</v>
      </c>
      <c r="N23" s="204">
        <f>MAE!N$3</f>
        <v>1971.295790482005</v>
      </c>
      <c r="O23" s="204">
        <f>MAE!O$3</f>
        <v>1932.958780741254</v>
      </c>
      <c r="P23" s="204">
        <f>MAE!P$3</f>
        <v>2163.6673414541219</v>
      </c>
      <c r="Q23" s="204">
        <f>MAE!Q$3</f>
        <v>2364.6750959999999</v>
      </c>
      <c r="R23" s="204">
        <f>MAE!R$3</f>
        <v>2714.5118291209592</v>
      </c>
      <c r="S23" s="204">
        <f>MAE!S$3</f>
        <v>3063.3558721701929</v>
      </c>
      <c r="T23" s="204">
        <f>MAE!T$3</f>
        <v>3016.845104586861</v>
      </c>
      <c r="U23" s="204">
        <f>MAE!U$3</f>
        <v>3077.351450195561</v>
      </c>
      <c r="V23" s="204">
        <f>MAE!V$3</f>
        <v>2620.263226972967</v>
      </c>
      <c r="W23" s="204">
        <f>MAE!W$3</f>
        <v>2620.4824086034419</v>
      </c>
      <c r="X23" s="204">
        <f>MAE!X$3</f>
        <v>2817.6741341193811</v>
      </c>
      <c r="Y23" s="204">
        <f>MAE!Y$3</f>
        <v>3603.7</v>
      </c>
    </row>
    <row r="24" spans="1:25" ht="12" customHeight="1" x14ac:dyDescent="0.25">
      <c r="A24" s="12" t="s">
        <v>66</v>
      </c>
      <c r="B24" s="204">
        <f>TEL!B$3</f>
        <v>794.5030464670748</v>
      </c>
      <c r="C24" s="204">
        <f>TEL!C$3</f>
        <v>1020.347723178013</v>
      </c>
      <c r="D24" s="204">
        <f>TEL!D$3</f>
        <v>1157.2555521314839</v>
      </c>
      <c r="E24" s="204">
        <f>TEL!E$3</f>
        <v>1304.8763324712211</v>
      </c>
      <c r="F24" s="204">
        <f>TEL!F$3</f>
        <v>1235.3241306027819</v>
      </c>
      <c r="G24" s="204">
        <f>TEL!G$3</f>
        <v>1325.3652360904989</v>
      </c>
      <c r="H24" s="204">
        <f>TEL!H$3</f>
        <v>1314.9918960770819</v>
      </c>
      <c r="I24" s="204">
        <f>TEL!I$3</f>
        <v>1429.268453068453</v>
      </c>
      <c r="J24" s="204">
        <f>TEL!J$3</f>
        <v>1158.977327294946</v>
      </c>
      <c r="K24" s="204">
        <f>TEL!K$3</f>
        <v>1340.6567976936799</v>
      </c>
      <c r="L24" s="204">
        <f>TEL!L$3</f>
        <v>1041.082258009679</v>
      </c>
      <c r="M24" s="204">
        <f>TEL!M$3</f>
        <v>1474.309496801706</v>
      </c>
      <c r="N24" s="204">
        <f>TEL!N$3</f>
        <v>1448.373726039222</v>
      </c>
      <c r="O24" s="204">
        <f>TEL!O$3</f>
        <v>1189.874446578707</v>
      </c>
      <c r="P24" s="204">
        <f>TEL!P$3</f>
        <v>1196.2723354304601</v>
      </c>
      <c r="Q24" s="204">
        <f>TEL!Q$3</f>
        <v>1097.8019879999999</v>
      </c>
      <c r="R24" s="204">
        <f>TEL!R$3</f>
        <v>1147.067085487846</v>
      </c>
      <c r="S24" s="204">
        <f>TEL!S$3</f>
        <v>1099.5833669027361</v>
      </c>
      <c r="T24" s="204">
        <f>TEL!T$3</f>
        <v>1079.7114310902141</v>
      </c>
      <c r="U24" s="204">
        <f>TEL!U$3</f>
        <v>1121.345893229035</v>
      </c>
      <c r="V24" s="204">
        <f>TEL!V$3</f>
        <v>959.05059287899451</v>
      </c>
      <c r="W24" s="204">
        <f>TEL!W$3</f>
        <v>720.38058517828722</v>
      </c>
      <c r="X24" s="204">
        <f>TEL!X$3</f>
        <v>810.89697862932928</v>
      </c>
      <c r="Y24" s="204">
        <f>TEL!Y$3</f>
        <v>818.6</v>
      </c>
    </row>
    <row r="25" spans="1:25" ht="12" customHeight="1" x14ac:dyDescent="0.25">
      <c r="A25" s="12" t="s">
        <v>67</v>
      </c>
      <c r="B25" s="204">
        <f>WWP!B$3</f>
        <v>78.765388227339315</v>
      </c>
      <c r="C25" s="204">
        <f>WWP!C$3</f>
        <v>95.447161479492706</v>
      </c>
      <c r="D25" s="204">
        <f>WWP!D$3</f>
        <v>91.377216230097602</v>
      </c>
      <c r="E25" s="204">
        <f>WWP!E$3</f>
        <v>144.02113697449161</v>
      </c>
      <c r="F25" s="204">
        <f>WWP!F$3</f>
        <v>178.8004250386399</v>
      </c>
      <c r="G25" s="204">
        <f>WWP!G$3</f>
        <v>193.7844625495957</v>
      </c>
      <c r="H25" s="204">
        <f>WWP!H$3</f>
        <v>199.16197522367511</v>
      </c>
      <c r="I25" s="204">
        <f>WWP!I$3</f>
        <v>214.2094556094556</v>
      </c>
      <c r="J25" s="204">
        <f>WWP!J$3</f>
        <v>178.53334771044501</v>
      </c>
      <c r="K25" s="204">
        <f>WWP!K$3</f>
        <v>171.6116551503226</v>
      </c>
      <c r="L25" s="204">
        <f>WWP!L$3</f>
        <v>177.70909709078961</v>
      </c>
      <c r="M25" s="204">
        <f>WWP!M$3</f>
        <v>195.4436417910448</v>
      </c>
      <c r="N25" s="204">
        <f>WWP!N$3</f>
        <v>188.614865419636</v>
      </c>
      <c r="O25" s="204">
        <f>WWP!O$3</f>
        <v>155.19345026293419</v>
      </c>
      <c r="P25" s="204">
        <f>WWP!P$3</f>
        <v>181.59990938764579</v>
      </c>
      <c r="Q25" s="204">
        <f>WWP!Q$3</f>
        <v>222.610308</v>
      </c>
      <c r="R25" s="204">
        <f>WWP!R$3</f>
        <v>215.63579567969839</v>
      </c>
      <c r="S25" s="204">
        <f>WWP!S$3</f>
        <v>229.85554080770771</v>
      </c>
      <c r="T25" s="204">
        <f>WWP!T$3</f>
        <v>187.6026286966046</v>
      </c>
      <c r="U25" s="204">
        <f>WWP!U$3</f>
        <v>181.72230405851579</v>
      </c>
      <c r="V25" s="204">
        <f>WWP!V$3</f>
        <v>169.25209263280249</v>
      </c>
      <c r="W25" s="204">
        <f>WWP!W$3</f>
        <v>179.752819249602</v>
      </c>
      <c r="X25" s="204">
        <f>WWP!X$3</f>
        <v>204.43861459100961</v>
      </c>
      <c r="Y25" s="204">
        <f>WWP!Y$3</f>
        <v>165.2</v>
      </c>
    </row>
    <row r="26" spans="1:25" ht="12" customHeight="1" x14ac:dyDescent="0.25">
      <c r="A26" s="16" t="s">
        <v>68</v>
      </c>
      <c r="B26" s="207">
        <f>OIS!B$3</f>
        <v>2978.6849642247039</v>
      </c>
      <c r="C26" s="207">
        <f>OIS!C$3</f>
        <v>3147.9996325997099</v>
      </c>
      <c r="D26" s="207">
        <f>OIS!D$3</f>
        <v>3173.5136928608122</v>
      </c>
      <c r="E26" s="207">
        <f>OIS!E$3</f>
        <v>3396.545179775851</v>
      </c>
      <c r="F26" s="207">
        <f>OIS!F$3</f>
        <v>3654.7340610510041</v>
      </c>
      <c r="G26" s="207">
        <f>OIS!G$3</f>
        <v>4666.0630261895949</v>
      </c>
      <c r="H26" s="207">
        <f>OIS!H$3</f>
        <v>5711.5281486579488</v>
      </c>
      <c r="I26" s="207">
        <f>OIS!I$3</f>
        <v>6592.41831061831</v>
      </c>
      <c r="J26" s="207">
        <f>OIS!J$3</f>
        <v>7498.996376967867</v>
      </c>
      <c r="K26" s="207">
        <f>OIS!K$3</f>
        <v>7717.3455255794643</v>
      </c>
      <c r="L26" s="207">
        <f>OIS!L$3</f>
        <v>6533.9088953613564</v>
      </c>
      <c r="M26" s="207">
        <f>OIS!M$3</f>
        <v>6319.4033219616203</v>
      </c>
      <c r="N26" s="207">
        <f>OIS!N$3</f>
        <v>6164.094325203424</v>
      </c>
      <c r="O26" s="207">
        <f>OIS!O$3</f>
        <v>5486.9235885001726</v>
      </c>
      <c r="P26" s="207">
        <f>OIS!P$3</f>
        <v>5619.9806059039274</v>
      </c>
      <c r="Q26" s="207">
        <f>OIS!Q$3</f>
        <v>5721.8434436135412</v>
      </c>
      <c r="R26" s="207">
        <f>OIS!R$3</f>
        <v>5512.4436061155247</v>
      </c>
      <c r="S26" s="207">
        <f>OIS!S$3</f>
        <v>5756.0349168001503</v>
      </c>
      <c r="T26" s="207">
        <f>OIS!T$3</f>
        <v>5626.5581200044426</v>
      </c>
      <c r="U26" s="207">
        <f>OIS!U$3</f>
        <v>5579.0488542788962</v>
      </c>
      <c r="V26" s="207">
        <f>OIS!V$3</f>
        <v>5941.2167378336708</v>
      </c>
      <c r="W26" s="207">
        <f>OIS!W$3</f>
        <v>5396.6925020276967</v>
      </c>
      <c r="X26" s="207">
        <f>OIS!X$3</f>
        <v>5086.4085733520342</v>
      </c>
      <c r="Y26" s="207">
        <f>OIS!Y$3</f>
        <v>6308.0245845802492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3589.526655202063</v>
      </c>
      <c r="C29" s="208">
        <f>ISI!C25+NFM!C43+CHI!C32+NMM!C31+PPA!C32+FBT!C12+TRE!C12+MAE!C12+TEL!C12+WWP!C12+OIS!C12</f>
        <v>3587.9376612209803</v>
      </c>
      <c r="D29" s="208">
        <f>ISI!D25+NFM!D43+CHI!D32+NMM!D31+PPA!D32+FBT!D12+TRE!D12+MAE!D12+TEL!D12+WWP!D12+OIS!D12</f>
        <v>3370.8521926053299</v>
      </c>
      <c r="E29" s="208">
        <f>ISI!E25+NFM!E43+CHI!E32+NMM!E31+PPA!E32+FBT!E12+TRE!E12+MAE!E12+TEL!E12+WWP!E12+OIS!E12</f>
        <v>3620.1042992261387</v>
      </c>
      <c r="F29" s="208">
        <f>ISI!F25+NFM!F43+CHI!F32+NMM!F31+PPA!F32+FBT!F12+TRE!F12+MAE!F12+TEL!F12+WWP!F12+OIS!F12</f>
        <v>3656.948839208942</v>
      </c>
      <c r="G29" s="208">
        <f>ISI!G25+NFM!G43+CHI!G32+NMM!G31+PPA!G32+FBT!G12+TRE!G12+MAE!G12+TEL!G12+WWP!G12+OIS!G12</f>
        <v>3649.8988822012034</v>
      </c>
      <c r="H29" s="208">
        <f>ISI!H25+NFM!H43+CHI!H32+NMM!H31+PPA!H32+FBT!H12+TRE!H12+MAE!H12+TEL!H12+WWP!H12+OIS!H12</f>
        <v>3680.9521926053312</v>
      </c>
      <c r="I29" s="208">
        <f>ISI!I25+NFM!I43+CHI!I32+NMM!I31+PPA!I32+FBT!I12+TRE!I12+MAE!I12+TEL!I12+WWP!I12+OIS!I12</f>
        <v>3811.0181427343059</v>
      </c>
      <c r="J29" s="208">
        <f>ISI!J25+NFM!J43+CHI!J32+NMM!J31+PPA!J32+FBT!J12+TRE!J12+MAE!J12+TEL!J12+WWP!J12+OIS!J12</f>
        <v>3453.8423043852108</v>
      </c>
      <c r="K29" s="208">
        <f>ISI!K25+NFM!K43+CHI!K32+NMM!K31+PPA!K32+FBT!K12+TRE!K12+MAE!K12+TEL!K12+WWP!K12+OIS!K12</f>
        <v>2442.0633705932928</v>
      </c>
      <c r="L29" s="208">
        <f>ISI!L25+NFM!L43+CHI!L32+NMM!L31+PPA!L32+FBT!L12+TRE!L12+MAE!L12+TEL!L12+WWP!L12+OIS!L12</f>
        <v>2549.9612209802235</v>
      </c>
      <c r="M29" s="208">
        <f>ISI!M25+NFM!M43+CHI!M32+NMM!M31+PPA!M32+FBT!M12+TRE!M12+MAE!M12+TEL!M12+WWP!M12+OIS!M12</f>
        <v>2696.4403267411863</v>
      </c>
      <c r="N29" s="208">
        <f>ISI!N25+NFM!N43+CHI!N32+NMM!N31+PPA!N32+FBT!N12+TRE!N12+MAE!N12+TEL!N12+WWP!N12+OIS!N12</f>
        <v>2566.5761822871882</v>
      </c>
      <c r="O29" s="208">
        <f>ISI!O25+NFM!O43+CHI!O32+NMM!O31+PPA!O32+FBT!O12+TRE!O12+MAE!O12+TEL!O12+WWP!O12+OIS!O12</f>
        <v>2595.5269131556311</v>
      </c>
      <c r="P29" s="208">
        <f>ISI!P25+NFM!P43+CHI!P32+NMM!P31+PPA!P32+FBT!P12+TRE!P12+MAE!P12+TEL!P12+WWP!P12+OIS!P12</f>
        <v>2617.5229578675844</v>
      </c>
      <c r="Q29" s="208">
        <f>ISI!Q25+NFM!Q43+CHI!Q32+NMM!Q31+PPA!Q32+FBT!Q12+TRE!Q12+MAE!Q12+TEL!Q12+WWP!Q12+OIS!Q12</f>
        <v>2719.6413585554601</v>
      </c>
      <c r="R29" s="208">
        <f>ISI!R25+NFM!R43+CHI!R32+NMM!R31+PPA!R32+FBT!R12+TRE!R12+MAE!R12+TEL!R12+WWP!R12+OIS!R12</f>
        <v>2655.4590713671537</v>
      </c>
      <c r="S29" s="208">
        <f>ISI!S25+NFM!S43+CHI!S32+NMM!S31+PPA!S32+FBT!S12+TRE!S12+MAE!S12+TEL!S12+WWP!S12+OIS!S12</f>
        <v>2757.5159071367152</v>
      </c>
      <c r="T29" s="208">
        <f>ISI!T25+NFM!T43+CHI!T32+NMM!T31+PPA!T32+FBT!T12+TRE!T12+MAE!T12+TEL!T12+WWP!T12+OIS!T12</f>
        <v>2736.1439380911429</v>
      </c>
      <c r="U29" s="208">
        <f>ISI!U25+NFM!U43+CHI!U32+NMM!U31+PPA!U32+FBT!U12+TRE!U12+MAE!U12+TEL!U12+WWP!U12+OIS!U12</f>
        <v>2678.8060189165949</v>
      </c>
      <c r="V29" s="208">
        <f>ISI!V25+NFM!V43+CHI!V32+NMM!V31+PPA!V32+FBT!V12+TRE!V12+MAE!V12+TEL!V12+WWP!V12+OIS!V12</f>
        <v>2646.3507308684434</v>
      </c>
      <c r="W29" s="208">
        <f>ISI!W25+NFM!W43+CHI!W32+NMM!W31+PPA!W32+FBT!W12+TRE!W12+MAE!W12+TEL!W12+WWP!W12+OIS!W12</f>
        <v>2823.8203783319004</v>
      </c>
      <c r="X29" s="208">
        <f>ISI!X25+NFM!X43+CHI!X32+NMM!X31+PPA!X32+FBT!X12+TRE!X12+MAE!X12+TEL!X12+WWP!X12+OIS!X12</f>
        <v>2703.5314703353392</v>
      </c>
      <c r="Y29" s="208">
        <f>ISI!Y25+NFM!Y43+CHI!Y32+NMM!Y31+PPA!Y32+FBT!Y12+TRE!Y12+MAE!Y12+TEL!Y12+WWP!Y12+OIS!Y12</f>
        <v>2454.7370593293208</v>
      </c>
    </row>
    <row r="30" spans="1:25" ht="12" customHeight="1" x14ac:dyDescent="0.25">
      <c r="A30" s="17" t="s">
        <v>28</v>
      </c>
      <c r="B30" s="209">
        <f t="shared" ref="B30:Y30" si="0">B31+B32</f>
        <v>352.41693895098888</v>
      </c>
      <c r="C30" s="209">
        <f t="shared" si="0"/>
        <v>497.65305245055885</v>
      </c>
      <c r="D30" s="209">
        <f t="shared" si="0"/>
        <v>462.09759243336191</v>
      </c>
      <c r="E30" s="209">
        <f t="shared" si="0"/>
        <v>466.99054170249354</v>
      </c>
      <c r="F30" s="209">
        <f t="shared" si="0"/>
        <v>519.14471195184854</v>
      </c>
      <c r="G30" s="209">
        <f t="shared" si="0"/>
        <v>418.2880481513327</v>
      </c>
      <c r="H30" s="209">
        <f t="shared" si="0"/>
        <v>382.00705073086834</v>
      </c>
      <c r="I30" s="209">
        <f t="shared" si="0"/>
        <v>482.94995700773859</v>
      </c>
      <c r="J30" s="209">
        <f t="shared" si="0"/>
        <v>320.67738607050723</v>
      </c>
      <c r="K30" s="209">
        <f t="shared" si="0"/>
        <v>153.9808254514187</v>
      </c>
      <c r="L30" s="209">
        <f t="shared" si="0"/>
        <v>210.6315563198624</v>
      </c>
      <c r="M30" s="209">
        <f t="shared" si="0"/>
        <v>196.53809114359413</v>
      </c>
      <c r="N30" s="209">
        <f t="shared" si="0"/>
        <v>171.1692175408426</v>
      </c>
      <c r="O30" s="209">
        <f t="shared" si="0"/>
        <v>163.84101461736887</v>
      </c>
      <c r="P30" s="209">
        <f t="shared" si="0"/>
        <v>177.77515047291479</v>
      </c>
      <c r="Q30" s="209">
        <f t="shared" si="0"/>
        <v>185.3691315563199</v>
      </c>
      <c r="R30" s="209">
        <f t="shared" si="0"/>
        <v>170.05726569217535</v>
      </c>
      <c r="S30" s="209">
        <f t="shared" si="0"/>
        <v>199.52665520206361</v>
      </c>
      <c r="T30" s="209">
        <f t="shared" si="0"/>
        <v>229.05950128976784</v>
      </c>
      <c r="U30" s="209">
        <f t="shared" si="0"/>
        <v>196.35202063628546</v>
      </c>
      <c r="V30" s="209">
        <f t="shared" si="0"/>
        <v>179.99914015477211</v>
      </c>
      <c r="W30" s="209">
        <f t="shared" si="0"/>
        <v>249.17747205503005</v>
      </c>
      <c r="X30" s="209">
        <f t="shared" si="0"/>
        <v>209.85339638865003</v>
      </c>
      <c r="Y30" s="209">
        <f t="shared" si="0"/>
        <v>216.48976784178836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335.08211521926057</v>
      </c>
      <c r="C31" s="204">
        <f>ISI!C27+NFM!C44+CHI!C33+NMM!C32+PPA!C33+FBT!C13+TRE!C13+MAE!C13+TEL!C13+WWP!C13+OIS!C13</f>
        <v>421.37282889079961</v>
      </c>
      <c r="D31" s="204">
        <f>ISI!D27+NFM!D44+CHI!D33+NMM!D32+PPA!D33+FBT!D13+TRE!D13+MAE!D13+TEL!D13+WWP!D13+OIS!D13</f>
        <v>361.28933791917444</v>
      </c>
      <c r="E31" s="204">
        <f>ISI!E27+NFM!E44+CHI!E33+NMM!E32+PPA!E33+FBT!E13+TRE!E13+MAE!E13+TEL!E13+WWP!E13+OIS!E13</f>
        <v>350.78099742046436</v>
      </c>
      <c r="F31" s="204">
        <f>ISI!F27+NFM!F44+CHI!F33+NMM!F32+PPA!F33+FBT!F13+TRE!F13+MAE!F13+TEL!F13+WWP!F13+OIS!F13</f>
        <v>411.07179707652614</v>
      </c>
      <c r="G31" s="204">
        <f>ISI!G27+NFM!G44+CHI!G33+NMM!G32+PPA!G33+FBT!G13+TRE!G13+MAE!G13+TEL!G13+WWP!G13+OIS!G13</f>
        <v>358.36543422184002</v>
      </c>
      <c r="H31" s="204">
        <f>ISI!H27+NFM!H44+CHI!H33+NMM!H32+PPA!H33+FBT!H13+TRE!H13+MAE!H13+TEL!H13+WWP!H13+OIS!H13</f>
        <v>318.87291487532235</v>
      </c>
      <c r="I31" s="204">
        <f>ISI!I27+NFM!I44+CHI!I33+NMM!I32+PPA!I33+FBT!I13+TRE!I13+MAE!I13+TEL!I13+WWP!I13+OIS!I13</f>
        <v>382.88546861564919</v>
      </c>
      <c r="J31" s="204">
        <f>ISI!J27+NFM!J44+CHI!J33+NMM!J32+PPA!J33+FBT!J13+TRE!J13+MAE!J13+TEL!J13+WWP!J13+OIS!J13</f>
        <v>279.15399828030945</v>
      </c>
      <c r="K31" s="204">
        <f>ISI!K27+NFM!K44+CHI!K33+NMM!K32+PPA!K33+FBT!K13+TRE!K13+MAE!K13+TEL!K13+WWP!K13+OIS!K13</f>
        <v>153.9808254514187</v>
      </c>
      <c r="L31" s="204">
        <f>ISI!L27+NFM!L44+CHI!L33+NMM!L32+PPA!L33+FBT!L13+TRE!L13+MAE!L13+TEL!L13+WWP!L13+OIS!L13</f>
        <v>210.6315563198624</v>
      </c>
      <c r="M31" s="204">
        <f>ISI!M27+NFM!M44+CHI!M33+NMM!M32+PPA!M33+FBT!M13+TRE!M13+MAE!M13+TEL!M13+WWP!M13+OIS!M13</f>
        <v>196.53809114359413</v>
      </c>
      <c r="N31" s="204">
        <f>ISI!N27+NFM!N44+CHI!N33+NMM!N32+PPA!N33+FBT!N13+TRE!N13+MAE!N13+TEL!N13+WWP!N13+OIS!N13</f>
        <v>171.1692175408426</v>
      </c>
      <c r="O31" s="204">
        <f>ISI!O27+NFM!O44+CHI!O33+NMM!O32+PPA!O33+FBT!O13+TRE!O13+MAE!O13+TEL!O13+WWP!O13+OIS!O13</f>
        <v>163.84101461736887</v>
      </c>
      <c r="P31" s="204">
        <f>ISI!P27+NFM!P44+CHI!P33+NMM!P32+PPA!P33+FBT!P13+TRE!P13+MAE!P13+TEL!P13+WWP!P13+OIS!P13</f>
        <v>177.77515047291479</v>
      </c>
      <c r="Q31" s="204">
        <f>ISI!Q27+NFM!Q44+CHI!Q33+NMM!Q32+PPA!Q33+FBT!Q13+TRE!Q13+MAE!Q13+TEL!Q13+WWP!Q13+OIS!Q13</f>
        <v>185.3691315563199</v>
      </c>
      <c r="R31" s="204">
        <f>ISI!R27+NFM!R44+CHI!R33+NMM!R32+PPA!R33+FBT!R13+TRE!R13+MAE!R13+TEL!R13+WWP!R13+OIS!R13</f>
        <v>170.05726569217535</v>
      </c>
      <c r="S31" s="204">
        <f>ISI!S27+NFM!S44+CHI!S33+NMM!S32+PPA!S33+FBT!S13+TRE!S13+MAE!S13+TEL!S13+WWP!S13+OIS!S13</f>
        <v>199.52665520206361</v>
      </c>
      <c r="T31" s="204">
        <f>ISI!T27+NFM!T44+CHI!T33+NMM!T32+PPA!T33+FBT!T13+TRE!T13+MAE!T13+TEL!T13+WWP!T13+OIS!T13</f>
        <v>229.05950128976784</v>
      </c>
      <c r="U31" s="204">
        <f>ISI!U27+NFM!U44+CHI!U33+NMM!U32+PPA!U33+FBT!U13+TRE!U13+MAE!U13+TEL!U13+WWP!U13+OIS!U13</f>
        <v>196.35202063628546</v>
      </c>
      <c r="V31" s="204">
        <f>ISI!V27+NFM!V44+CHI!V33+NMM!V32+PPA!V33+FBT!V13+TRE!V13+MAE!V13+TEL!V13+WWP!V13+OIS!V13</f>
        <v>179.99914015477211</v>
      </c>
      <c r="W31" s="204">
        <f>ISI!W27+NFM!W44+CHI!W33+NMM!W32+PPA!W33+FBT!W13+TRE!W13+MAE!W13+TEL!W13+WWP!W13+OIS!W13</f>
        <v>249.17747205503005</v>
      </c>
      <c r="X31" s="204">
        <f>ISI!X27+NFM!X44+CHI!X33+NMM!X32+PPA!X33+FBT!X13+TRE!X13+MAE!X13+TEL!X13+WWP!X13+OIS!X13</f>
        <v>209.85339638865003</v>
      </c>
      <c r="Y31" s="204">
        <f>ISI!Y27+NFM!Y44+CHI!Y33+NMM!Y32+PPA!Y33+FBT!Y13+TRE!Y13+MAE!Y13+TEL!Y13+WWP!Y13+OIS!Y13</f>
        <v>216.48976784178836</v>
      </c>
    </row>
    <row r="32" spans="1:25" ht="12" customHeight="1" x14ac:dyDescent="0.25">
      <c r="A32" s="18" t="s">
        <v>42</v>
      </c>
      <c r="B32" s="204">
        <f>ISI!B28</f>
        <v>17.334823731728289</v>
      </c>
      <c r="C32" s="204">
        <f>ISI!C28</f>
        <v>76.280223559759236</v>
      </c>
      <c r="D32" s="204">
        <f>ISI!D28</f>
        <v>100.8082545141875</v>
      </c>
      <c r="E32" s="204">
        <f>ISI!E28</f>
        <v>116.2095442820292</v>
      </c>
      <c r="F32" s="204">
        <f>ISI!F28</f>
        <v>108.0729148753224</v>
      </c>
      <c r="G32" s="204">
        <f>ISI!G28</f>
        <v>59.922613929492677</v>
      </c>
      <c r="H32" s="204">
        <f>ISI!H28</f>
        <v>63.134135855545999</v>
      </c>
      <c r="I32" s="204">
        <f>ISI!I28</f>
        <v>100.0644883920894</v>
      </c>
      <c r="J32" s="204">
        <f>ISI!J28</f>
        <v>41.523387790197759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850.89079965606174</v>
      </c>
      <c r="C33" s="205">
        <f t="shared" si="1"/>
        <v>796.20945829750633</v>
      </c>
      <c r="D33" s="205">
        <f t="shared" si="1"/>
        <v>819.69785038693021</v>
      </c>
      <c r="E33" s="205">
        <f t="shared" si="1"/>
        <v>873.38787618228707</v>
      </c>
      <c r="F33" s="205">
        <f t="shared" si="1"/>
        <v>810.17807394668944</v>
      </c>
      <c r="G33" s="205">
        <f t="shared" si="1"/>
        <v>782.56147893379182</v>
      </c>
      <c r="H33" s="205">
        <f t="shared" si="1"/>
        <v>798.41083404987103</v>
      </c>
      <c r="I33" s="205">
        <f t="shared" si="1"/>
        <v>817.04643164230424</v>
      </c>
      <c r="J33" s="205">
        <f t="shared" si="1"/>
        <v>600.67222699913998</v>
      </c>
      <c r="K33" s="205">
        <f t="shared" si="1"/>
        <v>374.64170249355112</v>
      </c>
      <c r="L33" s="205">
        <f t="shared" si="1"/>
        <v>324.21908856405844</v>
      </c>
      <c r="M33" s="205">
        <f t="shared" si="1"/>
        <v>220.26380051590712</v>
      </c>
      <c r="N33" s="205">
        <f t="shared" si="1"/>
        <v>206.14075666380052</v>
      </c>
      <c r="O33" s="205">
        <f t="shared" si="1"/>
        <v>205.58125537403268</v>
      </c>
      <c r="P33" s="205">
        <f t="shared" si="1"/>
        <v>194.74729148753221</v>
      </c>
      <c r="Q33" s="205">
        <f t="shared" si="1"/>
        <v>180.02192605331038</v>
      </c>
      <c r="R33" s="205">
        <f t="shared" si="1"/>
        <v>194.51401547721406</v>
      </c>
      <c r="S33" s="205">
        <f t="shared" si="1"/>
        <v>317.02957867583831</v>
      </c>
      <c r="T33" s="205">
        <f t="shared" si="1"/>
        <v>404.55812553740321</v>
      </c>
      <c r="U33" s="205">
        <f t="shared" si="1"/>
        <v>403.49363714531387</v>
      </c>
      <c r="V33" s="205">
        <f t="shared" si="1"/>
        <v>375.02381771281165</v>
      </c>
      <c r="W33" s="205">
        <f t="shared" si="1"/>
        <v>396.50799656061906</v>
      </c>
      <c r="X33" s="205">
        <f t="shared" si="1"/>
        <v>451.34677558039556</v>
      </c>
      <c r="Y33" s="205">
        <f t="shared" si="1"/>
        <v>372.07394668959586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101.676698194325</v>
      </c>
      <c r="C34" s="204">
        <f>ISI!C30+NFM!C46+CHI!C35+NMM!C34+PPA!C35+FBT!C15+TRE!C15+MAE!C15+TEL!C15+WWP!C15+OIS!C15</f>
        <v>104.0412725709372</v>
      </c>
      <c r="D34" s="204">
        <f>ISI!D30+NFM!D46+CHI!D35+NMM!D34+PPA!D35+FBT!D15+TRE!D15+MAE!D15+TEL!D15+WWP!D15+OIS!D15</f>
        <v>78.030954428202918</v>
      </c>
      <c r="E34" s="204">
        <f>ISI!E30+NFM!E46+CHI!E35+NMM!E34+PPA!E35+FBT!E15+TRE!E15+MAE!E15+TEL!E15+WWP!E15+OIS!E15</f>
        <v>120.5932932072227</v>
      </c>
      <c r="F34" s="204">
        <f>ISI!F30+NFM!F46+CHI!F35+NMM!F34+PPA!F35+FBT!F15+TRE!F15+MAE!F15+TEL!F15+WWP!F15+OIS!F15</f>
        <v>121.01496130696469</v>
      </c>
      <c r="G34" s="204">
        <f>ISI!G30+NFM!G46+CHI!G35+NMM!G34+PPA!G35+FBT!G15+TRE!G15+MAE!G15+TEL!G15+WWP!G15+OIS!G15</f>
        <v>121.01496130696469</v>
      </c>
      <c r="H34" s="204">
        <f>ISI!H30+NFM!H46+CHI!H35+NMM!H34+PPA!H35+FBT!H15+TRE!H15+MAE!H15+TEL!H15+WWP!H15+OIS!H15</f>
        <v>125.3369733447979</v>
      </c>
      <c r="I34" s="204">
        <f>ISI!I30+NFM!I46+CHI!I35+NMM!I34+PPA!I35+FBT!I15+TRE!I15+MAE!I15+TEL!I15+WWP!I15+OIS!I15</f>
        <v>170.77480653482371</v>
      </c>
      <c r="J34" s="204">
        <f>ISI!J30+NFM!J46+CHI!J35+NMM!J34+PPA!J35+FBT!J15+TRE!J15+MAE!J15+TEL!J15+WWP!J15+OIS!J15</f>
        <v>148.08443680137569</v>
      </c>
      <c r="K34" s="204">
        <f>ISI!K30+NFM!K46+CHI!K35+NMM!K34+PPA!K35+FBT!K15+TRE!K15+MAE!K15+TEL!K15+WWP!K15+OIS!K15</f>
        <v>42.992261392949267</v>
      </c>
      <c r="L34" s="204">
        <f>ISI!L30+NFM!L46+CHI!L35+NMM!L34+PPA!L35+FBT!L15+TRE!L15+MAE!L15+TEL!L15+WWP!L15+OIS!L15</f>
        <v>3.5827171109200342</v>
      </c>
      <c r="M34" s="204">
        <f>ISI!M30+NFM!M46+CHI!M35+NMM!M34+PPA!M35+FBT!M15+TRE!M15+MAE!M15+TEL!M15+WWP!M15+OIS!M15</f>
        <v>3.5827171109200342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10.804901117798799</v>
      </c>
      <c r="P34" s="204">
        <f>ISI!P30+NFM!P46+CHI!P35+NMM!P34+PPA!P35+FBT!P15+TRE!P15+MAE!P15+TEL!P15+WWP!P15+OIS!P15</f>
        <v>10.804901117798799</v>
      </c>
      <c r="Q34" s="204">
        <f>ISI!Q30+NFM!Q46+CHI!Q35+NMM!Q34+PPA!Q35+FBT!Q15+TRE!Q15+MAE!Q15+TEL!Q15+WWP!Q15+OIS!Q15</f>
        <v>12.965864144454001</v>
      </c>
      <c r="R34" s="204">
        <f>ISI!R30+NFM!R46+CHI!R35+NMM!R34+PPA!R35+FBT!R15+TRE!R15+MAE!R15+TEL!R15+WWP!R15+OIS!R15</f>
        <v>34.57575236457437</v>
      </c>
      <c r="S34" s="204">
        <f>ISI!S30+NFM!S46+CHI!S35+NMM!S34+PPA!S35+FBT!S15+TRE!S15+MAE!S15+TEL!S15+WWP!S15+OIS!S15</f>
        <v>43.632416165090277</v>
      </c>
      <c r="T34" s="204">
        <f>ISI!T30+NFM!T46+CHI!T35+NMM!T34+PPA!T35+FBT!T15+TRE!T15+MAE!T15+TEL!T15+WWP!T15+OIS!T15</f>
        <v>29.58813413585554</v>
      </c>
      <c r="U34" s="204">
        <f>ISI!U30+NFM!U46+CHI!U35+NMM!U34+PPA!U35+FBT!U15+TRE!U15+MAE!U15+TEL!U15+WWP!U15+OIS!U15</f>
        <v>39.677644024075668</v>
      </c>
      <c r="V34" s="204">
        <f>ISI!V30+NFM!V46+CHI!V35+NMM!V34+PPA!V35+FBT!V15+TRE!V15+MAE!V15+TEL!V15+WWP!V15+OIS!V15</f>
        <v>57.557953568357689</v>
      </c>
      <c r="W34" s="204">
        <f>ISI!W30+NFM!W46+CHI!W35+NMM!W34+PPA!W35+FBT!W15+TRE!W15+MAE!W15+TEL!W15+WWP!W15+OIS!W15</f>
        <v>59.660017196904548</v>
      </c>
      <c r="X34" s="204">
        <f>ISI!X30+NFM!X46+CHI!X35+NMM!X34+PPA!X35+FBT!X15+TRE!X15+MAE!X15+TEL!X15+WWP!X15+OIS!X15</f>
        <v>66.006276870163376</v>
      </c>
      <c r="Y34" s="204">
        <f>ISI!Y30+NFM!Y46+CHI!Y35+NMM!Y34+PPA!Y35+FBT!Y15+TRE!Y15+MAE!Y15+TEL!Y15+WWP!Y15+OIS!Y15</f>
        <v>59.28469475494412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7.908254514187445</v>
      </c>
      <c r="C35" s="204">
        <f>ISI!C31+NFM!C47+CHI!C36+NMM!C35+PPA!C36+FBT!C16+TRE!C16+MAE!C16+TEL!C16+WWP!C16+OIS!C16</f>
        <v>9.0380051590713659</v>
      </c>
      <c r="D35" s="204">
        <f>ISI!D31+NFM!D47+CHI!D36+NMM!D35+PPA!D36+FBT!D16+TRE!D16+MAE!D16+TEL!D16+WWP!D16+OIS!D16</f>
        <v>11.297506448839206</v>
      </c>
      <c r="E35" s="204">
        <f>ISI!E31+NFM!E47+CHI!E36+NMM!E35+PPA!E36+FBT!E16+TRE!E16+MAE!E16+TEL!E16+WWP!E16+OIS!E16</f>
        <v>10.167755803955288</v>
      </c>
      <c r="F35" s="204">
        <f>ISI!F31+NFM!F47+CHI!F36+NMM!F35+PPA!F36+FBT!F16+TRE!F16+MAE!F16+TEL!F16+WWP!F16+OIS!F16</f>
        <v>13.727773000859846</v>
      </c>
      <c r="G35" s="204">
        <f>ISI!G31+NFM!G47+CHI!G36+NMM!G35+PPA!G36+FBT!G16+TRE!G16+MAE!G16+TEL!G16+WWP!G16+OIS!G16</f>
        <v>16.223731728288907</v>
      </c>
      <c r="H35" s="204">
        <f>ISI!H31+NFM!H47+CHI!H36+NMM!H35+PPA!H36+FBT!H16+TRE!H16+MAE!H16+TEL!H16+WWP!H16+OIS!H16</f>
        <v>16.223731728288907</v>
      </c>
      <c r="I35" s="204">
        <f>ISI!I31+NFM!I47+CHI!I36+NMM!I35+PPA!I36+FBT!I16+TRE!I16+MAE!I16+TEL!I16+WWP!I16+OIS!I16</f>
        <v>7.690971625107478</v>
      </c>
      <c r="J35" s="204">
        <f>ISI!J31+NFM!J47+CHI!J36+NMM!J35+PPA!J36+FBT!J16+TRE!J16+MAE!J16+TEL!J16+WWP!J16+OIS!J16</f>
        <v>13.18443680137575</v>
      </c>
      <c r="K35" s="204">
        <f>ISI!K31+NFM!K47+CHI!K36+NMM!K35+PPA!K36+FBT!K16+TRE!K16+MAE!K16+TEL!K16+WWP!K16+OIS!K16</f>
        <v>16.480481513327597</v>
      </c>
      <c r="L35" s="204">
        <f>ISI!L31+NFM!L47+CHI!L36+NMM!L35+PPA!L36+FBT!L16+TRE!L16+MAE!L16+TEL!L16+WWP!L16+OIS!L16</f>
        <v>14.283061049011174</v>
      </c>
      <c r="M35" s="204">
        <f>ISI!M31+NFM!M47+CHI!M36+NMM!M35+PPA!M36+FBT!M16+TRE!M16+MAE!M16+TEL!M16+WWP!M16+OIS!M16</f>
        <v>14.283061049011176</v>
      </c>
      <c r="N35" s="204">
        <f>ISI!N31+NFM!N47+CHI!N36+NMM!N35+PPA!N36+FBT!N16+TRE!N16+MAE!N16+TEL!N16+WWP!N16+OIS!N16</f>
        <v>9.8882201203783282</v>
      </c>
      <c r="O35" s="204">
        <f>ISI!O31+NFM!O47+CHI!O36+NMM!O35+PPA!O36+FBT!O16+TRE!O16+MAE!O16+TEL!O16+WWP!O16+OIS!O16</f>
        <v>8.789595872742904</v>
      </c>
      <c r="P35" s="204">
        <f>ISI!P31+NFM!P47+CHI!P36+NMM!P35+PPA!P36+FBT!P16+TRE!P16+MAE!P16+TEL!P16+WWP!P16+OIS!P16</f>
        <v>8.789595872742904</v>
      </c>
      <c r="Q35" s="204">
        <f>ISI!Q31+NFM!Q47+CHI!Q36+NMM!Q35+PPA!Q36+FBT!Q16+TRE!Q16+MAE!Q16+TEL!Q16+WWP!Q16+OIS!Q16</f>
        <v>9.8883061049011154</v>
      </c>
      <c r="R35" s="204">
        <f>ISI!R31+NFM!R47+CHI!R36+NMM!R35+PPA!R36+FBT!R16+TRE!R16+MAE!R16+TEL!R16+WWP!R16+OIS!R16</f>
        <v>12.085640584694751</v>
      </c>
      <c r="S35" s="204">
        <f>ISI!S31+NFM!S47+CHI!S36+NMM!S35+PPA!S36+FBT!S16+TRE!S16+MAE!S16+TEL!S16+WWP!S16+OIS!S16</f>
        <v>14.726913155631985</v>
      </c>
      <c r="T35" s="204">
        <f>ISI!T31+NFM!T47+CHI!T36+NMM!T35+PPA!T36+FBT!T16+TRE!T16+MAE!T16+TEL!T16+WWP!T16+OIS!T16</f>
        <v>15.656405846947546</v>
      </c>
      <c r="U35" s="204">
        <f>ISI!U31+NFM!U47+CHI!U36+NMM!U35+PPA!U36+FBT!U16+TRE!U16+MAE!U16+TEL!U16+WWP!U16+OIS!U16</f>
        <v>14.218314703353395</v>
      </c>
      <c r="V35" s="204">
        <f>ISI!V31+NFM!V47+CHI!V36+NMM!V35+PPA!V36+FBT!V16+TRE!V16+MAE!V16+TEL!V16+WWP!V16+OIS!V16</f>
        <v>13.282115219260533</v>
      </c>
      <c r="W35" s="204">
        <f>ISI!W31+NFM!W47+CHI!W36+NMM!W35+PPA!W36+FBT!W16+TRE!W16+MAE!W16+TEL!W16+WWP!W16+OIS!W16</f>
        <v>15.891401547721408</v>
      </c>
      <c r="X35" s="204">
        <f>ISI!X31+NFM!X47+CHI!X36+NMM!X35+PPA!X36+FBT!X16+TRE!X16+MAE!X16+TEL!X16+WWP!X16+OIS!X16</f>
        <v>48.832416165090294</v>
      </c>
      <c r="Y35" s="204">
        <f>ISI!Y31+NFM!Y47+CHI!Y36+NMM!Y35+PPA!Y36+FBT!Y16+TRE!Y16+MAE!Y16+TEL!Y16+WWP!Y16+OIS!Y16</f>
        <v>60.380739466895953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107.83877901977644</v>
      </c>
      <c r="C36" s="204">
        <f>ISI!C32+NFM!C48+CHI!C37+NMM!C36+PPA!C37+FBT!C17+TRE!C17+MAE!C17+TEL!C17+WWP!C17+OIS!C17</f>
        <v>89.352278589853825</v>
      </c>
      <c r="D36" s="204">
        <f>ISI!D32+NFM!D48+CHI!D37+NMM!D36+PPA!D37+FBT!D17+TRE!D17+MAE!D17+TEL!D17+WWP!D17+OIS!D17</f>
        <v>83.189853826311264</v>
      </c>
      <c r="E36" s="204">
        <f>ISI!E32+NFM!E48+CHI!E37+NMM!E36+PPA!E37+FBT!E17+TRE!E17+MAE!E17+TEL!E17+WWP!E17+OIS!E17</f>
        <v>83.190025795356831</v>
      </c>
      <c r="F36" s="204">
        <f>ISI!F32+NFM!F48+CHI!F37+NMM!F36+PPA!F37+FBT!F17+TRE!F17+MAE!F17+TEL!F17+WWP!F17+OIS!F17</f>
        <v>80.108684436801369</v>
      </c>
      <c r="G36" s="204">
        <f>ISI!G32+NFM!G48+CHI!G37+NMM!G36+PPA!G37+FBT!G17+TRE!G17+MAE!G17+TEL!G17+WWP!G17+OIS!G17</f>
        <v>82.162940670679262</v>
      </c>
      <c r="H36" s="204">
        <f>ISI!H32+NFM!H48+CHI!H37+NMM!H36+PPA!H37+FBT!H17+TRE!H17+MAE!H17+TEL!H17+WWP!H17+OIS!H17</f>
        <v>87</v>
      </c>
      <c r="I36" s="204">
        <f>ISI!I32+NFM!I48+CHI!I37+NMM!I36+PPA!I37+FBT!I17+TRE!I17+MAE!I17+TEL!I17+WWP!I17+OIS!I17</f>
        <v>71.732588134135838</v>
      </c>
      <c r="J36" s="204">
        <f>ISI!J32+NFM!J48+CHI!J37+NMM!J36+PPA!J37+FBT!J17+TRE!J17+MAE!J17+TEL!J17+WWP!J17+OIS!J17</f>
        <v>49.505588993981085</v>
      </c>
      <c r="K36" s="204">
        <f>ISI!K32+NFM!K48+CHI!K37+NMM!K36+PPA!K37+FBT!K17+TRE!K17+MAE!K17+TEL!K17+WWP!K17+OIS!K17</f>
        <v>59.608770421324152</v>
      </c>
      <c r="L36" s="204">
        <f>ISI!L32+NFM!L48+CHI!L37+NMM!L36+PPA!L37+FBT!L17+TRE!L17+MAE!L17+TEL!L17+WWP!L17+OIS!L17</f>
        <v>32.330180567497848</v>
      </c>
      <c r="M36" s="204">
        <f>ISI!M32+NFM!M48+CHI!M37+NMM!M36+PPA!M37+FBT!M17+TRE!M17+MAE!M17+TEL!M17+WWP!M17+OIS!M17</f>
        <v>34.350816852966467</v>
      </c>
      <c r="N36" s="204">
        <f>ISI!N32+NFM!N48+CHI!N37+NMM!N36+PPA!N37+FBT!N17+TRE!N17+MAE!N17+TEL!N17+WWP!N17+OIS!N17</f>
        <v>29.299226139294923</v>
      </c>
      <c r="O36" s="204">
        <f>ISI!O32+NFM!O48+CHI!O37+NMM!O36+PPA!O37+FBT!O17+TRE!O17+MAE!O17+TEL!O17+WWP!O17+OIS!O17</f>
        <v>31.319862424763542</v>
      </c>
      <c r="P36" s="204">
        <f>ISI!P32+NFM!P48+CHI!P37+NMM!P36+PPA!P37+FBT!P17+TRE!P17+MAE!P17+TEL!P17+WWP!P17+OIS!P17</f>
        <v>41.423043852106623</v>
      </c>
      <c r="Q36" s="204">
        <f>ISI!Q32+NFM!Q48+CHI!Q37+NMM!Q36+PPA!Q37+FBT!Q17+TRE!Q17+MAE!Q17+TEL!Q17+WWP!Q17+OIS!Q17</f>
        <v>45.464316423043854</v>
      </c>
      <c r="R36" s="204">
        <f>ISI!R32+NFM!R48+CHI!R37+NMM!R36+PPA!R37+FBT!R17+TRE!R17+MAE!R17+TEL!R17+WWP!R17+OIS!R17</f>
        <v>37.381771281169385</v>
      </c>
      <c r="S36" s="204">
        <f>ISI!S32+NFM!S48+CHI!S37+NMM!S36+PPA!S37+FBT!S17+TRE!S17+MAE!S17+TEL!S17+WWP!S17+OIS!S17</f>
        <v>37.948581255374037</v>
      </c>
      <c r="T36" s="204">
        <f>ISI!T32+NFM!T48+CHI!T37+NMM!T36+PPA!T37+FBT!T17+TRE!T17+MAE!T17+TEL!T17+WWP!T17+OIS!T17</f>
        <v>40.57833190025795</v>
      </c>
      <c r="U36" s="204">
        <f>ISI!U32+NFM!U48+CHI!U37+NMM!U36+PPA!U37+FBT!U17+TRE!U17+MAE!U17+TEL!U17+WWP!U17+OIS!U17</f>
        <v>44.065176268271713</v>
      </c>
      <c r="V36" s="204">
        <f>ISI!V32+NFM!V48+CHI!V37+NMM!V36+PPA!V37+FBT!V17+TRE!V17+MAE!V17+TEL!V17+WWP!V17+OIS!V17</f>
        <v>57.077300085984518</v>
      </c>
      <c r="W36" s="204">
        <f>ISI!W32+NFM!W48+CHI!W37+NMM!W36+PPA!W37+FBT!W17+TRE!W17+MAE!W17+TEL!W17+WWP!W17+OIS!W17</f>
        <v>74.218142734307818</v>
      </c>
      <c r="X36" s="204">
        <f>ISI!X32+NFM!X48+CHI!X37+NMM!X36+PPA!X37+FBT!X17+TRE!X17+MAE!X17+TEL!X17+WWP!X17+OIS!X17</f>
        <v>80.998452278589866</v>
      </c>
      <c r="Y36" s="204">
        <f>ISI!Y32+NFM!Y48+CHI!Y37+NMM!Y36+PPA!Y37+FBT!Y17+TRE!Y17+MAE!Y17+TEL!Y17+WWP!Y17+OIS!Y17</f>
        <v>75.596302665520199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483.43361994840916</v>
      </c>
      <c r="C37" s="204">
        <f>ISI!C33+NFM!C49+CHI!C38+NMM!C37+PPA!C38+FBT!C18+TRE!C18+MAE!C18+TEL!C18+WWP!C18+OIS!C18</f>
        <v>413.95812553740325</v>
      </c>
      <c r="D37" s="204">
        <f>ISI!D33+NFM!D49+CHI!D38+NMM!D37+PPA!D38+FBT!D18+TRE!D18+MAE!D18+TEL!D18+WWP!D18+OIS!D18</f>
        <v>394.65924333619955</v>
      </c>
      <c r="E37" s="204">
        <f>ISI!E33+NFM!E49+CHI!E38+NMM!E37+PPA!E38+FBT!E18+TRE!E18+MAE!E18+TEL!E18+WWP!E18+OIS!E18</f>
        <v>234.47979363714526</v>
      </c>
      <c r="F37" s="204">
        <f>ISI!F33+NFM!F49+CHI!F38+NMM!F37+PPA!F38+FBT!F18+TRE!F18+MAE!F18+TEL!F18+WWP!F18+OIS!F18</f>
        <v>223.86543422184005</v>
      </c>
      <c r="G37" s="204">
        <f>ISI!G33+NFM!G49+CHI!G38+NMM!G37+PPA!G38+FBT!G18+TRE!G18+MAE!G18+TEL!G18+WWP!G18+OIS!G18</f>
        <v>210.35640584694752</v>
      </c>
      <c r="H37" s="204">
        <f>ISI!H33+NFM!H49+CHI!H38+NMM!H37+PPA!H38+FBT!H18+TRE!H18+MAE!H18+TEL!H18+WWP!H18+OIS!H18</f>
        <v>198.51212381771282</v>
      </c>
      <c r="I37" s="204">
        <f>ISI!I33+NFM!I49+CHI!I38+NMM!I37+PPA!I38+FBT!I18+TRE!I18+MAE!I18+TEL!I18+WWP!I18+OIS!I18</f>
        <v>177.70137575236456</v>
      </c>
      <c r="J37" s="204">
        <f>ISI!J33+NFM!J49+CHI!J38+NMM!J37+PPA!J38+FBT!J18+TRE!J18+MAE!J18+TEL!J18+WWP!J18+OIS!J18</f>
        <v>131.84282029234737</v>
      </c>
      <c r="K37" s="204">
        <f>ISI!K33+NFM!K49+CHI!K38+NMM!K37+PPA!K38+FBT!K18+TRE!K18+MAE!K18+TEL!K18+WWP!K18+OIS!K18</f>
        <v>100.31513327601031</v>
      </c>
      <c r="L37" s="204">
        <f>ISI!L33+NFM!L49+CHI!L38+NMM!L37+PPA!L38+FBT!L18+TRE!L18+MAE!L18+TEL!L18+WWP!L18+OIS!L18</f>
        <v>85.029148753224405</v>
      </c>
      <c r="M37" s="204">
        <f>ISI!M33+NFM!M49+CHI!M38+NMM!M37+PPA!M38+FBT!M18+TRE!M18+MAE!M18+TEL!M18+WWP!M18+OIS!M18</f>
        <v>74.300171969045579</v>
      </c>
      <c r="N37" s="204">
        <f>ISI!N33+NFM!N49+CHI!N38+NMM!N37+PPA!N38+FBT!N18+TRE!N18+MAE!N18+TEL!N18+WWP!N18+OIS!N18</f>
        <v>54.45692175408427</v>
      </c>
      <c r="O37" s="204">
        <f>ISI!O33+NFM!O49+CHI!O38+NMM!O37+PPA!O38+FBT!O18+TRE!O18+MAE!O18+TEL!O18+WWP!O18+OIS!O18</f>
        <v>39.170593293207226</v>
      </c>
      <c r="P37" s="204">
        <f>ISI!P33+NFM!P49+CHI!P38+NMM!P37+PPA!P38+FBT!P18+TRE!P18+MAE!P18+TEL!P18+WWP!P18+OIS!P18</f>
        <v>32.482975064488393</v>
      </c>
      <c r="Q37" s="204">
        <f>ISI!Q33+NFM!Q49+CHI!Q38+NMM!Q37+PPA!Q38+FBT!Q18+TRE!Q18+MAE!Q18+TEL!Q18+WWP!Q18+OIS!Q18</f>
        <v>27.70610490111779</v>
      </c>
      <c r="R37" s="204">
        <f>ISI!R33+NFM!R49+CHI!R38+NMM!R37+PPA!R38+FBT!R18+TRE!R18+MAE!R18+TEL!R18+WWP!R18+OIS!R18</f>
        <v>21.973688736027515</v>
      </c>
      <c r="S37" s="204">
        <f>ISI!S33+NFM!S49+CHI!S38+NMM!S37+PPA!S38+FBT!S18+TRE!S18+MAE!S18+TEL!S18+WWP!S18+OIS!S18</f>
        <v>15.365434221840067</v>
      </c>
      <c r="T37" s="204">
        <f>ISI!T33+NFM!T49+CHI!T38+NMM!T37+PPA!T38+FBT!T18+TRE!T18+MAE!T18+TEL!T18+WWP!T18+OIS!T18</f>
        <v>18.053052450558901</v>
      </c>
      <c r="U37" s="204">
        <f>ISI!U33+NFM!U49+CHI!U38+NMM!U37+PPA!U38+FBT!U18+TRE!U18+MAE!U18+TEL!U18+WWP!U18+OIS!U18</f>
        <v>18.639638865004294</v>
      </c>
      <c r="V37" s="204">
        <f>ISI!V33+NFM!V49+CHI!V38+NMM!V37+PPA!V38+FBT!V18+TRE!V18+MAE!V18+TEL!V18+WWP!V18+OIS!V18</f>
        <v>14.784608770421325</v>
      </c>
      <c r="W37" s="204">
        <f>ISI!W33+NFM!W49+CHI!W38+NMM!W37+PPA!W38+FBT!W18+TRE!W18+MAE!W18+TEL!W18+WWP!W18+OIS!W18</f>
        <v>20.960189165950126</v>
      </c>
      <c r="X37" s="204">
        <f>ISI!X33+NFM!X49+CHI!X38+NMM!X37+PPA!X38+FBT!X18+TRE!X18+MAE!X18+TEL!X18+WWP!X18+OIS!X18</f>
        <v>26.951332760103181</v>
      </c>
      <c r="Y37" s="204">
        <f>ISI!Y33+NFM!Y49+CHI!Y38+NMM!Y37+PPA!Y38+FBT!Y18+TRE!Y18+MAE!Y18+TEL!Y18+WWP!Y18+OIS!Y18</f>
        <v>15.547893379191743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150.0334479793637</v>
      </c>
      <c r="C38" s="204">
        <f>ISI!C34+NFM!C50+CHI!C39+NMM!C38+PPA!C39+FBT!C19+TRE!C19+MAE!C19+TEL!C19+WWP!C19+OIS!C19</f>
        <v>179.81977644024076</v>
      </c>
      <c r="D38" s="204">
        <f>ISI!D34+NFM!D50+CHI!D39+NMM!D38+PPA!D39+FBT!D19+TRE!D19+MAE!D19+TEL!D19+WWP!D19+OIS!D19</f>
        <v>252.52029234737739</v>
      </c>
      <c r="E38" s="204">
        <f>ISI!E34+NFM!E50+CHI!E39+NMM!E38+PPA!E39+FBT!E19+TRE!E19+MAE!E19+TEL!E19+WWP!E19+OIS!E19</f>
        <v>424.95700773860705</v>
      </c>
      <c r="F38" s="204">
        <f>ISI!F34+NFM!F50+CHI!F39+NMM!F38+PPA!F39+FBT!F19+TRE!F19+MAE!F19+TEL!F19+WWP!F19+OIS!F19</f>
        <v>371.46122098022352</v>
      </c>
      <c r="G38" s="204">
        <f>ISI!G34+NFM!G50+CHI!G39+NMM!G38+PPA!G39+FBT!G19+TRE!G19+MAE!G19+TEL!G19+WWP!G19+OIS!G19</f>
        <v>352.80343938091141</v>
      </c>
      <c r="H38" s="204">
        <f>ISI!H34+NFM!H50+CHI!H39+NMM!H38+PPA!H39+FBT!H19+TRE!H19+MAE!H19+TEL!H19+WWP!H19+OIS!H19</f>
        <v>371.33800515907132</v>
      </c>
      <c r="I38" s="204">
        <f>ISI!I34+NFM!I50+CHI!I39+NMM!I38+PPA!I39+FBT!I19+TRE!I19+MAE!I19+TEL!I19+WWP!I19+OIS!I19</f>
        <v>389.14668959587272</v>
      </c>
      <c r="J38" s="204">
        <f>ISI!J34+NFM!J50+CHI!J39+NMM!J38+PPA!J39+FBT!J19+TRE!J19+MAE!J19+TEL!J19+WWP!J19+OIS!J19</f>
        <v>258.05494411006009</v>
      </c>
      <c r="K38" s="204">
        <f>ISI!K34+NFM!K50+CHI!K39+NMM!K38+PPA!K39+FBT!K19+TRE!K19+MAE!K19+TEL!K19+WWP!K19+OIS!K19</f>
        <v>155.24505588993981</v>
      </c>
      <c r="L38" s="204">
        <f>ISI!L34+NFM!L50+CHI!L39+NMM!L38+PPA!L39+FBT!L19+TRE!L19+MAE!L19+TEL!L19+WWP!L19+OIS!L19</f>
        <v>188.993981083405</v>
      </c>
      <c r="M38" s="204">
        <f>ISI!M34+NFM!M50+CHI!M39+NMM!M38+PPA!M39+FBT!M19+TRE!M19+MAE!M19+TEL!M19+WWP!M19+OIS!M19</f>
        <v>93.747033533963886</v>
      </c>
      <c r="N38" s="204">
        <f>ISI!N34+NFM!N50+CHI!N39+NMM!N38+PPA!N39+FBT!N19+TRE!N19+MAE!N19+TEL!N19+WWP!N19+OIS!N19</f>
        <v>112.496388650043</v>
      </c>
      <c r="O38" s="204">
        <f>ISI!O34+NFM!O50+CHI!O39+NMM!O38+PPA!O39+FBT!O19+TRE!O19+MAE!O19+TEL!O19+WWP!O19+OIS!O19</f>
        <v>115.4963026655202</v>
      </c>
      <c r="P38" s="204">
        <f>ISI!P34+NFM!P50+CHI!P39+NMM!P38+PPA!P39+FBT!P19+TRE!P19+MAE!P19+TEL!P19+WWP!P19+OIS!P19</f>
        <v>101.24677558039549</v>
      </c>
      <c r="Q38" s="204">
        <f>ISI!Q34+NFM!Q50+CHI!Q39+NMM!Q38+PPA!Q39+FBT!Q19+TRE!Q19+MAE!Q19+TEL!Q19+WWP!Q19+OIS!Q19</f>
        <v>83.997334479793636</v>
      </c>
      <c r="R38" s="204">
        <f>ISI!R34+NFM!R50+CHI!R39+NMM!R38+PPA!R39+FBT!R19+TRE!R19+MAE!R19+TEL!R19+WWP!R19+OIS!R19</f>
        <v>88.497162510748055</v>
      </c>
      <c r="S38" s="204">
        <f>ISI!S34+NFM!S50+CHI!S39+NMM!S38+PPA!S39+FBT!S19+TRE!S19+MAE!S19+TEL!S19+WWP!S19+OIS!S19</f>
        <v>205.35623387790196</v>
      </c>
      <c r="T38" s="204">
        <f>ISI!T34+NFM!T50+CHI!T39+NMM!T38+PPA!T39+FBT!T19+TRE!T19+MAE!T19+TEL!T19+WWP!T19+OIS!T19</f>
        <v>300.68220120378328</v>
      </c>
      <c r="U38" s="204">
        <f>ISI!U34+NFM!U50+CHI!U39+NMM!U38+PPA!U39+FBT!U19+TRE!U19+MAE!U19+TEL!U19+WWP!U19+OIS!U19</f>
        <v>286.89286328460878</v>
      </c>
      <c r="V38" s="204">
        <f>ISI!V34+NFM!V50+CHI!V39+NMM!V38+PPA!V39+FBT!V19+TRE!V19+MAE!V19+TEL!V19+WWP!V19+OIS!V19</f>
        <v>232.32184006878759</v>
      </c>
      <c r="W38" s="204">
        <f>ISI!W34+NFM!W50+CHI!W39+NMM!W38+PPA!W39+FBT!W19+TRE!W19+MAE!W19+TEL!W19+WWP!W19+OIS!W19</f>
        <v>225.7782459157352</v>
      </c>
      <c r="X38" s="204">
        <f>ISI!X34+NFM!X50+CHI!X39+NMM!X38+PPA!X39+FBT!X19+TRE!X19+MAE!X19+TEL!X19+WWP!X19+OIS!X19</f>
        <v>228.55829750644884</v>
      </c>
      <c r="Y38" s="204">
        <f>ISI!Y34+NFM!Y50+CHI!Y39+NMM!Y38+PPA!Y39+FBT!Y19+TRE!Y19+MAE!Y19+TEL!Y19+WWP!Y19+OIS!Y19</f>
        <v>161.26431642304385</v>
      </c>
    </row>
    <row r="39" spans="1:25" ht="12" customHeight="1" x14ac:dyDescent="0.25">
      <c r="A39" s="19" t="s">
        <v>72</v>
      </c>
      <c r="B39" s="205">
        <f t="shared" ref="B39:Y39" si="2">B40+B41</f>
        <v>1333.8304385210658</v>
      </c>
      <c r="C39" s="205">
        <f t="shared" si="2"/>
        <v>1142.0975924333618</v>
      </c>
      <c r="D39" s="205">
        <f t="shared" si="2"/>
        <v>998.30954428202904</v>
      </c>
      <c r="E39" s="205">
        <f t="shared" si="2"/>
        <v>1083.1985382631126</v>
      </c>
      <c r="F39" s="205">
        <f t="shared" si="2"/>
        <v>1063.8015477214101</v>
      </c>
      <c r="G39" s="205">
        <f t="shared" si="2"/>
        <v>1141.8266552020636</v>
      </c>
      <c r="H39" s="205">
        <f t="shared" si="2"/>
        <v>1185.5348237317285</v>
      </c>
      <c r="I39" s="205">
        <f t="shared" si="2"/>
        <v>1205.9582115219257</v>
      </c>
      <c r="J39" s="205">
        <f t="shared" si="2"/>
        <v>1080.0323301805677</v>
      </c>
      <c r="K39" s="205">
        <f t="shared" si="2"/>
        <v>660.29269131556316</v>
      </c>
      <c r="L39" s="205">
        <f t="shared" si="2"/>
        <v>697.45012897678407</v>
      </c>
      <c r="M39" s="205">
        <f t="shared" si="2"/>
        <v>843.33379191745485</v>
      </c>
      <c r="N39" s="205">
        <f t="shared" si="2"/>
        <v>756.25752364574373</v>
      </c>
      <c r="O39" s="205">
        <f t="shared" si="2"/>
        <v>759.96156491831482</v>
      </c>
      <c r="P39" s="205">
        <f t="shared" si="2"/>
        <v>782.55640584694754</v>
      </c>
      <c r="Q39" s="205">
        <f t="shared" si="2"/>
        <v>918.88667239896813</v>
      </c>
      <c r="R39" s="205">
        <f t="shared" si="2"/>
        <v>919.77377472055025</v>
      </c>
      <c r="S39" s="205">
        <f t="shared" si="2"/>
        <v>928.88116938950986</v>
      </c>
      <c r="T39" s="205">
        <f t="shared" si="2"/>
        <v>896.59862424763526</v>
      </c>
      <c r="U39" s="205">
        <f t="shared" si="2"/>
        <v>825.95881341358563</v>
      </c>
      <c r="V39" s="205">
        <f t="shared" si="2"/>
        <v>848.65649183147013</v>
      </c>
      <c r="W39" s="205">
        <f t="shared" si="2"/>
        <v>937.99931212381762</v>
      </c>
      <c r="X39" s="205">
        <f t="shared" si="2"/>
        <v>767.89587274290636</v>
      </c>
      <c r="Y39" s="205">
        <f t="shared" si="2"/>
        <v>699.04625967325876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1197.5354256233875</v>
      </c>
      <c r="C40" s="204">
        <f>ISI!C36+NFM!C52+CHI!C41+NMM!C40+PPA!C41+FBT!C21+TRE!C21+MAE!C21+TEL!C21+WWP!C21+OIS!C21</f>
        <v>1029.1640584694753</v>
      </c>
      <c r="D40" s="204">
        <f>ISI!D36+NFM!D52+CHI!D41+NMM!D40+PPA!D41+FBT!D21+TRE!D21+MAE!D21+TEL!D21+WWP!D21+OIS!D21</f>
        <v>897.46878761822859</v>
      </c>
      <c r="E40" s="204">
        <f>ISI!E36+NFM!E52+CHI!E41+NMM!E40+PPA!E41+FBT!E21+TRE!E21+MAE!E21+TEL!E21+WWP!E21+OIS!E21</f>
        <v>965.22777300085977</v>
      </c>
      <c r="F40" s="204">
        <f>ISI!F36+NFM!F52+CHI!F41+NMM!F40+PPA!F41+FBT!F21+TRE!F21+MAE!F21+TEL!F21+WWP!F21+OIS!F21</f>
        <v>958.88374892519334</v>
      </c>
      <c r="G40" s="204">
        <f>ISI!G36+NFM!G52+CHI!G41+NMM!G40+PPA!G41+FBT!G21+TRE!G21+MAE!G21+TEL!G21+WWP!G21+OIS!G21</f>
        <v>1047.9363714531385</v>
      </c>
      <c r="H40" s="204">
        <f>ISI!H36+NFM!H52+CHI!H41+NMM!H40+PPA!H41+FBT!H21+TRE!H21+MAE!H21+TEL!H21+WWP!H21+OIS!H21</f>
        <v>1091.1404987102324</v>
      </c>
      <c r="I40" s="204">
        <f>ISI!I36+NFM!I52+CHI!I41+NMM!I40+PPA!I41+FBT!I21+TRE!I21+MAE!I21+TEL!I21+WWP!I21+OIS!I21</f>
        <v>1131.4406706792774</v>
      </c>
      <c r="J40" s="204">
        <f>ISI!J36+NFM!J52+CHI!J41+NMM!J40+PPA!J41+FBT!J21+TRE!J21+MAE!J21+TEL!J21+WWP!J21+OIS!J21</f>
        <v>1042.5287188306106</v>
      </c>
      <c r="K40" s="204">
        <f>ISI!K36+NFM!K52+CHI!K41+NMM!K40+PPA!K41+FBT!K21+TRE!K21+MAE!K21+TEL!K21+WWP!K21+OIS!K21</f>
        <v>660.29269131556316</v>
      </c>
      <c r="L40" s="204">
        <f>ISI!L36+NFM!L52+CHI!L41+NMM!L40+PPA!L41+FBT!L21+TRE!L21+MAE!L21+TEL!L21+WWP!L21+OIS!L21</f>
        <v>697.45012897678407</v>
      </c>
      <c r="M40" s="204">
        <f>ISI!M36+NFM!M52+CHI!M41+NMM!M40+PPA!M41+FBT!M21+TRE!M21+MAE!M21+TEL!M21+WWP!M21+OIS!M21</f>
        <v>843.33379191745485</v>
      </c>
      <c r="N40" s="204">
        <f>ISI!N36+NFM!N52+CHI!N41+NMM!N40+PPA!N41+FBT!N21+TRE!N21+MAE!N21+TEL!N21+WWP!N21+OIS!N21</f>
        <v>756.25752364574373</v>
      </c>
      <c r="O40" s="204">
        <f>ISI!O36+NFM!O52+CHI!O41+NMM!O40+PPA!O41+FBT!O21+TRE!O21+MAE!O21+TEL!O21+WWP!O21+OIS!O21</f>
        <v>759.96156491831482</v>
      </c>
      <c r="P40" s="204">
        <f>ISI!P36+NFM!P52+CHI!P41+NMM!P40+PPA!P41+FBT!P21+TRE!P21+MAE!P21+TEL!P21+WWP!P21+OIS!P21</f>
        <v>782.55640584694754</v>
      </c>
      <c r="Q40" s="204">
        <f>ISI!Q36+NFM!Q52+CHI!Q41+NMM!Q40+PPA!Q41+FBT!Q21+TRE!Q21+MAE!Q21+TEL!Q21+WWP!Q21+OIS!Q21</f>
        <v>918.88667239896813</v>
      </c>
      <c r="R40" s="204">
        <f>ISI!R36+NFM!R52+CHI!R41+NMM!R40+PPA!R41+FBT!R21+TRE!R21+MAE!R21+TEL!R21+WWP!R21+OIS!R21</f>
        <v>919.77377472055025</v>
      </c>
      <c r="S40" s="204">
        <f>ISI!S36+NFM!S52+CHI!S41+NMM!S40+PPA!S41+FBT!S21+TRE!S21+MAE!S21+TEL!S21+WWP!S21+OIS!S21</f>
        <v>928.88116938950986</v>
      </c>
      <c r="T40" s="204">
        <f>ISI!T36+NFM!T52+CHI!T41+NMM!T40+PPA!T41+FBT!T21+TRE!T21+MAE!T21+TEL!T21+WWP!T21+OIS!T21</f>
        <v>896.59862424763526</v>
      </c>
      <c r="U40" s="204">
        <f>ISI!U36+NFM!U52+CHI!U41+NMM!U40+PPA!U41+FBT!U21+TRE!U21+MAE!U21+TEL!U21+WWP!U21+OIS!U21</f>
        <v>825.95881341358563</v>
      </c>
      <c r="V40" s="204">
        <f>ISI!V36+NFM!V52+CHI!V41+NMM!V40+PPA!V41+FBT!V21+TRE!V21+MAE!V21+TEL!V21+WWP!V21+OIS!V21</f>
        <v>848.65649183147013</v>
      </c>
      <c r="W40" s="204">
        <f>ISI!W36+NFM!W52+CHI!W41+NMM!W40+PPA!W41+FBT!W21+TRE!W21+MAE!W21+TEL!W21+WWP!W21+OIS!W21</f>
        <v>937.99931212381762</v>
      </c>
      <c r="X40" s="204">
        <f>ISI!X36+NFM!X52+CHI!X41+NMM!X40+PPA!X41+FBT!X21+TRE!X21+MAE!X21+TEL!X21+WWP!X21+OIS!X21</f>
        <v>767.89587274290636</v>
      </c>
      <c r="Y40" s="204">
        <f>ISI!Y36+NFM!Y52+CHI!Y41+NMM!Y40+PPA!Y41+FBT!Y21+TRE!Y21+MAE!Y21+TEL!Y21+WWP!Y21+OIS!Y21</f>
        <v>699.04625967325876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136.29501289767839</v>
      </c>
      <c r="C41" s="204">
        <f>ISI!C37+NFM!C53+CHI!C42+NMM!C41+PPA!C42+FBT!C22+TRE!C22+MAE!C22+TEL!C22+WWP!C22+OIS!C22</f>
        <v>112.9335339638865</v>
      </c>
      <c r="D41" s="204">
        <f>ISI!D37+NFM!D53+CHI!D42+NMM!D41+PPA!D42+FBT!D22+TRE!D22+MAE!D22+TEL!D22+WWP!D22+OIS!D22</f>
        <v>100.84075666380051</v>
      </c>
      <c r="E41" s="204">
        <f>ISI!E37+NFM!E53+CHI!E42+NMM!E41+PPA!E42+FBT!E22+TRE!E22+MAE!E22+TEL!E22+WWP!E22+OIS!E22</f>
        <v>117.9707652622528</v>
      </c>
      <c r="F41" s="204">
        <f>ISI!F37+NFM!F53+CHI!F42+NMM!F41+PPA!F42+FBT!F22+TRE!F22+MAE!F22+TEL!F22+WWP!F22+OIS!F22</f>
        <v>104.9177987962167</v>
      </c>
      <c r="G41" s="204">
        <f>ISI!G37+NFM!G53+CHI!G42+NMM!G41+PPA!G42+FBT!G22+TRE!G22+MAE!G22+TEL!G22+WWP!G22+OIS!G22</f>
        <v>93.890283748925185</v>
      </c>
      <c r="H41" s="204">
        <f>ISI!H37+NFM!H53+CHI!H42+NMM!H41+PPA!H42+FBT!H22+TRE!H22+MAE!H22+TEL!H22+WWP!H22+OIS!H22</f>
        <v>94.394325021496144</v>
      </c>
      <c r="I41" s="204">
        <f>ISI!I37+NFM!I53+CHI!I42+NMM!I41+PPA!I42+FBT!I22+TRE!I22+MAE!I22+TEL!I22+WWP!I22+OIS!I22</f>
        <v>74.517540842648316</v>
      </c>
      <c r="J41" s="204">
        <f>ISI!J37+NFM!J53+CHI!J42+NMM!J41+PPA!J42+FBT!J22+TRE!J22+MAE!J22+TEL!J22+WWP!J22+OIS!J22</f>
        <v>37.503611349956998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42.13250214961306</v>
      </c>
      <c r="C42" s="205">
        <f t="shared" si="3"/>
        <v>58.349957007738602</v>
      </c>
      <c r="D42" s="205">
        <f t="shared" si="3"/>
        <v>62.721066208082533</v>
      </c>
      <c r="E42" s="205">
        <f t="shared" si="3"/>
        <v>103.82648323301802</v>
      </c>
      <c r="F42" s="205">
        <f t="shared" si="3"/>
        <v>110.58572656921754</v>
      </c>
      <c r="G42" s="205">
        <f t="shared" si="3"/>
        <v>126.20619088564057</v>
      </c>
      <c r="H42" s="205">
        <f t="shared" si="3"/>
        <v>134.56577815993123</v>
      </c>
      <c r="I42" s="205">
        <f t="shared" si="3"/>
        <v>117.0105760963027</v>
      </c>
      <c r="J42" s="205">
        <f t="shared" si="3"/>
        <v>92.075150472914871</v>
      </c>
      <c r="K42" s="205">
        <f t="shared" si="3"/>
        <v>75.403697334479787</v>
      </c>
      <c r="L42" s="205">
        <f t="shared" si="3"/>
        <v>163.80060189165945</v>
      </c>
      <c r="M42" s="205">
        <f t="shared" si="3"/>
        <v>189.40498710232154</v>
      </c>
      <c r="N42" s="205">
        <f t="shared" si="3"/>
        <v>201.06053310404116</v>
      </c>
      <c r="O42" s="205">
        <f t="shared" si="3"/>
        <v>258.02218400687872</v>
      </c>
      <c r="P42" s="205">
        <f t="shared" si="3"/>
        <v>234.04522785898538</v>
      </c>
      <c r="Q42" s="205">
        <f t="shared" si="3"/>
        <v>288.62141014617362</v>
      </c>
      <c r="R42" s="205">
        <f t="shared" si="3"/>
        <v>286.37635425623387</v>
      </c>
      <c r="S42" s="205">
        <f t="shared" si="3"/>
        <v>276.7750644883921</v>
      </c>
      <c r="T42" s="205">
        <f t="shared" si="3"/>
        <v>283.31212381771275</v>
      </c>
      <c r="U42" s="205">
        <f t="shared" si="3"/>
        <v>305.37377472055027</v>
      </c>
      <c r="V42" s="205">
        <f t="shared" si="3"/>
        <v>319.03422184006877</v>
      </c>
      <c r="W42" s="205">
        <f t="shared" si="3"/>
        <v>302.19802235597587</v>
      </c>
      <c r="X42" s="205">
        <f t="shared" si="3"/>
        <v>329.90481513327597</v>
      </c>
      <c r="Y42" s="205">
        <f t="shared" si="3"/>
        <v>260.48710232158209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42.13250214961306</v>
      </c>
      <c r="C43" s="204">
        <f>ISI!C39+NFM!C55+CHI!C44+NMM!C43+PPA!C44+FBT!C24+TRE!C24+MAE!C24+TEL!C24+WWP!C24+OIS!C24</f>
        <v>58.349957007738602</v>
      </c>
      <c r="D43" s="204">
        <f>ISI!D39+NFM!D55+CHI!D44+NMM!D43+PPA!D44+FBT!D24+TRE!D24+MAE!D24+TEL!D24+WWP!D24+OIS!D24</f>
        <v>62.721066208082533</v>
      </c>
      <c r="E43" s="204">
        <f>ISI!E39+NFM!E55+CHI!E44+NMM!E43+PPA!E44+FBT!E24+TRE!E24+MAE!E24+TEL!E24+WWP!E24+OIS!E24</f>
        <v>103.82648323301802</v>
      </c>
      <c r="F43" s="204">
        <f>ISI!F39+NFM!F55+CHI!F44+NMM!F43+PPA!F44+FBT!F24+TRE!F24+MAE!F24+TEL!F24+WWP!F24+OIS!F24</f>
        <v>110.58572656921754</v>
      </c>
      <c r="G43" s="204">
        <f>ISI!G39+NFM!G55+CHI!G44+NMM!G43+PPA!G44+FBT!G24+TRE!G24+MAE!G24+TEL!G24+WWP!G24+OIS!G24</f>
        <v>126.20619088564057</v>
      </c>
      <c r="H43" s="204">
        <f>ISI!H39+NFM!H55+CHI!H44+NMM!H43+PPA!H44+FBT!H24+TRE!H24+MAE!H24+TEL!H24+WWP!H24+OIS!H24</f>
        <v>134.56577815993123</v>
      </c>
      <c r="I43" s="204">
        <f>ISI!I39+NFM!I55+CHI!I44+NMM!I43+PPA!I44+FBT!I24+TRE!I24+MAE!I24+TEL!I24+WWP!I24+OIS!I24</f>
        <v>117.0105760963027</v>
      </c>
      <c r="J43" s="204">
        <f>ISI!J39+NFM!J55+CHI!J44+NMM!J43+PPA!J44+FBT!J24+TRE!J24+MAE!J24+TEL!J24+WWP!J24+OIS!J24</f>
        <v>92.075150472914871</v>
      </c>
      <c r="K43" s="204">
        <f>ISI!K39+NFM!K55+CHI!K44+NMM!K43+PPA!K44+FBT!K24+TRE!K24+MAE!K24+TEL!K24+WWP!K24+OIS!K24</f>
        <v>75.403697334479787</v>
      </c>
      <c r="L43" s="204">
        <f>ISI!L39+NFM!L55+CHI!L44+NMM!L43+PPA!L44+FBT!L24+TRE!L24+MAE!L24+TEL!L24+WWP!L24+OIS!L24</f>
        <v>163.80060189165945</v>
      </c>
      <c r="M43" s="204">
        <f>ISI!M39+NFM!M55+CHI!M44+NMM!M43+PPA!M44+FBT!M24+TRE!M24+MAE!M24+TEL!M24+WWP!M24+OIS!M24</f>
        <v>189.40498710232154</v>
      </c>
      <c r="N43" s="204">
        <f>ISI!N39+NFM!N55+CHI!N44+NMM!N43+PPA!N44+FBT!N24+TRE!N24+MAE!N24+TEL!N24+WWP!N24+OIS!N24</f>
        <v>201.06053310404116</v>
      </c>
      <c r="O43" s="204">
        <f>ISI!O39+NFM!O55+CHI!O44+NMM!O43+PPA!O44+FBT!O24+TRE!O24+MAE!O24+TEL!O24+WWP!O24+OIS!O24</f>
        <v>257.11771281169388</v>
      </c>
      <c r="P43" s="204">
        <f>ISI!P39+NFM!P55+CHI!P44+NMM!P43+PPA!P44+FBT!P24+TRE!P24+MAE!P24+TEL!P24+WWP!P24+OIS!P24</f>
        <v>234.04522785898538</v>
      </c>
      <c r="Q43" s="204">
        <f>ISI!Q39+NFM!Q55+CHI!Q44+NMM!Q43+PPA!Q44+FBT!Q24+TRE!Q24+MAE!Q24+TEL!Q24+WWP!Q24+OIS!Q24</f>
        <v>288.62141014617362</v>
      </c>
      <c r="R43" s="204">
        <f>ISI!R39+NFM!R55+CHI!R44+NMM!R43+PPA!R44+FBT!R24+TRE!R24+MAE!R24+TEL!R24+WWP!R24+OIS!R24</f>
        <v>286.37635425623387</v>
      </c>
      <c r="S43" s="204">
        <f>ISI!S39+NFM!S55+CHI!S44+NMM!S43+PPA!S44+FBT!S24+TRE!S24+MAE!S24+TEL!S24+WWP!S24+OIS!S24</f>
        <v>272.85795356835769</v>
      </c>
      <c r="T43" s="204">
        <f>ISI!T39+NFM!T55+CHI!T44+NMM!T43+PPA!T44+FBT!T24+TRE!T24+MAE!T24+TEL!T24+WWP!T24+OIS!T24</f>
        <v>279.64935511607905</v>
      </c>
      <c r="U43" s="204">
        <f>ISI!U39+NFM!U55+CHI!U44+NMM!U43+PPA!U44+FBT!U24+TRE!U24+MAE!U24+TEL!U24+WWP!U24+OIS!U24</f>
        <v>301.79105760963023</v>
      </c>
      <c r="V43" s="204">
        <f>ISI!V39+NFM!V55+CHI!V44+NMM!V43+PPA!V44+FBT!V24+TRE!V24+MAE!V24+TEL!V24+WWP!V24+OIS!V24</f>
        <v>319.03422184006877</v>
      </c>
      <c r="W43" s="204">
        <f>ISI!W39+NFM!W55+CHI!W44+NMM!W43+PPA!W44+FBT!W24+TRE!W24+MAE!W24+TEL!W24+WWP!W24+OIS!W24</f>
        <v>302.19802235597587</v>
      </c>
      <c r="X43" s="204">
        <f>ISI!X39+NFM!X55+CHI!X44+NMM!X43+PPA!X44+FBT!X24+TRE!X24+MAE!X24+TEL!X24+WWP!X24+OIS!X24</f>
        <v>329.90481513327597</v>
      </c>
      <c r="Y43" s="204">
        <f>ISI!Y39+NFM!Y55+CHI!Y44+NMM!Y43+PPA!Y44+FBT!Y24+TRE!Y24+MAE!Y24+TEL!Y24+WWP!Y24+OIS!Y24</f>
        <v>260.48710232158209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0</v>
      </c>
      <c r="O44" s="204">
        <f>ISI!O40+NFM!O56+CHI!O45+NMM!O44+PPA!O45+FBT!O25+TRE!O25+MAE!O25+TEL!O25+WWP!O25+OIS!O25</f>
        <v>0</v>
      </c>
      <c r="P44" s="204">
        <f>ISI!P40+NFM!P56+CHI!P45+NMM!P44+PPA!P45+FBT!P25+TRE!P25+MAE!P25+TEL!P25+WWP!P25+OIS!P25</f>
        <v>0</v>
      </c>
      <c r="Q44" s="204">
        <f>ISI!Q40+NFM!Q56+CHI!Q45+NMM!Q44+PPA!Q45+FBT!Q25+TRE!Q25+MAE!Q25+TEL!Q25+WWP!Q25+OIS!Q25</f>
        <v>0</v>
      </c>
      <c r="R44" s="204">
        <f>ISI!R40+NFM!R56+CHI!R45+NMM!R44+PPA!R45+FBT!R25+TRE!R25+MAE!R25+TEL!R25+WWP!R25+OIS!R25</f>
        <v>0</v>
      </c>
      <c r="S44" s="204">
        <f>ISI!S40+NFM!S56+CHI!S45+NMM!S44+PPA!S45+FBT!S25+TRE!S25+MAE!S25+TEL!S25+WWP!S25+OIS!S25</f>
        <v>3.9171109200343932</v>
      </c>
      <c r="T44" s="204">
        <f>ISI!T40+NFM!T56+CHI!T45+NMM!T44+PPA!T45+FBT!T25+TRE!T25+MAE!T25+TEL!T25+WWP!T25+OIS!T25</f>
        <v>3.662768701633706</v>
      </c>
      <c r="U44" s="204">
        <f>ISI!U40+NFM!U56+CHI!U45+NMM!U44+PPA!U45+FBT!U25+TRE!U25+MAE!U25+TEL!U25+WWP!U25+OIS!U25</f>
        <v>3.5827171109200342</v>
      </c>
      <c r="V44" s="204">
        <f>ISI!V40+NFM!V56+CHI!V45+NMM!V44+PPA!V45+FBT!V25+TRE!V25+MAE!V25+TEL!V25+WWP!V25+OIS!V25</f>
        <v>0</v>
      </c>
      <c r="W44" s="204">
        <f>ISI!W40+NFM!W56+CHI!W45+NMM!W44+PPA!W45+FBT!W25+TRE!W25+MAE!W25+TEL!W25+WWP!W25+OIS!W25</f>
        <v>0</v>
      </c>
      <c r="X44" s="204">
        <f>ISI!X40+NFM!X56+CHI!X45+NMM!X44+PPA!X45+FBT!X25+TRE!X25+MAE!X25+TEL!X25+WWP!X25+OIS!X25</f>
        <v>0</v>
      </c>
      <c r="Y44" s="204">
        <f>ISI!Y40+NFM!Y56+CHI!Y45+NMM!Y44+PPA!Y45+FBT!Y25+TRE!Y25+MAE!Y25+TEL!Y25+WWP!Y25+OIS!Y25</f>
        <v>0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0.90447119518486663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272.16483233018056</v>
      </c>
      <c r="C49" s="206">
        <f>ISI!C45+NFM!C61+CHI!C50+NMM!C49+PPA!C50+FBT!C30+TRE!C30+MAE!C30+TEL!C30+WWP!C30+OIS!C30</f>
        <v>316.75743766122105</v>
      </c>
      <c r="D49" s="206">
        <f>ISI!D45+NFM!D61+CHI!D50+NMM!D49+PPA!D50+FBT!D30+TRE!D30+MAE!D30+TEL!D30+WWP!D30+OIS!D30</f>
        <v>298.96337059329323</v>
      </c>
      <c r="E49" s="206">
        <f>ISI!E45+NFM!E61+CHI!E50+NMM!E49+PPA!E50+FBT!E30+TRE!E30+MAE!E30+TEL!E30+WWP!E30+OIS!E30</f>
        <v>301.90120378331903</v>
      </c>
      <c r="F49" s="206">
        <f>ISI!F45+NFM!F61+CHI!F50+NMM!F49+PPA!F50+FBT!F30+TRE!F30+MAE!F30+TEL!F30+WWP!F30+OIS!F30</f>
        <v>318.07110920034381</v>
      </c>
      <c r="G49" s="206">
        <f>ISI!G45+NFM!G61+CHI!G50+NMM!G49+PPA!G50+FBT!G30+TRE!G30+MAE!G30+TEL!G30+WWP!G30+OIS!G30</f>
        <v>335.10077386070515</v>
      </c>
      <c r="H49" s="206">
        <f>ISI!H45+NFM!H61+CHI!H50+NMM!H49+PPA!H50+FBT!H30+TRE!H30+MAE!H30+TEL!H30+WWP!H30+OIS!H30</f>
        <v>317.6650042992261</v>
      </c>
      <c r="I49" s="206">
        <f>ISI!I45+NFM!I61+CHI!I50+NMM!I49+PPA!I50+FBT!I30+TRE!I30+MAE!I30+TEL!I30+WWP!I30+OIS!I30</f>
        <v>312.81650902837487</v>
      </c>
      <c r="J49" s="206">
        <f>ISI!J45+NFM!J61+CHI!J50+NMM!J49+PPA!J50+FBT!J30+TRE!J30+MAE!J30+TEL!J30+WWP!J30+OIS!J30</f>
        <v>462.62080825451415</v>
      </c>
      <c r="K49" s="206">
        <f>ISI!K45+NFM!K61+CHI!K50+NMM!K49+PPA!K50+FBT!K30+TRE!K30+MAE!K30+TEL!K30+WWP!K30+OIS!K30</f>
        <v>456.07635425623386</v>
      </c>
      <c r="L49" s="206">
        <f>ISI!L45+NFM!L61+CHI!L50+NMM!L49+PPA!L50+FBT!L30+TRE!L30+MAE!L30+TEL!L30+WWP!L30+OIS!L30</f>
        <v>481.63284608770437</v>
      </c>
      <c r="M49" s="206">
        <f>ISI!M45+NFM!M61+CHI!M50+NMM!M49+PPA!M50+FBT!M30+TRE!M30+MAE!M30+TEL!M30+WWP!M30+OIS!M30</f>
        <v>522.73800515907146</v>
      </c>
      <c r="N49" s="206">
        <f>ISI!N45+NFM!N61+CHI!N50+NMM!N49+PPA!N50+FBT!N30+TRE!N30+MAE!N30+TEL!N30+WWP!N30+OIS!N30</f>
        <v>521.11410146173694</v>
      </c>
      <c r="O49" s="206">
        <f>ISI!O45+NFM!O61+CHI!O50+NMM!O49+PPA!O50+FBT!O30+TRE!O30+MAE!O30+TEL!O30+WWP!O30+OIS!O30</f>
        <v>476.30662080825454</v>
      </c>
      <c r="P49" s="206">
        <f>ISI!P45+NFM!P61+CHI!P50+NMM!P49+PPA!P50+FBT!P30+TRE!P30+MAE!P30+TEL!P30+WWP!P30+OIS!P30</f>
        <v>479.81762682717113</v>
      </c>
      <c r="Q49" s="206">
        <f>ISI!Q45+NFM!Q61+CHI!Q50+NMM!Q49+PPA!Q50+FBT!Q30+TRE!Q30+MAE!Q30+TEL!Q30+WWP!Q30+OIS!Q30</f>
        <v>370.04402407566636</v>
      </c>
      <c r="R49" s="206">
        <f>ISI!R45+NFM!R61+CHI!R50+NMM!R49+PPA!R50+FBT!R30+TRE!R30+MAE!R30+TEL!R30+WWP!R30+OIS!R30</f>
        <v>303.74024075666381</v>
      </c>
      <c r="S49" s="206">
        <f>ISI!S45+NFM!S61+CHI!S50+NMM!S49+PPA!S50+FBT!S30+TRE!S30+MAE!S30+TEL!S30+WWP!S30+OIS!S30</f>
        <v>198.04806534823732</v>
      </c>
      <c r="T49" s="206">
        <f>ISI!T45+NFM!T61+CHI!T50+NMM!T49+PPA!T50+FBT!T30+TRE!T30+MAE!T30+TEL!T30+WWP!T30+OIS!T30</f>
        <v>73.806104901117806</v>
      </c>
      <c r="U49" s="206">
        <f>ISI!U45+NFM!U61+CHI!U50+NMM!U49+PPA!U50+FBT!U30+TRE!U30+MAE!U30+TEL!U30+WWP!U30+OIS!U30</f>
        <v>102.374290627687</v>
      </c>
      <c r="V49" s="206">
        <f>ISI!V45+NFM!V61+CHI!V50+NMM!V49+PPA!V50+FBT!V30+TRE!V30+MAE!V30+TEL!V30+WWP!V30+OIS!V30</f>
        <v>110.49363714531381</v>
      </c>
      <c r="W49" s="206">
        <f>ISI!W45+NFM!W61+CHI!W50+NMM!W49+PPA!W50+FBT!W30+TRE!W30+MAE!W30+TEL!W30+WWP!W30+OIS!W30</f>
        <v>104.46070507308684</v>
      </c>
      <c r="X49" s="206">
        <f>ISI!X45+NFM!X61+CHI!X50+NMM!X49+PPA!X50+FBT!X30+TRE!X30+MAE!X30+TEL!X30+WWP!X30+OIS!X30</f>
        <v>118.36010318142736</v>
      </c>
      <c r="Y49" s="206">
        <f>ISI!Y45+NFM!Y61+CHI!Y50+NMM!Y49+PPA!Y50+FBT!Y30+TRE!Y30+MAE!Y30+TEL!Y30+WWP!Y30+OIS!Y30</f>
        <v>123.19845227858985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738.0911435941531</v>
      </c>
      <c r="C50" s="207">
        <f>ISI!C46+NFM!C62+CHI!C51+NMM!C50+PPA!C51+FBT!C31+TRE!C31+MAE!C31+TEL!C31+WWP!C31+OIS!C31</f>
        <v>776.8701633705931</v>
      </c>
      <c r="D50" s="207">
        <f>ISI!D46+NFM!D62+CHI!D51+NMM!D50+PPA!D51+FBT!D31+TRE!D31+MAE!D31+TEL!D31+WWP!D31+OIS!D31</f>
        <v>729.06276870163379</v>
      </c>
      <c r="E50" s="207">
        <f>ISI!E46+NFM!E62+CHI!E51+NMM!E50+PPA!E51+FBT!E31+TRE!E31+MAE!E31+TEL!E31+WWP!E31+OIS!E31</f>
        <v>790.79965606190888</v>
      </c>
      <c r="F50" s="207">
        <f>ISI!F46+NFM!F62+CHI!F51+NMM!F50+PPA!F51+FBT!F31+TRE!F31+MAE!F31+TEL!F31+WWP!F31+OIS!F31</f>
        <v>835.1676698194326</v>
      </c>
      <c r="G50" s="207">
        <f>ISI!G46+NFM!G62+CHI!G51+NMM!G50+PPA!G51+FBT!G31+TRE!G31+MAE!G31+TEL!G31+WWP!G31+OIS!G31</f>
        <v>845.91573516766971</v>
      </c>
      <c r="H50" s="207">
        <f>ISI!H46+NFM!H62+CHI!H51+NMM!H50+PPA!H51+FBT!H31+TRE!H31+MAE!H31+TEL!H31+WWP!H31+OIS!H31</f>
        <v>862.76870163370586</v>
      </c>
      <c r="I50" s="207">
        <f>ISI!I46+NFM!I62+CHI!I51+NMM!I50+PPA!I51+FBT!I31+TRE!I31+MAE!I31+TEL!I31+WWP!I31+OIS!I31</f>
        <v>875.2364574376611</v>
      </c>
      <c r="J50" s="207">
        <f>ISI!J46+NFM!J62+CHI!J51+NMM!J50+PPA!J51+FBT!J31+TRE!J31+MAE!J31+TEL!J31+WWP!J31+OIS!J31</f>
        <v>897.76440240756642</v>
      </c>
      <c r="K50" s="207">
        <f>ISI!K46+NFM!K62+CHI!K51+NMM!K50+PPA!K51+FBT!K31+TRE!K31+MAE!K31+TEL!K31+WWP!K31+OIS!K31</f>
        <v>721.66809974204637</v>
      </c>
      <c r="L50" s="207">
        <f>ISI!L46+NFM!L62+CHI!L51+NMM!L50+PPA!L51+FBT!L31+TRE!L31+MAE!L31+TEL!L31+WWP!L31+OIS!L31</f>
        <v>672.2269991401547</v>
      </c>
      <c r="M50" s="207">
        <f>ISI!M46+NFM!M62+CHI!M51+NMM!M50+PPA!M51+FBT!M31+TRE!M31+MAE!M31+TEL!M31+WWP!M31+OIS!M31</f>
        <v>724.16165090283744</v>
      </c>
      <c r="N50" s="207">
        <f>ISI!N46+NFM!N62+CHI!N51+NMM!N50+PPA!N51+FBT!N31+TRE!N31+MAE!N31+TEL!N31+WWP!N31+OIS!N31</f>
        <v>710.83404987102313</v>
      </c>
      <c r="O50" s="207">
        <f>ISI!O46+NFM!O62+CHI!O51+NMM!O50+PPA!O51+FBT!O31+TRE!O31+MAE!O31+TEL!O31+WWP!O31+OIS!O31</f>
        <v>731.81427343078235</v>
      </c>
      <c r="P50" s="207">
        <f>ISI!P46+NFM!P62+CHI!P51+NMM!P50+PPA!P51+FBT!P31+TRE!P31+MAE!P31+TEL!P31+WWP!P31+OIS!P31</f>
        <v>748.58125537403259</v>
      </c>
      <c r="Q50" s="207">
        <f>ISI!Q46+NFM!Q62+CHI!Q51+NMM!Q50+PPA!Q51+FBT!Q31+TRE!Q31+MAE!Q31+TEL!Q31+WWP!Q31+OIS!Q31</f>
        <v>776.6981943250214</v>
      </c>
      <c r="R50" s="207">
        <f>ISI!R46+NFM!R62+CHI!R51+NMM!R50+PPA!R51+FBT!R31+TRE!R31+MAE!R31+TEL!R31+WWP!R31+OIS!R31</f>
        <v>780.99742046431629</v>
      </c>
      <c r="S50" s="207">
        <f>ISI!S46+NFM!S62+CHI!S51+NMM!S50+PPA!S51+FBT!S31+TRE!S31+MAE!S31+TEL!S31+WWP!S31+OIS!S31</f>
        <v>837.25537403267401</v>
      </c>
      <c r="T50" s="207">
        <f>ISI!T46+NFM!T62+CHI!T51+NMM!T50+PPA!T51+FBT!T31+TRE!T31+MAE!T31+TEL!T31+WWP!T31+OIS!T31</f>
        <v>848.80945829750624</v>
      </c>
      <c r="U50" s="207">
        <f>ISI!U46+NFM!U62+CHI!U51+NMM!U50+PPA!U51+FBT!U31+TRE!U31+MAE!U31+TEL!U31+WWP!U31+OIS!U31</f>
        <v>845.2534823731728</v>
      </c>
      <c r="V50" s="207">
        <f>ISI!V46+NFM!V62+CHI!V51+NMM!V50+PPA!V51+FBT!V31+TRE!V31+MAE!V31+TEL!V31+WWP!V31+OIS!V31</f>
        <v>813.14342218400691</v>
      </c>
      <c r="W50" s="207">
        <f>ISI!W46+NFM!W62+CHI!W51+NMM!W50+PPA!W51+FBT!W31+TRE!W31+MAE!W31+TEL!W31+WWP!W31+OIS!W31</f>
        <v>833.47687016337045</v>
      </c>
      <c r="X50" s="207">
        <f>ISI!X46+NFM!X62+CHI!X51+NMM!X50+PPA!X51+FBT!X31+TRE!X31+MAE!X31+TEL!X31+WWP!X31+OIS!X31</f>
        <v>826.17050730868436</v>
      </c>
      <c r="Y50" s="207">
        <f>ISI!Y46+NFM!Y62+CHI!Y51+NMM!Y50+PPA!Y51+FBT!Y31+TRE!Y31+MAE!Y31+TEL!Y31+WWP!Y31+OIS!Y31</f>
        <v>783.44153052450542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3589.526655202063</v>
      </c>
      <c r="C51" s="210">
        <f t="shared" si="4"/>
        <v>3587.9376612209794</v>
      </c>
      <c r="D51" s="210">
        <f t="shared" si="4"/>
        <v>3370.8521926053304</v>
      </c>
      <c r="E51" s="210">
        <f t="shared" si="4"/>
        <v>3620.1042992261382</v>
      </c>
      <c r="F51" s="210">
        <f t="shared" si="4"/>
        <v>3656.948839208942</v>
      </c>
      <c r="G51" s="210">
        <f t="shared" si="4"/>
        <v>3649.8988822012025</v>
      </c>
      <c r="H51" s="210">
        <f t="shared" si="4"/>
        <v>3680.9521926053321</v>
      </c>
      <c r="I51" s="210">
        <f t="shared" si="4"/>
        <v>3811.0181427343073</v>
      </c>
      <c r="J51" s="210">
        <f t="shared" si="4"/>
        <v>3453.8423043852104</v>
      </c>
      <c r="K51" s="210">
        <f t="shared" si="4"/>
        <v>2442.0633705932923</v>
      </c>
      <c r="L51" s="210">
        <f t="shared" si="4"/>
        <v>2549.9612209802235</v>
      </c>
      <c r="M51" s="210">
        <f t="shared" si="4"/>
        <v>2696.4403267411863</v>
      </c>
      <c r="N51" s="210">
        <f t="shared" si="4"/>
        <v>2566.5761822871873</v>
      </c>
      <c r="O51" s="210">
        <f t="shared" si="4"/>
        <v>2595.5269131556311</v>
      </c>
      <c r="P51" s="210">
        <f t="shared" si="4"/>
        <v>2617.5229578675835</v>
      </c>
      <c r="Q51" s="210">
        <f t="shared" si="4"/>
        <v>2719.6413585554601</v>
      </c>
      <c r="R51" s="210">
        <f t="shared" si="4"/>
        <v>2655.4590713671537</v>
      </c>
      <c r="S51" s="210">
        <f t="shared" si="4"/>
        <v>2757.5159071367157</v>
      </c>
      <c r="T51" s="210">
        <f t="shared" si="4"/>
        <v>2736.1439380911429</v>
      </c>
      <c r="U51" s="210">
        <f t="shared" si="4"/>
        <v>2678.8060189165949</v>
      </c>
      <c r="V51" s="210">
        <f t="shared" si="4"/>
        <v>2646.3507308684439</v>
      </c>
      <c r="W51" s="210">
        <f t="shared" si="4"/>
        <v>2823.8203783319004</v>
      </c>
      <c r="X51" s="210">
        <f t="shared" si="4"/>
        <v>2703.5314703353392</v>
      </c>
      <c r="Y51" s="210">
        <f t="shared" si="4"/>
        <v>2454.7370593293208</v>
      </c>
    </row>
    <row r="52" spans="1:25" ht="12" customHeight="1" x14ac:dyDescent="0.25">
      <c r="A52" s="17" t="s">
        <v>14</v>
      </c>
      <c r="B52" s="209">
        <f>ISI!B$47</f>
        <v>615.28323301805654</v>
      </c>
      <c r="C52" s="209">
        <f>ISI!C$47</f>
        <v>644.07540842648291</v>
      </c>
      <c r="D52" s="209">
        <f>ISI!D$47</f>
        <v>605.00988822012027</v>
      </c>
      <c r="E52" s="209">
        <f>ISI!E$47</f>
        <v>731.12261392949233</v>
      </c>
      <c r="F52" s="209">
        <f>ISI!F$47</f>
        <v>653.56766981943235</v>
      </c>
      <c r="G52" s="209">
        <f>ISI!G$47</f>
        <v>606.66715391229582</v>
      </c>
      <c r="H52" s="209">
        <f>ISI!H$47</f>
        <v>628.63877901977617</v>
      </c>
      <c r="I52" s="209">
        <f>ISI!I$47</f>
        <v>619.32098022356001</v>
      </c>
      <c r="J52" s="209">
        <f>ISI!J$47</f>
        <v>440.44144453998274</v>
      </c>
      <c r="K52" s="209">
        <f>ISI!K$47</f>
        <v>192.74084264832331</v>
      </c>
      <c r="L52" s="209">
        <f>ISI!L$47</f>
        <v>128.7243336199484</v>
      </c>
      <c r="M52" s="209">
        <f>ISI!M$47</f>
        <v>137.73035253654339</v>
      </c>
      <c r="N52" s="209">
        <f>ISI!N$47</f>
        <v>111.7800515907137</v>
      </c>
      <c r="O52" s="209">
        <f>ISI!O$47</f>
        <v>99.057093723129839</v>
      </c>
      <c r="P52" s="209">
        <f>ISI!P$47</f>
        <v>112.1460017196904</v>
      </c>
      <c r="Q52" s="209">
        <f>ISI!Q$47</f>
        <v>110.5122957867584</v>
      </c>
      <c r="R52" s="209">
        <f>ISI!R$47</f>
        <v>111.0751504729149</v>
      </c>
      <c r="S52" s="209">
        <f>ISI!S$47</f>
        <v>118.6838349097162</v>
      </c>
      <c r="T52" s="209">
        <f>ISI!T$47</f>
        <v>126.00911435941531</v>
      </c>
      <c r="U52" s="209">
        <f>ISI!U$47</f>
        <v>115.97042132416161</v>
      </c>
      <c r="V52" s="209">
        <f>ISI!V$47</f>
        <v>106.20507308684439</v>
      </c>
      <c r="W52" s="209">
        <f>ISI!W$47</f>
        <v>114.15055889939811</v>
      </c>
      <c r="X52" s="209">
        <f>ISI!X$47</f>
        <v>102.9490971625107</v>
      </c>
      <c r="Y52" s="209">
        <f>ISI!Y$47</f>
        <v>99.596044711951848</v>
      </c>
    </row>
    <row r="53" spans="1:25" ht="12" customHeight="1" x14ac:dyDescent="0.25">
      <c r="A53" s="18" t="s">
        <v>43</v>
      </c>
      <c r="B53" s="204">
        <f>ISI!B$48</f>
        <v>518.11672525006622</v>
      </c>
      <c r="C53" s="204">
        <f>ISI!C$48</f>
        <v>520.63064358067004</v>
      </c>
      <c r="D53" s="204">
        <f>ISI!D$48</f>
        <v>493.73438990814992</v>
      </c>
      <c r="E53" s="204">
        <f>ISI!E$48</f>
        <v>592.23706914870263</v>
      </c>
      <c r="F53" s="204">
        <f>ISI!F$48</f>
        <v>510.07291906871637</v>
      </c>
      <c r="G53" s="204">
        <f>ISI!G$48</f>
        <v>474.51435082571118</v>
      </c>
      <c r="H53" s="204">
        <f>ISI!H$48</f>
        <v>461.77097577366499</v>
      </c>
      <c r="I53" s="204">
        <f>ISI!I$48</f>
        <v>455.54195038259292</v>
      </c>
      <c r="J53" s="204">
        <f>ISI!J$48</f>
        <v>241.5473057889628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97.166507767990339</v>
      </c>
      <c r="C54" s="204">
        <f>ISI!C$49</f>
        <v>123.4447648458129</v>
      </c>
      <c r="D54" s="204">
        <f>ISI!D$49</f>
        <v>111.2754983119704</v>
      </c>
      <c r="E54" s="204">
        <f>ISI!E$49</f>
        <v>138.8855447807897</v>
      </c>
      <c r="F54" s="204">
        <f>ISI!F$49</f>
        <v>143.49475075071601</v>
      </c>
      <c r="G54" s="204">
        <f>ISI!G$49</f>
        <v>132.15280308658461</v>
      </c>
      <c r="H54" s="204">
        <f>ISI!H$49</f>
        <v>166.86780324611121</v>
      </c>
      <c r="I54" s="204">
        <f>ISI!I$49</f>
        <v>163.7790298409671</v>
      </c>
      <c r="J54" s="204">
        <f>ISI!J$49</f>
        <v>198.89413875101991</v>
      </c>
      <c r="K54" s="204">
        <f>ISI!K$49</f>
        <v>192.74084264832331</v>
      </c>
      <c r="L54" s="204">
        <f>ISI!L$49</f>
        <v>128.7243336199484</v>
      </c>
      <c r="M54" s="204">
        <f>ISI!M$49</f>
        <v>137.73035253654339</v>
      </c>
      <c r="N54" s="204">
        <f>ISI!N$49</f>
        <v>111.7800515907137</v>
      </c>
      <c r="O54" s="204">
        <f>ISI!O$49</f>
        <v>99.057093723129839</v>
      </c>
      <c r="P54" s="204">
        <f>ISI!P$49</f>
        <v>112.1460017196904</v>
      </c>
      <c r="Q54" s="204">
        <f>ISI!Q$49</f>
        <v>110.5122957867584</v>
      </c>
      <c r="R54" s="204">
        <f>ISI!R$49</f>
        <v>111.0751504729149</v>
      </c>
      <c r="S54" s="204">
        <f>ISI!S$49</f>
        <v>118.6838349097162</v>
      </c>
      <c r="T54" s="204">
        <f>ISI!T$49</f>
        <v>126.00911435941531</v>
      </c>
      <c r="U54" s="204">
        <f>ISI!U$49</f>
        <v>115.97042132416161</v>
      </c>
      <c r="V54" s="204">
        <f>ISI!V$49</f>
        <v>106.20507308684439</v>
      </c>
      <c r="W54" s="204">
        <f>ISI!W$49</f>
        <v>114.15055889939811</v>
      </c>
      <c r="X54" s="204">
        <f>ISI!X$49</f>
        <v>102.9490971625107</v>
      </c>
      <c r="Y54" s="204">
        <f>ISI!Y$49</f>
        <v>99.596044711951848</v>
      </c>
    </row>
    <row r="55" spans="1:25" ht="12" customHeight="1" x14ac:dyDescent="0.25">
      <c r="A55" s="19" t="s">
        <v>18</v>
      </c>
      <c r="B55" s="205">
        <f>NFM!B$63</f>
        <v>162.45915735167665</v>
      </c>
      <c r="C55" s="205">
        <f>NFM!C$63</f>
        <v>160.11049011177991</v>
      </c>
      <c r="D55" s="205">
        <f>NFM!D$63</f>
        <v>125.17171109200346</v>
      </c>
      <c r="E55" s="205">
        <f>NFM!E$63</f>
        <v>137.80748065348232</v>
      </c>
      <c r="F55" s="205">
        <f>NFM!F$63</f>
        <v>158.11453138435078</v>
      </c>
      <c r="G55" s="205">
        <f>NFM!G$63</f>
        <v>155.55460017196907</v>
      </c>
      <c r="H55" s="205">
        <f>NFM!H$63</f>
        <v>156.93473774720547</v>
      </c>
      <c r="I55" s="205">
        <f>NFM!I$63</f>
        <v>146.82115219260533</v>
      </c>
      <c r="J55" s="205">
        <f>NFM!J$63</f>
        <v>127.965864144454</v>
      </c>
      <c r="K55" s="205">
        <f>NFM!K$63</f>
        <v>136.42244196044709</v>
      </c>
      <c r="L55" s="205">
        <f>NFM!L$63</f>
        <v>140.34127257093724</v>
      </c>
      <c r="M55" s="205">
        <f>NFM!M$63</f>
        <v>144.14092863284608</v>
      </c>
      <c r="N55" s="205">
        <f>NFM!N$63</f>
        <v>133.89226139294931</v>
      </c>
      <c r="O55" s="205">
        <f>NFM!O$63</f>
        <v>145.84196044711956</v>
      </c>
      <c r="P55" s="205">
        <f>NFM!P$63</f>
        <v>145.67730008598448</v>
      </c>
      <c r="Q55" s="205">
        <f>NFM!Q$63</f>
        <v>133.77085124677552</v>
      </c>
      <c r="R55" s="205">
        <f>NFM!R$63</f>
        <v>130.20670679277728</v>
      </c>
      <c r="S55" s="205">
        <f>NFM!S$63</f>
        <v>162.42098022355984</v>
      </c>
      <c r="T55" s="205">
        <f>NFM!T$63</f>
        <v>177.49183147033537</v>
      </c>
      <c r="U55" s="205">
        <f>NFM!U$63</f>
        <v>176.55846947549441</v>
      </c>
      <c r="V55" s="205">
        <f>NFM!V$63</f>
        <v>180.44866723989682</v>
      </c>
      <c r="W55" s="205">
        <f>NFM!W$63</f>
        <v>182.77583834909714</v>
      </c>
      <c r="X55" s="205">
        <f>NFM!X$63</f>
        <v>176.36852966466037</v>
      </c>
      <c r="Y55" s="205">
        <f>NFM!Y$63</f>
        <v>165.73430782459158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1.699246351938132</v>
      </c>
      <c r="C57" s="204">
        <f>NFM!C$65</f>
        <v>0.42736374115433312</v>
      </c>
      <c r="D57" s="204">
        <f>NFM!D$65</f>
        <v>0.39746465295665118</v>
      </c>
      <c r="E57" s="204">
        <f>NFM!E$65</f>
        <v>0.49334211221400048</v>
      </c>
      <c r="F57" s="204">
        <f>NFM!F$65</f>
        <v>0.78970792540436263</v>
      </c>
      <c r="G57" s="204">
        <f>NFM!G$65</f>
        <v>1.0115411975271871</v>
      </c>
      <c r="H57" s="204">
        <f>NFM!H$65</f>
        <v>2.5983036655016778</v>
      </c>
      <c r="I57" s="204">
        <f>NFM!I$65</f>
        <v>2.9533430177815121</v>
      </c>
      <c r="J57" s="204">
        <f>NFM!J$65</f>
        <v>2.4698197676527021</v>
      </c>
      <c r="K57" s="204">
        <f>NFM!K$65</f>
        <v>1.527933160950399</v>
      </c>
      <c r="L57" s="204">
        <f>NFM!L$65</f>
        <v>2.0600435443068301</v>
      </c>
      <c r="M57" s="204">
        <f>NFM!M$65</f>
        <v>1.41946443576159</v>
      </c>
      <c r="N57" s="204">
        <f>NFM!N$65</f>
        <v>1.619184345443708</v>
      </c>
      <c r="O57" s="204">
        <f>NFM!O$65</f>
        <v>1.5487647080736719</v>
      </c>
      <c r="P57" s="204">
        <f>NFM!P$65</f>
        <v>1.423816593357689</v>
      </c>
      <c r="Q57" s="204">
        <f>NFM!Q$65</f>
        <v>1.543788840750604</v>
      </c>
      <c r="R57" s="204">
        <f>NFM!R$65</f>
        <v>1.5372518429409781</v>
      </c>
      <c r="S57" s="204">
        <f>NFM!S$65</f>
        <v>1.4678312322711169</v>
      </c>
      <c r="T57" s="204">
        <f>NFM!T$65</f>
        <v>1.4454433161393621</v>
      </c>
      <c r="U57" s="204">
        <f>NFM!U$65</f>
        <v>2.7309635599331892</v>
      </c>
      <c r="V57" s="204">
        <f>NFM!V$65</f>
        <v>2.4762648740675139</v>
      </c>
      <c r="W57" s="204">
        <f>NFM!W$65</f>
        <v>0.67780723019844324</v>
      </c>
      <c r="X57" s="204">
        <f>NFM!X$65</f>
        <v>2.0085333707169628</v>
      </c>
      <c r="Y57" s="204">
        <f>NFM!Y$65</f>
        <v>1.3169955787542831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1.699246351938132</v>
      </c>
      <c r="C59" s="212">
        <f>NFM!C$67</f>
        <v>0.42736374115433312</v>
      </c>
      <c r="D59" s="212">
        <f>NFM!D$67</f>
        <v>0.39746465295665118</v>
      </c>
      <c r="E59" s="212">
        <f>NFM!E$67</f>
        <v>0.49334211221400048</v>
      </c>
      <c r="F59" s="212">
        <f>NFM!F$67</f>
        <v>0.78970792540436263</v>
      </c>
      <c r="G59" s="212">
        <f>NFM!G$67</f>
        <v>1.0115411975271871</v>
      </c>
      <c r="H59" s="212">
        <f>NFM!H$67</f>
        <v>2.5983036655016778</v>
      </c>
      <c r="I59" s="212">
        <f>NFM!I$67</f>
        <v>2.9533430177815121</v>
      </c>
      <c r="J59" s="212">
        <f>NFM!J$67</f>
        <v>2.4698197676527021</v>
      </c>
      <c r="K59" s="212">
        <f>NFM!K$67</f>
        <v>1.527933160950399</v>
      </c>
      <c r="L59" s="212">
        <f>NFM!L$67</f>
        <v>2.0600435443068301</v>
      </c>
      <c r="M59" s="212">
        <f>NFM!M$67</f>
        <v>1.41946443576159</v>
      </c>
      <c r="N59" s="212">
        <f>NFM!N$67</f>
        <v>1.619184345443708</v>
      </c>
      <c r="O59" s="212">
        <f>NFM!O$67</f>
        <v>1.5487647080736719</v>
      </c>
      <c r="P59" s="212">
        <f>NFM!P$67</f>
        <v>1.423816593357689</v>
      </c>
      <c r="Q59" s="212">
        <f>NFM!Q$67</f>
        <v>1.543788840750604</v>
      </c>
      <c r="R59" s="212">
        <f>NFM!R$67</f>
        <v>1.5372518429409781</v>
      </c>
      <c r="S59" s="212">
        <f>NFM!S$67</f>
        <v>1.4678312322711169</v>
      </c>
      <c r="T59" s="212">
        <f>NFM!T$67</f>
        <v>1.4454433161393621</v>
      </c>
      <c r="U59" s="212">
        <f>NFM!U$67</f>
        <v>2.7309635599331892</v>
      </c>
      <c r="V59" s="212">
        <f>NFM!V$67</f>
        <v>2.4762648740675139</v>
      </c>
      <c r="W59" s="212">
        <f>NFM!W$67</f>
        <v>0.67780723019844324</v>
      </c>
      <c r="X59" s="212">
        <f>NFM!X$67</f>
        <v>2.0085333707169628</v>
      </c>
      <c r="Y59" s="212">
        <f>NFM!Y$67</f>
        <v>1.3169955787542831</v>
      </c>
    </row>
    <row r="60" spans="1:25" ht="12" customHeight="1" x14ac:dyDescent="0.25">
      <c r="A60" s="18" t="s">
        <v>47</v>
      </c>
      <c r="B60" s="204">
        <f>NFM!B$68</f>
        <v>160.75991099973851</v>
      </c>
      <c r="C60" s="204">
        <f>NFM!C$68</f>
        <v>159.68312637062559</v>
      </c>
      <c r="D60" s="204">
        <f>NFM!D$68</f>
        <v>124.77424643904681</v>
      </c>
      <c r="E60" s="204">
        <f>NFM!E$68</f>
        <v>137.31413854126831</v>
      </c>
      <c r="F60" s="204">
        <f>NFM!F$68</f>
        <v>157.32482345894641</v>
      </c>
      <c r="G60" s="204">
        <f>NFM!G$68</f>
        <v>154.54305897444189</v>
      </c>
      <c r="H60" s="204">
        <f>NFM!H$68</f>
        <v>154.3364340817038</v>
      </c>
      <c r="I60" s="204">
        <f>NFM!I$68</f>
        <v>143.8678091748238</v>
      </c>
      <c r="J60" s="204">
        <f>NFM!J$68</f>
        <v>125.49604437680129</v>
      </c>
      <c r="K60" s="204">
        <f>NFM!K$68</f>
        <v>134.89450879949669</v>
      </c>
      <c r="L60" s="204">
        <f>NFM!L$68</f>
        <v>138.2812290266304</v>
      </c>
      <c r="M60" s="204">
        <f>NFM!M$68</f>
        <v>142.72146419708449</v>
      </c>
      <c r="N60" s="204">
        <f>NFM!N$68</f>
        <v>132.27307704750561</v>
      </c>
      <c r="O60" s="204">
        <f>NFM!O$68</f>
        <v>144.2931957390459</v>
      </c>
      <c r="P60" s="204">
        <f>NFM!P$68</f>
        <v>144.2534834926268</v>
      </c>
      <c r="Q60" s="204">
        <f>NFM!Q$68</f>
        <v>132.22706240602491</v>
      </c>
      <c r="R60" s="204">
        <f>NFM!R$68</f>
        <v>128.66945494983631</v>
      </c>
      <c r="S60" s="204">
        <f>NFM!S$68</f>
        <v>160.95314899128871</v>
      </c>
      <c r="T60" s="204">
        <f>NFM!T$68</f>
        <v>176.04638815419599</v>
      </c>
      <c r="U60" s="204">
        <f>NFM!U$68</f>
        <v>173.8275059155612</v>
      </c>
      <c r="V60" s="204">
        <f>NFM!V$68</f>
        <v>177.97240236582931</v>
      </c>
      <c r="W60" s="204">
        <f>NFM!W$68</f>
        <v>182.09803111889869</v>
      </c>
      <c r="X60" s="204">
        <f>NFM!X$68</f>
        <v>174.3599962939434</v>
      </c>
      <c r="Y60" s="204">
        <f>NFM!Y$68</f>
        <v>164.41731224583731</v>
      </c>
    </row>
    <row r="61" spans="1:25" ht="12" customHeight="1" x14ac:dyDescent="0.25">
      <c r="A61" s="19" t="s">
        <v>19</v>
      </c>
      <c r="B61" s="205">
        <f>CHI!B$52</f>
        <v>1354.8810834049877</v>
      </c>
      <c r="C61" s="205">
        <f>CHI!C$52</f>
        <v>1373.743680137575</v>
      </c>
      <c r="D61" s="205">
        <f>CHI!D$52</f>
        <v>1119.2806534823728</v>
      </c>
      <c r="E61" s="205">
        <f>CHI!E$52</f>
        <v>1200.4050730868444</v>
      </c>
      <c r="F61" s="205">
        <f>CHI!F$52</f>
        <v>1199.3074806534819</v>
      </c>
      <c r="G61" s="205">
        <f>CHI!G$52</f>
        <v>1198.6147893379182</v>
      </c>
      <c r="H61" s="205">
        <f>CHI!H$52</f>
        <v>1150.074118658642</v>
      </c>
      <c r="I61" s="205">
        <f>CHI!I$52</f>
        <v>1196.4227858985385</v>
      </c>
      <c r="J61" s="205">
        <f>CHI!J$52</f>
        <v>1087.4153052450558</v>
      </c>
      <c r="K61" s="205">
        <f>CHI!K$52</f>
        <v>674.83190025795352</v>
      </c>
      <c r="L61" s="205">
        <f>CHI!L$52</f>
        <v>722.9981083404989</v>
      </c>
      <c r="M61" s="205">
        <f>CHI!M$52</f>
        <v>881.11960447119543</v>
      </c>
      <c r="N61" s="205">
        <f>CHI!N$52</f>
        <v>816.0547721410145</v>
      </c>
      <c r="O61" s="205">
        <f>CHI!O$52</f>
        <v>780.71470335339632</v>
      </c>
      <c r="P61" s="205">
        <f>CHI!P$52</f>
        <v>820.52785898538252</v>
      </c>
      <c r="Q61" s="205">
        <f>CHI!Q$52</f>
        <v>881.33869303525353</v>
      </c>
      <c r="R61" s="205">
        <f>CHI!R$52</f>
        <v>851.19432502149618</v>
      </c>
      <c r="S61" s="205">
        <f>CHI!S$52</f>
        <v>913.62364574376625</v>
      </c>
      <c r="T61" s="205">
        <f>CHI!T$52</f>
        <v>839.35047291487535</v>
      </c>
      <c r="U61" s="205">
        <f>CHI!U$52</f>
        <v>794.77463456577811</v>
      </c>
      <c r="V61" s="205">
        <f>CHI!V$52</f>
        <v>770.61840068787626</v>
      </c>
      <c r="W61" s="205">
        <f>CHI!W$52</f>
        <v>829.22441960447122</v>
      </c>
      <c r="X61" s="205">
        <f>CHI!X$52</f>
        <v>759.71427343078244</v>
      </c>
      <c r="Y61" s="205">
        <f>CHI!Y$52</f>
        <v>685.93422184006863</v>
      </c>
    </row>
    <row r="62" spans="1:25" ht="12" customHeight="1" x14ac:dyDescent="0.25">
      <c r="A62" s="18" t="s">
        <v>59</v>
      </c>
      <c r="B62" s="204">
        <f>CHI!B$53</f>
        <v>763.04561051238375</v>
      </c>
      <c r="C62" s="204">
        <f>CHI!C$53</f>
        <v>712.50422335095095</v>
      </c>
      <c r="D62" s="204">
        <f>CHI!D$53</f>
        <v>598.45853413079658</v>
      </c>
      <c r="E62" s="204">
        <f>CHI!E$53</f>
        <v>638.5968081501685</v>
      </c>
      <c r="F62" s="204">
        <f>CHI!F$53</f>
        <v>682.91584096794679</v>
      </c>
      <c r="G62" s="204">
        <f>CHI!G$53</f>
        <v>650.36297026377929</v>
      </c>
      <c r="H62" s="204">
        <f>CHI!H$53</f>
        <v>630.66667835957139</v>
      </c>
      <c r="I62" s="204">
        <f>CHI!I$53</f>
        <v>642.12733513907006</v>
      </c>
      <c r="J62" s="204">
        <f>CHI!J$53</f>
        <v>619.67464392334841</v>
      </c>
      <c r="K62" s="204">
        <f>CHI!K$53</f>
        <v>303.18584049819015</v>
      </c>
      <c r="L62" s="204">
        <f>CHI!L$53</f>
        <v>276.72353032563944</v>
      </c>
      <c r="M62" s="204">
        <f>CHI!M$53</f>
        <v>551.20982669903333</v>
      </c>
      <c r="N62" s="204">
        <f>CHI!N$53</f>
        <v>404.71486212492096</v>
      </c>
      <c r="O62" s="204">
        <f>CHI!O$53</f>
        <v>412.2584689768297</v>
      </c>
      <c r="P62" s="204">
        <f>CHI!P$53</f>
        <v>503.30197612717853</v>
      </c>
      <c r="Q62" s="204">
        <f>CHI!Q$53</f>
        <v>588.7009514688234</v>
      </c>
      <c r="R62" s="204">
        <f>CHI!R$53</f>
        <v>577.15787324449036</v>
      </c>
      <c r="S62" s="204">
        <f>CHI!S$53</f>
        <v>580.84675953295005</v>
      </c>
      <c r="T62" s="204">
        <f>CHI!T$53</f>
        <v>465.7268889948831</v>
      </c>
      <c r="U62" s="204">
        <f>CHI!U$53</f>
        <v>475.66172521600538</v>
      </c>
      <c r="V62" s="204">
        <f>CHI!V$53</f>
        <v>442.7328089573042</v>
      </c>
      <c r="W62" s="204">
        <f>CHI!W$53</f>
        <v>472.34737695178541</v>
      </c>
      <c r="X62" s="204">
        <f>CHI!X$53</f>
        <v>542.47061713706967</v>
      </c>
      <c r="Y62" s="204">
        <f>CHI!Y$53</f>
        <v>331.26376262120374</v>
      </c>
    </row>
    <row r="63" spans="1:25" ht="12" customHeight="1" x14ac:dyDescent="0.25">
      <c r="A63" s="18" t="s">
        <v>49</v>
      </c>
      <c r="B63" s="204">
        <f>CHI!B$54</f>
        <v>564.42523586651419</v>
      </c>
      <c r="C63" s="204">
        <f>CHI!C$54</f>
        <v>627.01664273984261</v>
      </c>
      <c r="D63" s="204">
        <f>CHI!D$54</f>
        <v>488.93727313469509</v>
      </c>
      <c r="E63" s="204">
        <f>CHI!E$54</f>
        <v>529.56437522492718</v>
      </c>
      <c r="F63" s="204">
        <f>CHI!F$54</f>
        <v>489.06710484022602</v>
      </c>
      <c r="G63" s="204">
        <f>CHI!G$54</f>
        <v>518.41821482822104</v>
      </c>
      <c r="H63" s="204">
        <f>CHI!H$54</f>
        <v>489.04322174200507</v>
      </c>
      <c r="I63" s="204">
        <f>CHI!I$54</f>
        <v>520.53243569774349</v>
      </c>
      <c r="J63" s="204">
        <f>CHI!J$54</f>
        <v>437.35991476368099</v>
      </c>
      <c r="K63" s="204">
        <f>CHI!K$54</f>
        <v>341.72039332659119</v>
      </c>
      <c r="L63" s="204">
        <f>CHI!L$54</f>
        <v>399.63553005287491</v>
      </c>
      <c r="M63" s="204">
        <f>CHI!M$54</f>
        <v>281.36657149603269</v>
      </c>
      <c r="N63" s="204">
        <f>CHI!N$54</f>
        <v>359.45688616022983</v>
      </c>
      <c r="O63" s="204">
        <f>CHI!O$54</f>
        <v>316.37976607442152</v>
      </c>
      <c r="P63" s="204">
        <f>CHI!P$54</f>
        <v>258.97375712972399</v>
      </c>
      <c r="Q63" s="204">
        <f>CHI!Q$54</f>
        <v>233.79805493224649</v>
      </c>
      <c r="R63" s="204">
        <f>CHI!R$54</f>
        <v>208.13886889747971</v>
      </c>
      <c r="S63" s="204">
        <f>CHI!S$54</f>
        <v>269.10773554682459</v>
      </c>
      <c r="T63" s="204">
        <f>CHI!T$54</f>
        <v>310.799947730062</v>
      </c>
      <c r="U63" s="204">
        <f>CHI!U$54</f>
        <v>244.0938016780425</v>
      </c>
      <c r="V63" s="204">
        <f>CHI!V$54</f>
        <v>240.3366283217635</v>
      </c>
      <c r="W63" s="204">
        <f>CHI!W$54</f>
        <v>262.55679807448769</v>
      </c>
      <c r="X63" s="204">
        <f>CHI!X$54</f>
        <v>149.16302191901141</v>
      </c>
      <c r="Y63" s="204">
        <f>CHI!Y$54</f>
        <v>275.49887632599888</v>
      </c>
    </row>
    <row r="64" spans="1:25" ht="12" customHeight="1" x14ac:dyDescent="0.25">
      <c r="A64" s="18" t="s">
        <v>50</v>
      </c>
      <c r="B64" s="204">
        <f>CHI!B$55</f>
        <v>27.410237026089732</v>
      </c>
      <c r="C64" s="204">
        <f>CHI!C$55</f>
        <v>34.22281404678148</v>
      </c>
      <c r="D64" s="204">
        <f>CHI!D$55</f>
        <v>31.88484621688124</v>
      </c>
      <c r="E64" s="204">
        <f>CHI!E$55</f>
        <v>32.243889711748487</v>
      </c>
      <c r="F64" s="204">
        <f>CHI!F$55</f>
        <v>27.324534845309081</v>
      </c>
      <c r="G64" s="204">
        <f>CHI!G$55</f>
        <v>29.833604245918</v>
      </c>
      <c r="H64" s="204">
        <f>CHI!H$55</f>
        <v>30.36421855706547</v>
      </c>
      <c r="I64" s="204">
        <f>CHI!I$55</f>
        <v>33.763015061725007</v>
      </c>
      <c r="J64" s="204">
        <f>CHI!J$55</f>
        <v>30.38074655802637</v>
      </c>
      <c r="K64" s="204">
        <f>CHI!K$55</f>
        <v>29.925666433172161</v>
      </c>
      <c r="L64" s="204">
        <f>CHI!L$55</f>
        <v>46.639047961984488</v>
      </c>
      <c r="M64" s="204">
        <f>CHI!M$55</f>
        <v>48.543206276129347</v>
      </c>
      <c r="N64" s="204">
        <f>CHI!N$55</f>
        <v>51.883023855863712</v>
      </c>
      <c r="O64" s="204">
        <f>CHI!O$55</f>
        <v>52.076468302145052</v>
      </c>
      <c r="P64" s="204">
        <f>CHI!P$55</f>
        <v>58.252125728480003</v>
      </c>
      <c r="Q64" s="204">
        <f>CHI!Q$55</f>
        <v>58.8396866341836</v>
      </c>
      <c r="R64" s="204">
        <f>CHI!R$55</f>
        <v>65.897582879526112</v>
      </c>
      <c r="S64" s="204">
        <f>CHI!S$55</f>
        <v>63.669150663991573</v>
      </c>
      <c r="T64" s="204">
        <f>CHI!T$55</f>
        <v>62.823636189930269</v>
      </c>
      <c r="U64" s="204">
        <f>CHI!U$55</f>
        <v>75.019107671730197</v>
      </c>
      <c r="V64" s="204">
        <f>CHI!V$55</f>
        <v>87.548963408808632</v>
      </c>
      <c r="W64" s="204">
        <f>CHI!W$55</f>
        <v>94.320244578198114</v>
      </c>
      <c r="X64" s="204">
        <f>CHI!X$55</f>
        <v>68.080634374701432</v>
      </c>
      <c r="Y64" s="204">
        <f>CHI!Y$55</f>
        <v>79.17158289286597</v>
      </c>
    </row>
    <row r="65" spans="1:25" ht="12" customHeight="1" x14ac:dyDescent="0.25">
      <c r="A65" s="19" t="s">
        <v>20</v>
      </c>
      <c r="B65" s="205">
        <f>NMM!B$51</f>
        <v>507.63748925193454</v>
      </c>
      <c r="C65" s="205">
        <f>NMM!C$51</f>
        <v>509.53413585554608</v>
      </c>
      <c r="D65" s="205">
        <f>NMM!D$51</f>
        <v>555.62416165090281</v>
      </c>
      <c r="E65" s="205">
        <f>NMM!E$51</f>
        <v>560.47953568357673</v>
      </c>
      <c r="F65" s="205">
        <f>NMM!F$51</f>
        <v>593.20722269991393</v>
      </c>
      <c r="G65" s="205">
        <f>NMM!G$51</f>
        <v>614.17308684436784</v>
      </c>
      <c r="H65" s="205">
        <f>NMM!H$51</f>
        <v>673.59518486672414</v>
      </c>
      <c r="I65" s="205">
        <f>NMM!I$51</f>
        <v>773.88366294067077</v>
      </c>
      <c r="J65" s="205">
        <f>NMM!J$51</f>
        <v>699.14290627687001</v>
      </c>
      <c r="K65" s="205">
        <f>NMM!K$51</f>
        <v>515.83731728288888</v>
      </c>
      <c r="L65" s="205">
        <f>NMM!L$51</f>
        <v>595.61143594153054</v>
      </c>
      <c r="M65" s="205">
        <f>NMM!M$51</f>
        <v>509.21951848667254</v>
      </c>
      <c r="N65" s="205">
        <f>NMM!N$51</f>
        <v>485.53559759243336</v>
      </c>
      <c r="O65" s="205">
        <f>NMM!O$51</f>
        <v>504.94969905417042</v>
      </c>
      <c r="P65" s="205">
        <f>NMM!P$51</f>
        <v>520.00042992261399</v>
      </c>
      <c r="Q65" s="205">
        <f>NMM!Q$51</f>
        <v>533.96620808254522</v>
      </c>
      <c r="R65" s="205">
        <f>NMM!R$51</f>
        <v>559.36225279449707</v>
      </c>
      <c r="S65" s="205">
        <f>NMM!S$51</f>
        <v>571.46491831470348</v>
      </c>
      <c r="T65" s="205">
        <f>NMM!T$51</f>
        <v>571.78134135855544</v>
      </c>
      <c r="U65" s="205">
        <f>NMM!U$51</f>
        <v>560.37454858125534</v>
      </c>
      <c r="V65" s="205">
        <f>NMM!V$51</f>
        <v>560.8490971625107</v>
      </c>
      <c r="W65" s="205">
        <f>NMM!W$51</f>
        <v>599.43671539122954</v>
      </c>
      <c r="X65" s="205">
        <f>NMM!X$51</f>
        <v>579.85803955288054</v>
      </c>
      <c r="Y65" s="205">
        <f>NMM!Y$51</f>
        <v>519.70619088564047</v>
      </c>
    </row>
    <row r="66" spans="1:25" ht="12" customHeight="1" x14ac:dyDescent="0.25">
      <c r="A66" s="18" t="s">
        <v>51</v>
      </c>
      <c r="B66" s="204">
        <f>NMM!B$52</f>
        <v>261.27723235785948</v>
      </c>
      <c r="C66" s="204">
        <f>NMM!C$52</f>
        <v>244.6403182696956</v>
      </c>
      <c r="D66" s="204">
        <f>NMM!D$52</f>
        <v>251.04019809619049</v>
      </c>
      <c r="E66" s="204">
        <f>NMM!E$52</f>
        <v>244.0434872758812</v>
      </c>
      <c r="F66" s="204">
        <f>NMM!F$52</f>
        <v>341.75067368300557</v>
      </c>
      <c r="G66" s="204">
        <f>NMM!G$52</f>
        <v>405.67250940728212</v>
      </c>
      <c r="H66" s="204">
        <f>NMM!H$52</f>
        <v>434.5738571011529</v>
      </c>
      <c r="I66" s="204">
        <f>NMM!I$52</f>
        <v>475.93896921245778</v>
      </c>
      <c r="J66" s="204">
        <f>NMM!J$52</f>
        <v>352.21199007865249</v>
      </c>
      <c r="K66" s="204">
        <f>NMM!K$52</f>
        <v>257.46557527896078</v>
      </c>
      <c r="L66" s="204">
        <f>NMM!L$52</f>
        <v>203.71667561166149</v>
      </c>
      <c r="M66" s="204">
        <f>NMM!M$52</f>
        <v>189.4911892334074</v>
      </c>
      <c r="N66" s="204">
        <f>NMM!N$52</f>
        <v>175.64706950173289</v>
      </c>
      <c r="O66" s="204">
        <f>NMM!O$52</f>
        <v>178.05443622356219</v>
      </c>
      <c r="P66" s="204">
        <f>NMM!P$52</f>
        <v>168.81811109857659</v>
      </c>
      <c r="Q66" s="204">
        <f>NMM!Q$52</f>
        <v>190.0740700799202</v>
      </c>
      <c r="R66" s="204">
        <f>NMM!R$52</f>
        <v>194.1999601418191</v>
      </c>
      <c r="S66" s="204">
        <f>NMM!S$52</f>
        <v>210.56117073344589</v>
      </c>
      <c r="T66" s="204">
        <f>NMM!T$52</f>
        <v>218.51768034563449</v>
      </c>
      <c r="U66" s="204">
        <f>NMM!U$52</f>
        <v>222.61270093446919</v>
      </c>
      <c r="V66" s="204">
        <f>NMM!V$52</f>
        <v>218.8490728501246</v>
      </c>
      <c r="W66" s="204">
        <f>NMM!W$52</f>
        <v>219.7898537488048</v>
      </c>
      <c r="X66" s="204">
        <f>NMM!X$52</f>
        <v>198.85445216143901</v>
      </c>
      <c r="Y66" s="204">
        <f>NMM!Y$52</f>
        <v>183.669363149307</v>
      </c>
    </row>
    <row r="67" spans="1:25" ht="12" customHeight="1" x14ac:dyDescent="0.25">
      <c r="A67" s="18" t="s">
        <v>52</v>
      </c>
      <c r="B67" s="204">
        <f>NMM!B$53</f>
        <v>200.56580139591051</v>
      </c>
      <c r="C67" s="204">
        <f>NMM!C$53</f>
        <v>205.78131033480591</v>
      </c>
      <c r="D67" s="204">
        <f>NMM!D$53</f>
        <v>250.79738087575581</v>
      </c>
      <c r="E67" s="204">
        <f>NMM!E$53</f>
        <v>266.53694989399082</v>
      </c>
      <c r="F67" s="204">
        <f>NMM!F$53</f>
        <v>187.94707769148269</v>
      </c>
      <c r="G67" s="204">
        <f>NMM!G$53</f>
        <v>140.42014393929759</v>
      </c>
      <c r="H67" s="204">
        <f>NMM!H$53</f>
        <v>161.73668545351379</v>
      </c>
      <c r="I67" s="204">
        <f>NMM!I$53</f>
        <v>212.7077194523435</v>
      </c>
      <c r="J67" s="204">
        <f>NMM!J$53</f>
        <v>254.3415946159266</v>
      </c>
      <c r="K67" s="204">
        <f>NMM!K$53</f>
        <v>192.97336614516971</v>
      </c>
      <c r="L67" s="204">
        <f>NMM!L$53</f>
        <v>318.71140710505432</v>
      </c>
      <c r="M67" s="204">
        <f>NMM!M$53</f>
        <v>225.02478314056009</v>
      </c>
      <c r="N67" s="204">
        <f>NMM!N$53</f>
        <v>221.97876508799729</v>
      </c>
      <c r="O67" s="204">
        <f>NMM!O$53</f>
        <v>237.44692121696801</v>
      </c>
      <c r="P67" s="204">
        <f>NMM!P$53</f>
        <v>258.11863308474852</v>
      </c>
      <c r="Q67" s="204">
        <f>NMM!Q$53</f>
        <v>247.20821114295089</v>
      </c>
      <c r="R67" s="204">
        <f>NMM!R$53</f>
        <v>250.3042049223171</v>
      </c>
      <c r="S67" s="204">
        <f>NMM!S$53</f>
        <v>254.4803750593193</v>
      </c>
      <c r="T67" s="204">
        <f>NMM!T$53</f>
        <v>244.279808924766</v>
      </c>
      <c r="U67" s="204">
        <f>NMM!U$53</f>
        <v>231.88325316680709</v>
      </c>
      <c r="V67" s="204">
        <f>NMM!V$53</f>
        <v>225.32879073292091</v>
      </c>
      <c r="W67" s="204">
        <f>NMM!W$53</f>
        <v>245.3122662564538</v>
      </c>
      <c r="X67" s="204">
        <f>NMM!X$53</f>
        <v>249.1561711178112</v>
      </c>
      <c r="Y67" s="204">
        <f>NMM!Y$53</f>
        <v>217.48128308856769</v>
      </c>
    </row>
    <row r="68" spans="1:25" ht="12" customHeight="1" x14ac:dyDescent="0.25">
      <c r="A68" s="18" t="s">
        <v>60</v>
      </c>
      <c r="B68" s="204">
        <f>NMM!B$54</f>
        <v>45.794455498164581</v>
      </c>
      <c r="C68" s="204">
        <f>NMM!C$54</f>
        <v>59.112507251044597</v>
      </c>
      <c r="D68" s="204">
        <f>NMM!D$54</f>
        <v>53.786582678956449</v>
      </c>
      <c r="E68" s="204">
        <f>NMM!E$54</f>
        <v>49.899098513704658</v>
      </c>
      <c r="F68" s="204">
        <f>NMM!F$54</f>
        <v>63.509471325425721</v>
      </c>
      <c r="G68" s="204">
        <f>NMM!G$54</f>
        <v>68.080433497788121</v>
      </c>
      <c r="H68" s="204">
        <f>NMM!H$54</f>
        <v>77.284642312057429</v>
      </c>
      <c r="I68" s="204">
        <f>NMM!I$54</f>
        <v>85.236974275869443</v>
      </c>
      <c r="J68" s="204">
        <f>NMM!J$54</f>
        <v>92.589321582290893</v>
      </c>
      <c r="K68" s="204">
        <f>NMM!K$54</f>
        <v>65.398375858758456</v>
      </c>
      <c r="L68" s="204">
        <f>NMM!L$54</f>
        <v>73.183353224814709</v>
      </c>
      <c r="M68" s="204">
        <f>NMM!M$54</f>
        <v>94.703546112705055</v>
      </c>
      <c r="N68" s="204">
        <f>NMM!N$54</f>
        <v>87.909763002703173</v>
      </c>
      <c r="O68" s="204">
        <f>NMM!O$54</f>
        <v>89.448341613640167</v>
      </c>
      <c r="P68" s="204">
        <f>NMM!P$54</f>
        <v>93.063685739288843</v>
      </c>
      <c r="Q68" s="204">
        <f>NMM!Q$54</f>
        <v>96.683926859674088</v>
      </c>
      <c r="R68" s="204">
        <f>NMM!R$54</f>
        <v>114.85808773036089</v>
      </c>
      <c r="S68" s="204">
        <f>NMM!S$54</f>
        <v>106.4233725219383</v>
      </c>
      <c r="T68" s="204">
        <f>NMM!T$54</f>
        <v>108.983852088155</v>
      </c>
      <c r="U68" s="204">
        <f>NMM!U$54</f>
        <v>105.878594479979</v>
      </c>
      <c r="V68" s="204">
        <f>NMM!V$54</f>
        <v>116.67123357946519</v>
      </c>
      <c r="W68" s="204">
        <f>NMM!W$54</f>
        <v>134.33459538597091</v>
      </c>
      <c r="X68" s="204">
        <f>NMM!X$54</f>
        <v>131.8474162736303</v>
      </c>
      <c r="Y68" s="204">
        <f>NMM!Y$54</f>
        <v>118.5555446477658</v>
      </c>
    </row>
    <row r="69" spans="1:25" ht="12" customHeight="1" x14ac:dyDescent="0.25">
      <c r="A69" s="19" t="s">
        <v>21</v>
      </c>
      <c r="B69" s="205">
        <f>PPA!B$52</f>
        <v>103.16895958727426</v>
      </c>
      <c r="C69" s="205">
        <f>PPA!C$52</f>
        <v>74.8450558899398</v>
      </c>
      <c r="D69" s="205">
        <f>PPA!D$52</f>
        <v>143.35838349097165</v>
      </c>
      <c r="E69" s="205">
        <f>PPA!E$52</f>
        <v>162.27592433361994</v>
      </c>
      <c r="F69" s="205">
        <f>PPA!F$52</f>
        <v>192.92338779019778</v>
      </c>
      <c r="G69" s="205">
        <f>PPA!G$52</f>
        <v>195.83447979363717</v>
      </c>
      <c r="H69" s="205">
        <f>PPA!H$52</f>
        <v>164.55270851246775</v>
      </c>
      <c r="I69" s="205">
        <f>PPA!I$52</f>
        <v>171.73078245915727</v>
      </c>
      <c r="J69" s="205">
        <f>PPA!J$52</f>
        <v>170.87317282889083</v>
      </c>
      <c r="K69" s="205">
        <f>PPA!K$52</f>
        <v>75.714015477214105</v>
      </c>
      <c r="L69" s="205">
        <f>PPA!L$52</f>
        <v>190.12407566637995</v>
      </c>
      <c r="M69" s="205">
        <f>PPA!M$52</f>
        <v>219.54462596732589</v>
      </c>
      <c r="N69" s="205">
        <f>PPA!N$52</f>
        <v>216.24161650902829</v>
      </c>
      <c r="O69" s="205">
        <f>PPA!O$52</f>
        <v>250.88813413585561</v>
      </c>
      <c r="P69" s="205">
        <f>PPA!P$52</f>
        <v>212.333361994841</v>
      </c>
      <c r="Q69" s="205">
        <f>PPA!Q$52</f>
        <v>244.61238177128115</v>
      </c>
      <c r="R69" s="205">
        <f>PPA!R$52</f>
        <v>242.35202063628554</v>
      </c>
      <c r="S69" s="205">
        <f>PPA!S$52</f>
        <v>220.4933791917455</v>
      </c>
      <c r="T69" s="205">
        <f>PPA!T$52</f>
        <v>201.03576956147893</v>
      </c>
      <c r="U69" s="205">
        <f>PPA!U$52</f>
        <v>208.77119518486671</v>
      </c>
      <c r="V69" s="205">
        <f>PPA!V$52</f>
        <v>191.59458297506458</v>
      </c>
      <c r="W69" s="205">
        <f>PPA!W$52</f>
        <v>177.91702493551159</v>
      </c>
      <c r="X69" s="205">
        <f>PPA!X$52</f>
        <v>193.22012037833184</v>
      </c>
      <c r="Y69" s="205">
        <f>PPA!Y$52</f>
        <v>135.83697334479794</v>
      </c>
    </row>
    <row r="70" spans="1:25" ht="12" customHeight="1" x14ac:dyDescent="0.25">
      <c r="A70" s="18" t="s">
        <v>54</v>
      </c>
      <c r="B70" s="204">
        <f>PPA!B$53</f>
        <v>51.734550816568657</v>
      </c>
      <c r="C70" s="204">
        <f>PPA!C$53</f>
        <v>34.811342463441612</v>
      </c>
      <c r="D70" s="204">
        <f>PPA!D$53</f>
        <v>66.677721372112686</v>
      </c>
      <c r="E70" s="204">
        <f>PPA!E$53</f>
        <v>75.516575112216898</v>
      </c>
      <c r="F70" s="204">
        <f>PPA!F$53</f>
        <v>85.807141290925301</v>
      </c>
      <c r="G70" s="204">
        <f>PPA!G$53</f>
        <v>86.983205705604703</v>
      </c>
      <c r="H70" s="204">
        <f>PPA!H$53</f>
        <v>75.386629657435492</v>
      </c>
      <c r="I70" s="204">
        <f>PPA!I$53</f>
        <v>72.446601433426807</v>
      </c>
      <c r="J70" s="204">
        <f>PPA!J$53</f>
        <v>76.919910116387953</v>
      </c>
      <c r="K70" s="204">
        <f>PPA!K$53</f>
        <v>41.526053710556468</v>
      </c>
      <c r="L70" s="204">
        <f>PPA!L$53</f>
        <v>97.465089919057959</v>
      </c>
      <c r="M70" s="204">
        <f>PPA!M$53</f>
        <v>103.99308535225531</v>
      </c>
      <c r="N70" s="204">
        <f>PPA!N$53</f>
        <v>100.0777186855332</v>
      </c>
      <c r="O70" s="204">
        <f>PPA!O$53</f>
        <v>111.950970820164</v>
      </c>
      <c r="P70" s="204">
        <f>PPA!P$53</f>
        <v>95.032070554615572</v>
      </c>
      <c r="Q70" s="204">
        <f>PPA!Q$53</f>
        <v>125.53649798251</v>
      </c>
      <c r="R70" s="204">
        <f>PPA!R$53</f>
        <v>123.21090188221829</v>
      </c>
      <c r="S70" s="204">
        <f>PPA!S$53</f>
        <v>118.0976065382591</v>
      </c>
      <c r="T70" s="204">
        <f>PPA!T$53</f>
        <v>105.38898324571819</v>
      </c>
      <c r="U70" s="204">
        <f>PPA!U$53</f>
        <v>110.4768397998656</v>
      </c>
      <c r="V70" s="204">
        <f>PPA!V$53</f>
        <v>92.698778700777794</v>
      </c>
      <c r="W70" s="204">
        <f>PPA!W$53</f>
        <v>86.153960072563308</v>
      </c>
      <c r="X70" s="204">
        <f>PPA!X$53</f>
        <v>98.141002118698367</v>
      </c>
      <c r="Y70" s="204">
        <f>PPA!Y$53</f>
        <v>68.816117949714581</v>
      </c>
    </row>
    <row r="71" spans="1:25" ht="12" customHeight="1" x14ac:dyDescent="0.25">
      <c r="A71" s="18" t="s">
        <v>61</v>
      </c>
      <c r="B71" s="204">
        <f>PPA!B$54</f>
        <v>48.449803084715292</v>
      </c>
      <c r="C71" s="204">
        <f>PPA!C$54</f>
        <v>36.549786229364848</v>
      </c>
      <c r="D71" s="204">
        <f>PPA!D$54</f>
        <v>73.053283794747841</v>
      </c>
      <c r="E71" s="204">
        <f>PPA!E$54</f>
        <v>82.753641556682354</v>
      </c>
      <c r="F71" s="204">
        <f>PPA!F$54</f>
        <v>103.2562278317266</v>
      </c>
      <c r="G71" s="204">
        <f>PPA!G$54</f>
        <v>104.0700723056257</v>
      </c>
      <c r="H71" s="204">
        <f>PPA!H$54</f>
        <v>84.399376838517355</v>
      </c>
      <c r="I71" s="204">
        <f>PPA!I$54</f>
        <v>93.613494462996059</v>
      </c>
      <c r="J71" s="204">
        <f>PPA!J$54</f>
        <v>85.770066759679395</v>
      </c>
      <c r="K71" s="204">
        <f>PPA!K$54</f>
        <v>27.131634907346861</v>
      </c>
      <c r="L71" s="204">
        <f>PPA!L$54</f>
        <v>85.621242055206849</v>
      </c>
      <c r="M71" s="204">
        <f>PPA!M$54</f>
        <v>107.4005523983045</v>
      </c>
      <c r="N71" s="204">
        <f>PPA!N$54</f>
        <v>108.4165802161919</v>
      </c>
      <c r="O71" s="204">
        <f>PPA!O$54</f>
        <v>131.204648876194</v>
      </c>
      <c r="P71" s="204">
        <f>PPA!P$54</f>
        <v>109.57940360225849</v>
      </c>
      <c r="Q71" s="204">
        <f>PPA!Q$54</f>
        <v>111.76242243403721</v>
      </c>
      <c r="R71" s="204">
        <f>PPA!R$54</f>
        <v>111.8276573993333</v>
      </c>
      <c r="S71" s="204">
        <f>PPA!S$54</f>
        <v>94.327558265409579</v>
      </c>
      <c r="T71" s="204">
        <f>PPA!T$54</f>
        <v>86.589749915646109</v>
      </c>
      <c r="U71" s="204">
        <f>PPA!U$54</f>
        <v>89.8177145136913</v>
      </c>
      <c r="V71" s="204">
        <f>PPA!V$54</f>
        <v>90.944624375557424</v>
      </c>
      <c r="W71" s="204">
        <f>PPA!W$54</f>
        <v>82.765739936990499</v>
      </c>
      <c r="X71" s="204">
        <f>PPA!X$54</f>
        <v>86.535600537267953</v>
      </c>
      <c r="Y71" s="204">
        <f>PPA!Y$54</f>
        <v>57.569228398316767</v>
      </c>
    </row>
    <row r="72" spans="1:25" ht="12" customHeight="1" x14ac:dyDescent="0.25">
      <c r="A72" s="18" t="s">
        <v>62</v>
      </c>
      <c r="B72" s="204">
        <f>PPA!B$55</f>
        <v>2.9846056859903238</v>
      </c>
      <c r="C72" s="204">
        <f>PPA!C$55</f>
        <v>3.4839271971333421</v>
      </c>
      <c r="D72" s="204">
        <f>PPA!D$55</f>
        <v>3.627378324111096</v>
      </c>
      <c r="E72" s="204">
        <f>PPA!E$55</f>
        <v>4.0057076647206813</v>
      </c>
      <c r="F72" s="204">
        <f>PPA!F$55</f>
        <v>3.8600186675458721</v>
      </c>
      <c r="G72" s="204">
        <f>PPA!G$55</f>
        <v>4.7812017824067539</v>
      </c>
      <c r="H72" s="204">
        <f>PPA!H$55</f>
        <v>4.7667020165149072</v>
      </c>
      <c r="I72" s="204">
        <f>PPA!I$55</f>
        <v>5.6706865627344021</v>
      </c>
      <c r="J72" s="204">
        <f>PPA!J$55</f>
        <v>8.1831959528234659</v>
      </c>
      <c r="K72" s="204">
        <f>PPA!K$55</f>
        <v>7.0563268593107722</v>
      </c>
      <c r="L72" s="204">
        <f>PPA!L$55</f>
        <v>7.0377436921151553</v>
      </c>
      <c r="M72" s="204">
        <f>PPA!M$55</f>
        <v>8.1509882167660805</v>
      </c>
      <c r="N72" s="204">
        <f>PPA!N$55</f>
        <v>7.7473176073031906</v>
      </c>
      <c r="O72" s="204">
        <f>PPA!O$55</f>
        <v>7.7325144394976189</v>
      </c>
      <c r="P72" s="204">
        <f>PPA!P$55</f>
        <v>7.7218878379669418</v>
      </c>
      <c r="Q72" s="204">
        <f>PPA!Q$55</f>
        <v>7.3134613547339242</v>
      </c>
      <c r="R72" s="204">
        <f>PPA!R$55</f>
        <v>7.3134613547339251</v>
      </c>
      <c r="S72" s="204">
        <f>PPA!S$55</f>
        <v>8.0682143880768127</v>
      </c>
      <c r="T72" s="204">
        <f>PPA!T$55</f>
        <v>9.0570364001146455</v>
      </c>
      <c r="U72" s="204">
        <f>PPA!U$55</f>
        <v>8.4766408713098294</v>
      </c>
      <c r="V72" s="204">
        <f>PPA!V$55</f>
        <v>7.9511798987293414</v>
      </c>
      <c r="W72" s="204">
        <f>PPA!W$55</f>
        <v>8.9973249259577734</v>
      </c>
      <c r="X72" s="204">
        <f>PPA!X$55</f>
        <v>8.5435177223655305</v>
      </c>
      <c r="Y72" s="204">
        <f>PPA!Y$55</f>
        <v>9.4516269967665796</v>
      </c>
    </row>
    <row r="73" spans="1:25" ht="12" customHeight="1" x14ac:dyDescent="0.25">
      <c r="A73" s="20" t="s">
        <v>63</v>
      </c>
      <c r="B73" s="206">
        <f>FBT!B$12</f>
        <v>313.80610490111781</v>
      </c>
      <c r="C73" s="206">
        <f>FBT!C$12</f>
        <v>295.7822871883061</v>
      </c>
      <c r="D73" s="206">
        <f>FBT!D$12</f>
        <v>296.30128976784181</v>
      </c>
      <c r="E73" s="206">
        <f>FBT!E$12</f>
        <v>269.91668099742049</v>
      </c>
      <c r="F73" s="206">
        <f>FBT!F$12</f>
        <v>289.29974204643167</v>
      </c>
      <c r="G73" s="206">
        <f>FBT!G$12</f>
        <v>296.98521066208082</v>
      </c>
      <c r="H73" s="206">
        <f>FBT!H$12</f>
        <v>289.44720550300951</v>
      </c>
      <c r="I73" s="206">
        <f>FBT!I$12</f>
        <v>279.70008598452267</v>
      </c>
      <c r="J73" s="206">
        <f>FBT!J$12</f>
        <v>284.59260533104037</v>
      </c>
      <c r="K73" s="206">
        <f>FBT!K$12</f>
        <v>262.83069647463458</v>
      </c>
      <c r="L73" s="206">
        <f>FBT!L$12</f>
        <v>251.12055030094589</v>
      </c>
      <c r="M73" s="206">
        <f>FBT!M$12</f>
        <v>234.84531384350819</v>
      </c>
      <c r="N73" s="206">
        <f>FBT!N$12</f>
        <v>232.4723129836629</v>
      </c>
      <c r="O73" s="206">
        <f>FBT!O$12</f>
        <v>239.80008598452281</v>
      </c>
      <c r="P73" s="206">
        <f>FBT!P$12</f>
        <v>233.6226139294927</v>
      </c>
      <c r="Q73" s="206">
        <f>FBT!Q$12</f>
        <v>248.62459157351671</v>
      </c>
      <c r="R73" s="206">
        <f>FBT!R$12</f>
        <v>237.24350816852959</v>
      </c>
      <c r="S73" s="206">
        <f>FBT!S$12</f>
        <v>227.7459157351677</v>
      </c>
      <c r="T73" s="206">
        <f>FBT!T$12</f>
        <v>250.72734307824589</v>
      </c>
      <c r="U73" s="206">
        <f>FBT!U$12</f>
        <v>241.59131556319861</v>
      </c>
      <c r="V73" s="206">
        <f>FBT!V$12</f>
        <v>249.70816852966459</v>
      </c>
      <c r="W73" s="206">
        <f>FBT!W$12</f>
        <v>277.49922613929488</v>
      </c>
      <c r="X73" s="206">
        <f>FBT!X$12</f>
        <v>285.05193465176262</v>
      </c>
      <c r="Y73" s="206">
        <f>FBT!Y$12</f>
        <v>267.42020636285469</v>
      </c>
    </row>
    <row r="74" spans="1:25" ht="12" customHeight="1" x14ac:dyDescent="0.25">
      <c r="A74" s="14" t="s">
        <v>64</v>
      </c>
      <c r="B74" s="204">
        <f>TRE!B$12</f>
        <v>12.51074806534824</v>
      </c>
      <c r="C74" s="204">
        <f>TRE!C$12</f>
        <v>13.36345657781599</v>
      </c>
      <c r="D74" s="204">
        <f>TRE!D$12</f>
        <v>17.96595012897679</v>
      </c>
      <c r="E74" s="204">
        <f>TRE!E$12</f>
        <v>11.49088564058469</v>
      </c>
      <c r="F74" s="204">
        <f>TRE!F$12</f>
        <v>10.535425623387789</v>
      </c>
      <c r="G74" s="204">
        <f>TRE!G$12</f>
        <v>11.238865004299219</v>
      </c>
      <c r="H74" s="204">
        <f>TRE!H$12</f>
        <v>9.9180567497850376</v>
      </c>
      <c r="I74" s="204">
        <f>TRE!I$12</f>
        <v>10.074548581255369</v>
      </c>
      <c r="J74" s="204">
        <f>TRE!J$12</f>
        <v>12.00920034393809</v>
      </c>
      <c r="K74" s="204">
        <f>TRE!K$12</f>
        <v>11.03714531384351</v>
      </c>
      <c r="L74" s="204">
        <f>TRE!L$12</f>
        <v>11.505331040412729</v>
      </c>
      <c r="M74" s="204">
        <f>TRE!M$12</f>
        <v>15.59191745485812</v>
      </c>
      <c r="N74" s="204">
        <f>TRE!N$12</f>
        <v>16.583147033533962</v>
      </c>
      <c r="O74" s="204">
        <f>TRE!O$12</f>
        <v>15.59673258813414</v>
      </c>
      <c r="P74" s="204">
        <f>TRE!P$12</f>
        <v>15.420034393809109</v>
      </c>
      <c r="Q74" s="204">
        <f>TRE!Q$12</f>
        <v>17.612639724849529</v>
      </c>
      <c r="R74" s="204">
        <f>TRE!R$12</f>
        <v>17.115735167669818</v>
      </c>
      <c r="S74" s="204">
        <f>TRE!S$12</f>
        <v>18.845227858985389</v>
      </c>
      <c r="T74" s="204">
        <f>TRE!T$12</f>
        <v>19.20988822012038</v>
      </c>
      <c r="U74" s="204">
        <f>TRE!U$12</f>
        <v>16.607308684436791</v>
      </c>
      <c r="V74" s="204">
        <f>TRE!V$12</f>
        <v>15.25073086844368</v>
      </c>
      <c r="W74" s="204">
        <f>TRE!W$12</f>
        <v>17.941100601891659</v>
      </c>
      <c r="X74" s="204">
        <f>TRE!X$12</f>
        <v>18.134823731728289</v>
      </c>
      <c r="Y74" s="204">
        <f>TRE!Y$12</f>
        <v>20.516595012897671</v>
      </c>
    </row>
    <row r="75" spans="1:25" ht="12" customHeight="1" x14ac:dyDescent="0.25">
      <c r="A75" s="14" t="s">
        <v>65</v>
      </c>
      <c r="B75" s="204">
        <f>MAE!B$12</f>
        <v>133.47626827171109</v>
      </c>
      <c r="C75" s="204">
        <f>MAE!C$12</f>
        <v>124.1202063628547</v>
      </c>
      <c r="D75" s="204">
        <f>MAE!D$12</f>
        <v>119.2763542562339</v>
      </c>
      <c r="E75" s="204">
        <f>MAE!E$12</f>
        <v>120.9325021496131</v>
      </c>
      <c r="F75" s="204">
        <f>MAE!F$12</f>
        <v>113.8732588134136</v>
      </c>
      <c r="G75" s="204">
        <f>MAE!G$12</f>
        <v>123.8626827171109</v>
      </c>
      <c r="H75" s="204">
        <f>MAE!H$12</f>
        <v>121.98495270851249</v>
      </c>
      <c r="I75" s="204">
        <f>MAE!I$12</f>
        <v>122.01487532244199</v>
      </c>
      <c r="J75" s="204">
        <f>MAE!J$12</f>
        <v>129.07076526225279</v>
      </c>
      <c r="K75" s="204">
        <f>MAE!K$12</f>
        <v>91.928632846087694</v>
      </c>
      <c r="L75" s="204">
        <f>MAE!L$12</f>
        <v>95.379277730008582</v>
      </c>
      <c r="M75" s="204">
        <f>MAE!M$12</f>
        <v>125.0336199484093</v>
      </c>
      <c r="N75" s="204">
        <f>MAE!N$12</f>
        <v>120.1251934651763</v>
      </c>
      <c r="O75" s="204">
        <f>MAE!O$12</f>
        <v>117.6457437661221</v>
      </c>
      <c r="P75" s="204">
        <f>MAE!P$12</f>
        <v>116.90696474634559</v>
      </c>
      <c r="Q75" s="204">
        <f>MAE!Q$12</f>
        <v>124.7295786758383</v>
      </c>
      <c r="R75" s="204">
        <f>MAE!R$12</f>
        <v>132.7815993121238</v>
      </c>
      <c r="S75" s="204">
        <f>MAE!S$12</f>
        <v>139.45821152192599</v>
      </c>
      <c r="T75" s="204">
        <f>MAE!T$12</f>
        <v>140.37351676698191</v>
      </c>
      <c r="U75" s="204">
        <f>MAE!U$12</f>
        <v>135.4008598452279</v>
      </c>
      <c r="V75" s="204">
        <f>MAE!V$12</f>
        <v>124.8966466036113</v>
      </c>
      <c r="W75" s="204">
        <f>MAE!W$12</f>
        <v>133.5369733447979</v>
      </c>
      <c r="X75" s="204">
        <f>MAE!X$12</f>
        <v>129.08624247635419</v>
      </c>
      <c r="Y75" s="204">
        <f>MAE!Y$12</f>
        <v>121.0940670679278</v>
      </c>
    </row>
    <row r="76" spans="1:25" ht="12" customHeight="1" x14ac:dyDescent="0.25">
      <c r="A76" s="14" t="s">
        <v>66</v>
      </c>
      <c r="B76" s="204">
        <f>TEL!B$12</f>
        <v>115.6085124677558</v>
      </c>
      <c r="C76" s="204">
        <f>TEL!C$12</f>
        <v>115.67815993121241</v>
      </c>
      <c r="D76" s="204">
        <f>TEL!D$12</f>
        <v>115.7343078245916</v>
      </c>
      <c r="E76" s="204">
        <f>TEL!E$12</f>
        <v>127.73447979363711</v>
      </c>
      <c r="F76" s="204">
        <f>TEL!F$12</f>
        <v>124.4611349957007</v>
      </c>
      <c r="G76" s="204">
        <f>TEL!G$12</f>
        <v>120.58598452278591</v>
      </c>
      <c r="H76" s="204">
        <f>TEL!H$12</f>
        <v>124.39286328460879</v>
      </c>
      <c r="I76" s="204">
        <f>TEL!I$12</f>
        <v>112.9960447119518</v>
      </c>
      <c r="J76" s="204">
        <f>TEL!J$12</f>
        <v>102.65520206362849</v>
      </c>
      <c r="K76" s="204">
        <f>TEL!K$12</f>
        <v>83.166895958727423</v>
      </c>
      <c r="L76" s="204">
        <f>TEL!L$12</f>
        <v>69.04496990541702</v>
      </c>
      <c r="M76" s="204">
        <f>TEL!M$12</f>
        <v>69.626139294926901</v>
      </c>
      <c r="N76" s="204">
        <f>TEL!N$12</f>
        <v>64.665176268271708</v>
      </c>
      <c r="O76" s="204">
        <f>TEL!O$12</f>
        <v>66.800171969045579</v>
      </c>
      <c r="P76" s="204">
        <f>TEL!P$12</f>
        <v>62.395786758383487</v>
      </c>
      <c r="Q76" s="204">
        <f>TEL!Q$12</f>
        <v>66.599570077386062</v>
      </c>
      <c r="R76" s="204">
        <f>TEL!R$12</f>
        <v>66.826397248495269</v>
      </c>
      <c r="S76" s="204">
        <f>TEL!S$12</f>
        <v>66.601719690455724</v>
      </c>
      <c r="T76" s="204">
        <f>TEL!T$12</f>
        <v>66.256233877901977</v>
      </c>
      <c r="U76" s="204">
        <f>TEL!U$12</f>
        <v>61.517798796216667</v>
      </c>
      <c r="V76" s="204">
        <f>TEL!V$12</f>
        <v>52.059157351676689</v>
      </c>
      <c r="W76" s="204">
        <f>TEL!W$12</f>
        <v>53.173774720550313</v>
      </c>
      <c r="X76" s="204">
        <f>TEL!X$12</f>
        <v>51.566466036113489</v>
      </c>
      <c r="Y76" s="204">
        <f>TEL!Y$12</f>
        <v>46.120464316423039</v>
      </c>
    </row>
    <row r="77" spans="1:25" ht="12" customHeight="1" x14ac:dyDescent="0.25">
      <c r="A77" s="14" t="s">
        <v>67</v>
      </c>
      <c r="B77" s="204">
        <f>WWP!B$12</f>
        <v>47.106792777300093</v>
      </c>
      <c r="C77" s="204">
        <f>WWP!C$12</f>
        <v>50.570679277730022</v>
      </c>
      <c r="D77" s="204">
        <f>WWP!D$12</f>
        <v>55.474376612209809</v>
      </c>
      <c r="E77" s="204">
        <f>WWP!E$12</f>
        <v>58.304643164230427</v>
      </c>
      <c r="F77" s="204">
        <f>WWP!F$12</f>
        <v>60.438779019776447</v>
      </c>
      <c r="G77" s="204">
        <f>WWP!G$12</f>
        <v>57.252536543422188</v>
      </c>
      <c r="H77" s="204">
        <f>WWP!H$12</f>
        <v>73.757093723129827</v>
      </c>
      <c r="I77" s="204">
        <f>WWP!I$12</f>
        <v>60.06509028374893</v>
      </c>
      <c r="J77" s="204">
        <f>WWP!J$12</f>
        <v>46.735081685296642</v>
      </c>
      <c r="K77" s="204">
        <f>WWP!K$12</f>
        <v>57.66689595872743</v>
      </c>
      <c r="L77" s="204">
        <f>WWP!L$12</f>
        <v>59.899398108340499</v>
      </c>
      <c r="M77" s="204">
        <f>WWP!M$12</f>
        <v>56.332072226999138</v>
      </c>
      <c r="N77" s="204">
        <f>WWP!N$12</f>
        <v>55.118486672398959</v>
      </c>
      <c r="O77" s="204">
        <f>WWP!O$12</f>
        <v>57.836027515047292</v>
      </c>
      <c r="P77" s="204">
        <f>WWP!P$12</f>
        <v>63.829320722269998</v>
      </c>
      <c r="Q77" s="204">
        <f>WWP!Q$12</f>
        <v>61.924591573516757</v>
      </c>
      <c r="R77" s="204">
        <f>WWP!R$12</f>
        <v>57.831728288908003</v>
      </c>
      <c r="S77" s="204">
        <f>WWP!S$12</f>
        <v>62.266036113499567</v>
      </c>
      <c r="T77" s="204">
        <f>WWP!T$12</f>
        <v>70.826139294926904</v>
      </c>
      <c r="U77" s="204">
        <f>WWP!U$12</f>
        <v>69.674376612209798</v>
      </c>
      <c r="V77" s="204">
        <f>WWP!V$12</f>
        <v>81.585296646603609</v>
      </c>
      <c r="W77" s="204">
        <f>WWP!W$12</f>
        <v>89.900859845227856</v>
      </c>
      <c r="X77" s="204">
        <f>WWP!X$12</f>
        <v>74.941788478073946</v>
      </c>
      <c r="Y77" s="204">
        <f>WWP!Y$12</f>
        <v>67.887532244196038</v>
      </c>
    </row>
    <row r="78" spans="1:25" ht="12" customHeight="1" x14ac:dyDescent="0.25">
      <c r="A78" s="21" t="s">
        <v>68</v>
      </c>
      <c r="B78" s="207">
        <f>OIS!B$12</f>
        <v>223.58830610490031</v>
      </c>
      <c r="C78" s="207">
        <f>OIS!C$12</f>
        <v>226.1141014617366</v>
      </c>
      <c r="D78" s="207">
        <f>OIS!D$12</f>
        <v>217.65511607910531</v>
      </c>
      <c r="E78" s="207">
        <f>OIS!E$12</f>
        <v>239.6344797936371</v>
      </c>
      <c r="F78" s="207">
        <f>OIS!F$12</f>
        <v>261.22020636285453</v>
      </c>
      <c r="G78" s="207">
        <f>OIS!G$12</f>
        <v>269.12949269131519</v>
      </c>
      <c r="H78" s="207">
        <f>OIS!H$12</f>
        <v>287.65649183147099</v>
      </c>
      <c r="I78" s="207">
        <f>OIS!I$12</f>
        <v>317.98813413585458</v>
      </c>
      <c r="J78" s="207">
        <f>OIS!J$12</f>
        <v>352.94075666380041</v>
      </c>
      <c r="K78" s="207">
        <f>OIS!K$12</f>
        <v>339.88658641444499</v>
      </c>
      <c r="L78" s="207">
        <f>OIS!L$12</f>
        <v>285.2124677558038</v>
      </c>
      <c r="M78" s="207">
        <f>OIS!M$12</f>
        <v>303.25623387790142</v>
      </c>
      <c r="N78" s="207">
        <f>OIS!N$12</f>
        <v>314.10756663800453</v>
      </c>
      <c r="O78" s="207">
        <f>OIS!O$12</f>
        <v>316.39656061908789</v>
      </c>
      <c r="P78" s="207">
        <f>OIS!P$12</f>
        <v>314.66328460877071</v>
      </c>
      <c r="Q78" s="207">
        <f>OIS!Q$12</f>
        <v>295.94995700773848</v>
      </c>
      <c r="R78" s="207">
        <f>OIS!R$12</f>
        <v>249.4696474634566</v>
      </c>
      <c r="S78" s="207">
        <f>OIS!S$12</f>
        <v>255.91203783319</v>
      </c>
      <c r="T78" s="207">
        <f>OIS!T$12</f>
        <v>273.08228718830532</v>
      </c>
      <c r="U78" s="207">
        <f>OIS!U$12</f>
        <v>297.5650902837491</v>
      </c>
      <c r="V78" s="207">
        <f>OIS!V$12</f>
        <v>313.13490971625089</v>
      </c>
      <c r="W78" s="207">
        <f>OIS!W$12</f>
        <v>348.26388650043009</v>
      </c>
      <c r="X78" s="207">
        <f>OIS!X$12</f>
        <v>332.64015477214019</v>
      </c>
      <c r="Y78" s="207">
        <f>OIS!Y$12</f>
        <v>324.89045571797112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984.37807394668948</v>
      </c>
      <c r="C81" s="210">
        <v>1003.5252794496989</v>
      </c>
      <c r="D81" s="210">
        <v>609.54797936371438</v>
      </c>
      <c r="E81" s="210">
        <v>750.79260533104025</v>
      </c>
      <c r="F81" s="210">
        <v>755.30662080825437</v>
      </c>
      <c r="G81" s="210">
        <v>848.7822871883061</v>
      </c>
      <c r="H81" s="210">
        <v>816.50283748925187</v>
      </c>
      <c r="I81" s="210">
        <v>813.27334479793615</v>
      </c>
      <c r="J81" s="210">
        <v>991.39028374892519</v>
      </c>
      <c r="K81" s="210">
        <v>579.72811693895096</v>
      </c>
      <c r="L81" s="210">
        <v>422.37618228718821</v>
      </c>
      <c r="M81" s="210">
        <v>507.35803955288054</v>
      </c>
      <c r="N81" s="210">
        <v>464.55296646603597</v>
      </c>
      <c r="O81" s="210">
        <v>463.58357695614779</v>
      </c>
      <c r="P81" s="210">
        <v>509.85554600171957</v>
      </c>
      <c r="Q81" s="210">
        <v>604.90008598452278</v>
      </c>
      <c r="R81" s="210">
        <v>495.18220120378328</v>
      </c>
      <c r="S81" s="210">
        <v>476.62820292347368</v>
      </c>
      <c r="T81" s="210">
        <v>474.0539982803096</v>
      </c>
      <c r="U81" s="210">
        <v>442.0991401547721</v>
      </c>
      <c r="V81" s="210">
        <v>447.26139294926907</v>
      </c>
      <c r="W81" s="210">
        <v>501.00120378331894</v>
      </c>
      <c r="X81" s="210">
        <v>381.28839208942384</v>
      </c>
      <c r="Y81" s="210">
        <v>393.76311263972485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58.335339638864994</v>
      </c>
      <c r="K82" s="213">
        <v>51.362682717110914</v>
      </c>
      <c r="L82" s="213">
        <v>56.523043852106611</v>
      </c>
      <c r="M82" s="213">
        <v>55.822957867583824</v>
      </c>
      <c r="N82" s="213">
        <v>52.230352536543414</v>
      </c>
      <c r="O82" s="213">
        <v>52.563284608770417</v>
      </c>
      <c r="P82" s="213">
        <v>57.136715391229565</v>
      </c>
      <c r="Q82" s="213">
        <v>52.937747205503001</v>
      </c>
      <c r="R82" s="213">
        <v>57.263972484952696</v>
      </c>
      <c r="S82" s="213">
        <v>48.020636285468612</v>
      </c>
      <c r="T82" s="213">
        <v>49.257437661220969</v>
      </c>
      <c r="U82" s="213">
        <v>48.279363714531378</v>
      </c>
      <c r="V82" s="213">
        <v>47.626225279449692</v>
      </c>
      <c r="W82" s="213">
        <v>44.276268271711089</v>
      </c>
      <c r="X82" s="213">
        <v>53.732072226999136</v>
      </c>
      <c r="Y82" s="213">
        <v>57.200773860705077</v>
      </c>
    </row>
    <row r="83" spans="1:25" ht="12" customHeight="1" x14ac:dyDescent="0.25">
      <c r="A83" s="14" t="s">
        <v>29</v>
      </c>
      <c r="B83" s="204">
        <v>662.32682717110902</v>
      </c>
      <c r="C83" s="204">
        <v>684.75442820292335</v>
      </c>
      <c r="D83" s="204">
        <v>394.06947549441094</v>
      </c>
      <c r="E83" s="204">
        <v>526.86543422184002</v>
      </c>
      <c r="F83" s="204">
        <v>489.99982803095435</v>
      </c>
      <c r="G83" s="204">
        <v>538.31367153912299</v>
      </c>
      <c r="H83" s="204">
        <v>571.81306964746341</v>
      </c>
      <c r="I83" s="204">
        <v>569.13895098882188</v>
      </c>
      <c r="J83" s="204">
        <v>662.02932072226997</v>
      </c>
      <c r="K83" s="204">
        <v>372.13250214961306</v>
      </c>
      <c r="L83" s="204">
        <v>173.58950988822011</v>
      </c>
      <c r="M83" s="204">
        <v>202.2451418744626</v>
      </c>
      <c r="N83" s="204">
        <v>228.14325021496128</v>
      </c>
      <c r="O83" s="204">
        <v>203.85967325881342</v>
      </c>
      <c r="P83" s="204">
        <v>232.44479793637143</v>
      </c>
      <c r="Q83" s="204">
        <v>279.73147033533957</v>
      </c>
      <c r="R83" s="204">
        <v>149.93542562338774</v>
      </c>
      <c r="S83" s="204">
        <v>150.61332760103178</v>
      </c>
      <c r="T83" s="204">
        <v>216.88959587274292</v>
      </c>
      <c r="U83" s="204">
        <v>242.95176268271709</v>
      </c>
      <c r="V83" s="204">
        <v>250.09165950128968</v>
      </c>
      <c r="W83" s="204">
        <v>295.78650042992257</v>
      </c>
      <c r="X83" s="204">
        <v>199.21736887360274</v>
      </c>
      <c r="Y83" s="204">
        <v>217.9700773860705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157.46629406706774</v>
      </c>
      <c r="C88" s="204">
        <f t="shared" si="5"/>
        <v>186.27110920034386</v>
      </c>
      <c r="D88" s="204">
        <f t="shared" si="5"/>
        <v>131.54204643164223</v>
      </c>
      <c r="E88" s="204">
        <f t="shared" si="5"/>
        <v>171.86878761822874</v>
      </c>
      <c r="F88" s="204">
        <f t="shared" si="5"/>
        <v>189.67239896818563</v>
      </c>
      <c r="G88" s="204">
        <f t="shared" si="5"/>
        <v>240.0503009458298</v>
      </c>
      <c r="H88" s="204">
        <f t="shared" si="5"/>
        <v>301.41513327601029</v>
      </c>
      <c r="I88" s="204">
        <f t="shared" si="5"/>
        <v>265.42252794496977</v>
      </c>
      <c r="J88" s="204">
        <f t="shared" si="5"/>
        <v>233.25313843508167</v>
      </c>
      <c r="K88" s="204">
        <f t="shared" si="5"/>
        <v>185.06835769561476</v>
      </c>
      <c r="L88" s="204">
        <f t="shared" si="5"/>
        <v>173.58950988822011</v>
      </c>
      <c r="M88" s="204">
        <f t="shared" si="5"/>
        <v>202.2451418744626</v>
      </c>
      <c r="N88" s="204">
        <f t="shared" si="5"/>
        <v>228.14325021496128</v>
      </c>
      <c r="O88" s="204">
        <f t="shared" si="5"/>
        <v>203.85967325881342</v>
      </c>
      <c r="P88" s="204">
        <f t="shared" si="5"/>
        <v>232.44479793637143</v>
      </c>
      <c r="Q88" s="204">
        <f t="shared" si="5"/>
        <v>279.73147033533957</v>
      </c>
      <c r="R88" s="204">
        <f t="shared" si="5"/>
        <v>149.93542562338774</v>
      </c>
      <c r="S88" s="204">
        <f t="shared" si="5"/>
        <v>150.61332760103178</v>
      </c>
      <c r="T88" s="204">
        <f t="shared" si="5"/>
        <v>216.88959587274292</v>
      </c>
      <c r="U88" s="204">
        <f t="shared" si="5"/>
        <v>242.95176268271709</v>
      </c>
      <c r="V88" s="204">
        <f t="shared" si="5"/>
        <v>250.09165950128968</v>
      </c>
      <c r="W88" s="204">
        <f t="shared" si="5"/>
        <v>295.78650042992257</v>
      </c>
      <c r="X88" s="204">
        <f t="shared" si="5"/>
        <v>199.21736887360274</v>
      </c>
      <c r="Y88" s="204">
        <f t="shared" si="5"/>
        <v>217.9700773860705</v>
      </c>
    </row>
    <row r="89" spans="1:25" ht="12" customHeight="1" x14ac:dyDescent="0.25">
      <c r="A89" s="18" t="s">
        <v>83</v>
      </c>
      <c r="B89" s="204">
        <v>504.86053310404128</v>
      </c>
      <c r="C89" s="204">
        <v>498.48331900257949</v>
      </c>
      <c r="D89" s="204">
        <v>262.5274290627687</v>
      </c>
      <c r="E89" s="204">
        <v>354.99664660361128</v>
      </c>
      <c r="F89" s="204">
        <v>300.32742906276872</v>
      </c>
      <c r="G89" s="204">
        <v>298.26337059329319</v>
      </c>
      <c r="H89" s="204">
        <v>270.39793637145311</v>
      </c>
      <c r="I89" s="204">
        <v>303.7164230438521</v>
      </c>
      <c r="J89" s="204">
        <v>428.77618228718831</v>
      </c>
      <c r="K89" s="204">
        <v>187.0641444539983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322.05124677558041</v>
      </c>
      <c r="C90" s="204">
        <v>318.77085124677552</v>
      </c>
      <c r="D90" s="204">
        <v>215.47850386930349</v>
      </c>
      <c r="E90" s="204">
        <v>223.92717110920029</v>
      </c>
      <c r="F90" s="204">
        <v>265.30679277730007</v>
      </c>
      <c r="G90" s="204">
        <v>310.46861564918311</v>
      </c>
      <c r="H90" s="204">
        <v>244.68976784178849</v>
      </c>
      <c r="I90" s="204">
        <v>244.1343938091143</v>
      </c>
      <c r="J90" s="204">
        <v>271.02562338779018</v>
      </c>
      <c r="K90" s="204">
        <v>156.23293207222699</v>
      </c>
      <c r="L90" s="204">
        <v>192.2636285468615</v>
      </c>
      <c r="M90" s="204">
        <v>249.28993981083411</v>
      </c>
      <c r="N90" s="204">
        <v>184.17936371453129</v>
      </c>
      <c r="O90" s="204">
        <v>207.160619088564</v>
      </c>
      <c r="P90" s="204">
        <v>220.27403267411859</v>
      </c>
      <c r="Q90" s="204">
        <v>272.23086844368021</v>
      </c>
      <c r="R90" s="204">
        <v>287.98280309544282</v>
      </c>
      <c r="S90" s="204">
        <v>277.99423903697328</v>
      </c>
      <c r="T90" s="204">
        <v>207.90696474634569</v>
      </c>
      <c r="U90" s="204">
        <v>150.86801375752361</v>
      </c>
      <c r="V90" s="204">
        <v>149.54350816852971</v>
      </c>
      <c r="W90" s="204">
        <v>160.9384350816853</v>
      </c>
      <c r="X90" s="204">
        <v>128.33895098882201</v>
      </c>
      <c r="Y90" s="204">
        <v>118.5922613929493</v>
      </c>
    </row>
    <row r="91" spans="1:25" ht="12" customHeight="1" x14ac:dyDescent="0.25">
      <c r="A91" s="18" t="s">
        <v>73</v>
      </c>
      <c r="B91" s="204">
        <v>322.05124677558041</v>
      </c>
      <c r="C91" s="204">
        <v>318.77085124677552</v>
      </c>
      <c r="D91" s="204">
        <v>215.47850386930349</v>
      </c>
      <c r="E91" s="204">
        <v>223.92717110920029</v>
      </c>
      <c r="F91" s="204">
        <v>265.30679277730007</v>
      </c>
      <c r="G91" s="204">
        <v>310.46861564918311</v>
      </c>
      <c r="H91" s="204">
        <v>244.68976784178849</v>
      </c>
      <c r="I91" s="204">
        <v>244.1343938091143</v>
      </c>
      <c r="J91" s="204">
        <v>271.02562338779018</v>
      </c>
      <c r="K91" s="204">
        <v>156.23293207222699</v>
      </c>
      <c r="L91" s="204">
        <v>192.2636285468615</v>
      </c>
      <c r="M91" s="204">
        <v>249.28993981083411</v>
      </c>
      <c r="N91" s="204">
        <v>184.17936371453129</v>
      </c>
      <c r="O91" s="204">
        <v>207.160619088564</v>
      </c>
      <c r="P91" s="204">
        <v>220.27403267411859</v>
      </c>
      <c r="Q91" s="204">
        <v>272.23086844368021</v>
      </c>
      <c r="R91" s="204">
        <v>287.98280309544282</v>
      </c>
      <c r="S91" s="204">
        <v>277.99423903697328</v>
      </c>
      <c r="T91" s="204">
        <v>207.90696474634569</v>
      </c>
      <c r="U91" s="204">
        <v>150.86801375752361</v>
      </c>
      <c r="V91" s="204">
        <v>149.54350816852971</v>
      </c>
      <c r="W91" s="204">
        <v>160.9384350816853</v>
      </c>
      <c r="X91" s="204">
        <v>128.33895098882201</v>
      </c>
      <c r="Y91" s="204">
        <v>118.5922613929493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984.37807394668948</v>
      </c>
      <c r="C94" s="210">
        <f t="shared" si="6"/>
        <v>1003.5252794496989</v>
      </c>
      <c r="D94" s="210">
        <f t="shared" si="6"/>
        <v>609.54797936371438</v>
      </c>
      <c r="E94" s="210">
        <f t="shared" si="6"/>
        <v>750.79260533104025</v>
      </c>
      <c r="F94" s="210">
        <f t="shared" si="6"/>
        <v>755.30662080825437</v>
      </c>
      <c r="G94" s="210">
        <f t="shared" si="6"/>
        <v>848.7822871883061</v>
      </c>
      <c r="H94" s="210">
        <f t="shared" si="6"/>
        <v>816.50283748925187</v>
      </c>
      <c r="I94" s="210">
        <f t="shared" si="6"/>
        <v>813.27334479793615</v>
      </c>
      <c r="J94" s="210">
        <f t="shared" si="6"/>
        <v>991.39028374892519</v>
      </c>
      <c r="K94" s="210">
        <f t="shared" si="6"/>
        <v>579.72811693895096</v>
      </c>
      <c r="L94" s="210">
        <f t="shared" si="6"/>
        <v>422.37618228718821</v>
      </c>
      <c r="M94" s="210">
        <f t="shared" si="6"/>
        <v>507.35803955288054</v>
      </c>
      <c r="N94" s="210">
        <f t="shared" si="6"/>
        <v>464.55296646603597</v>
      </c>
      <c r="O94" s="210">
        <f t="shared" si="6"/>
        <v>463.58357695614779</v>
      </c>
      <c r="P94" s="210">
        <f t="shared" si="6"/>
        <v>509.85554600171957</v>
      </c>
      <c r="Q94" s="210">
        <f t="shared" si="6"/>
        <v>604.90008598452278</v>
      </c>
      <c r="R94" s="210">
        <f t="shared" si="6"/>
        <v>495.18220120378328</v>
      </c>
      <c r="S94" s="210">
        <f t="shared" si="6"/>
        <v>476.62820292347368</v>
      </c>
      <c r="T94" s="210">
        <f t="shared" si="6"/>
        <v>474.0539982803096</v>
      </c>
      <c r="U94" s="210">
        <f t="shared" si="6"/>
        <v>442.09914015477216</v>
      </c>
      <c r="V94" s="210">
        <f t="shared" si="6"/>
        <v>447.26139294926907</v>
      </c>
      <c r="W94" s="210">
        <f t="shared" si="6"/>
        <v>501.00120378331894</v>
      </c>
      <c r="X94" s="210">
        <f t="shared" si="6"/>
        <v>381.28839208942384</v>
      </c>
      <c r="Y94" s="210">
        <f t="shared" si="6"/>
        <v>393.76311263972485</v>
      </c>
    </row>
    <row r="95" spans="1:25" ht="12" customHeight="1" x14ac:dyDescent="0.25">
      <c r="A95" s="24" t="s">
        <v>48</v>
      </c>
      <c r="B95" s="213">
        <f>CHI!B58</f>
        <v>826.91177987962169</v>
      </c>
      <c r="C95" s="213">
        <f>CHI!C58</f>
        <v>817.25417024935496</v>
      </c>
      <c r="D95" s="213">
        <f>CHI!D58</f>
        <v>478.0059329320722</v>
      </c>
      <c r="E95" s="213">
        <f>CHI!E58</f>
        <v>578.92381771281157</v>
      </c>
      <c r="F95" s="213">
        <f>CHI!F58</f>
        <v>565.63422184006879</v>
      </c>
      <c r="G95" s="213">
        <f>CHI!G58</f>
        <v>665.14813697331988</v>
      </c>
      <c r="H95" s="213">
        <f>CHI!H58</f>
        <v>575.90062243464274</v>
      </c>
      <c r="I95" s="213">
        <f>CHI!I58</f>
        <v>603.64727498698016</v>
      </c>
      <c r="J95" s="213">
        <f>CHI!J58</f>
        <v>748.85125000991252</v>
      </c>
      <c r="K95" s="213">
        <f>CHI!K58</f>
        <v>387.34977452713269</v>
      </c>
      <c r="L95" s="213">
        <f>CHI!L58</f>
        <v>250.37962467141281</v>
      </c>
      <c r="M95" s="213">
        <f>CHI!M58</f>
        <v>298.11006330371072</v>
      </c>
      <c r="N95" s="213">
        <f>CHI!N58</f>
        <v>227.94789649373629</v>
      </c>
      <c r="O95" s="213">
        <f>CHI!O58</f>
        <v>243.93809369186769</v>
      </c>
      <c r="P95" s="213">
        <f>CHI!P58</f>
        <v>267.92854156224729</v>
      </c>
      <c r="Q95" s="213">
        <f>CHI!Q58</f>
        <v>310.79251320068619</v>
      </c>
      <c r="R95" s="213">
        <f>CHI!R58</f>
        <v>330.01487532244198</v>
      </c>
      <c r="S95" s="213">
        <f>CHI!S58</f>
        <v>317.40008598452272</v>
      </c>
      <c r="T95" s="213">
        <f>CHI!T58</f>
        <v>225.68918629873519</v>
      </c>
      <c r="U95" s="213">
        <f>CHI!U58</f>
        <v>173.8524091459943</v>
      </c>
      <c r="V95" s="213">
        <f>CHI!V58</f>
        <v>168.1053018605794</v>
      </c>
      <c r="W95" s="213">
        <f>CHI!W58</f>
        <v>176.08884012311449</v>
      </c>
      <c r="X95" s="213">
        <f>CHI!X58</f>
        <v>141.6688420967734</v>
      </c>
      <c r="Y95" s="213">
        <f>CHI!Y58</f>
        <v>128.5157515481539</v>
      </c>
    </row>
    <row r="96" spans="1:25" ht="12" customHeight="1" x14ac:dyDescent="0.25">
      <c r="A96" s="21" t="s">
        <v>27</v>
      </c>
      <c r="B96" s="207">
        <v>157.46629406706779</v>
      </c>
      <c r="C96" s="207">
        <v>186.27110920034397</v>
      </c>
      <c r="D96" s="207">
        <v>131.54204643164218</v>
      </c>
      <c r="E96" s="207">
        <v>171.86878761822868</v>
      </c>
      <c r="F96" s="207">
        <v>189.67239896818558</v>
      </c>
      <c r="G96" s="207">
        <v>183.63415021498622</v>
      </c>
      <c r="H96" s="207">
        <v>240.60221505460913</v>
      </c>
      <c r="I96" s="207">
        <v>209.62606981095598</v>
      </c>
      <c r="J96" s="207">
        <v>242.53903373901267</v>
      </c>
      <c r="K96" s="207">
        <v>192.37834241181827</v>
      </c>
      <c r="L96" s="207">
        <v>171.9965576157754</v>
      </c>
      <c r="M96" s="207">
        <v>209.24797624916982</v>
      </c>
      <c r="N96" s="207">
        <v>236.60506997229967</v>
      </c>
      <c r="O96" s="207">
        <v>219.6454832642801</v>
      </c>
      <c r="P96" s="207">
        <v>241.92700443947228</v>
      </c>
      <c r="Q96" s="207">
        <v>294.10757278383659</v>
      </c>
      <c r="R96" s="207">
        <v>165.1673258813413</v>
      </c>
      <c r="S96" s="207">
        <v>159.22811693895096</v>
      </c>
      <c r="T96" s="207">
        <v>248.36481198157441</v>
      </c>
      <c r="U96" s="207">
        <v>268.24673100877783</v>
      </c>
      <c r="V96" s="207">
        <v>279.15609108868966</v>
      </c>
      <c r="W96" s="207">
        <v>324.91236366020445</v>
      </c>
      <c r="X96" s="207">
        <v>239.61954999265043</v>
      </c>
      <c r="Y96" s="207">
        <v>265.24736109157095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13490.896602652287</v>
      </c>
      <c r="C98" s="203">
        <f t="shared" si="7"/>
        <v>13304.296522882658</v>
      </c>
      <c r="D98" s="203">
        <f t="shared" si="7"/>
        <v>12410.937891133062</v>
      </c>
      <c r="E98" s="203">
        <f t="shared" si="7"/>
        <v>13402.984203392172</v>
      </c>
      <c r="F98" s="203">
        <f t="shared" si="7"/>
        <v>13519.881303398824</v>
      </c>
      <c r="G98" s="203">
        <f t="shared" si="7"/>
        <v>13574.746572880173</v>
      </c>
      <c r="H98" s="203">
        <f t="shared" si="7"/>
        <v>13543.308780393743</v>
      </c>
      <c r="I98" s="203">
        <f t="shared" si="7"/>
        <v>14515.942281997701</v>
      </c>
      <c r="J98" s="203">
        <f t="shared" si="7"/>
        <v>11569.655556480257</v>
      </c>
      <c r="K98" s="203">
        <f t="shared" si="7"/>
        <v>6665.0721919794169</v>
      </c>
      <c r="L98" s="203">
        <f t="shared" si="7"/>
        <v>7129.3668640313781</v>
      </c>
      <c r="M98" s="203">
        <f t="shared" si="7"/>
        <v>7550.6566092694093</v>
      </c>
      <c r="N98" s="203">
        <f t="shared" si="7"/>
        <v>6990.4053449452758</v>
      </c>
      <c r="O98" s="203">
        <f t="shared" si="7"/>
        <v>6836.4129033359413</v>
      </c>
      <c r="P98" s="203">
        <f t="shared" si="7"/>
        <v>7124.1217013582282</v>
      </c>
      <c r="Q98" s="203">
        <f t="shared" si="7"/>
        <v>7976.6858796989563</v>
      </c>
      <c r="R98" s="203">
        <f t="shared" si="7"/>
        <v>8246.6144237894532</v>
      </c>
      <c r="S98" s="203">
        <f t="shared" si="7"/>
        <v>8806.7351661643388</v>
      </c>
      <c r="T98" s="203">
        <f t="shared" si="7"/>
        <v>8895.8383611776244</v>
      </c>
      <c r="U98" s="203">
        <f t="shared" si="7"/>
        <v>8280.6101708465085</v>
      </c>
      <c r="V98" s="203">
        <f t="shared" si="7"/>
        <v>7831.6743152771323</v>
      </c>
      <c r="W98" s="203">
        <f t="shared" si="7"/>
        <v>8741.5055918164126</v>
      </c>
      <c r="X98" s="203">
        <f t="shared" si="7"/>
        <v>8447.9189607642929</v>
      </c>
      <c r="Y98" s="203">
        <f t="shared" si="7"/>
        <v>7169.8272764275725</v>
      </c>
    </row>
    <row r="99" spans="1:25" ht="12" customHeight="1" x14ac:dyDescent="0.25">
      <c r="A99" s="25" t="s">
        <v>14</v>
      </c>
      <c r="B99" s="209">
        <f>ISI!B$54</f>
        <v>3319.373423697301</v>
      </c>
      <c r="C99" s="209">
        <f>ISI!C$54</f>
        <v>3311.6744786367681</v>
      </c>
      <c r="D99" s="209">
        <f>ISI!D$54</f>
        <v>3136.8291613601723</v>
      </c>
      <c r="E99" s="209">
        <f>ISI!E$54</f>
        <v>3838.8413897571563</v>
      </c>
      <c r="F99" s="209">
        <f>ISI!F$54</f>
        <v>3332.8049054730345</v>
      </c>
      <c r="G99" s="209">
        <f>ISI!G$54</f>
        <v>3068.4440986558143</v>
      </c>
      <c r="H99" s="209">
        <f>ISI!H$54</f>
        <v>3097.1944180143196</v>
      </c>
      <c r="I99" s="209">
        <f>ISI!I$54</f>
        <v>2928.1249306888872</v>
      </c>
      <c r="J99" s="209">
        <f>ISI!J$54</f>
        <v>1604.266008123722</v>
      </c>
      <c r="K99" s="209">
        <f>ISI!K$54</f>
        <v>309.74772627796159</v>
      </c>
      <c r="L99" s="209">
        <f>ISI!L$54</f>
        <v>188.81199567860375</v>
      </c>
      <c r="M99" s="209">
        <f>ISI!M$54</f>
        <v>216.86932607904492</v>
      </c>
      <c r="N99" s="209">
        <f>ISI!N$54</f>
        <v>168.55557391840028</v>
      </c>
      <c r="O99" s="209">
        <f>ISI!O$54</f>
        <v>133.0268317577073</v>
      </c>
      <c r="P99" s="209">
        <f>ISI!P$54</f>
        <v>159.09847567834711</v>
      </c>
      <c r="Q99" s="209">
        <f>ISI!Q$54</f>
        <v>154.04220567842222</v>
      </c>
      <c r="R99" s="209">
        <f>ISI!R$54</f>
        <v>150.46216607881848</v>
      </c>
      <c r="S99" s="209">
        <f>ISI!S$54</f>
        <v>155.116778879034</v>
      </c>
      <c r="T99" s="209">
        <f>ISI!T$54</f>
        <v>166.38126735854615</v>
      </c>
      <c r="U99" s="209">
        <f>ISI!U$54</f>
        <v>153.47715927844771</v>
      </c>
      <c r="V99" s="209">
        <f>ISI!V$54</f>
        <v>139.95993572550196</v>
      </c>
      <c r="W99" s="209">
        <f>ISI!W$54</f>
        <v>150.49061987963609</v>
      </c>
      <c r="X99" s="209">
        <f>ISI!X$54</f>
        <v>134.17520818907735</v>
      </c>
      <c r="Y99" s="209">
        <f>ISI!Y$54</f>
        <v>136.62658802567225</v>
      </c>
    </row>
    <row r="100" spans="1:25" ht="12" customHeight="1" x14ac:dyDescent="0.25">
      <c r="A100" s="14" t="s">
        <v>43</v>
      </c>
      <c r="B100" s="204">
        <f>ISI!B$55</f>
        <v>3147.6008545908662</v>
      </c>
      <c r="C100" s="204">
        <f>ISI!C$55</f>
        <v>3085.9430615256824</v>
      </c>
      <c r="D100" s="204">
        <f>ISI!D$55</f>
        <v>2933.6784459025248</v>
      </c>
      <c r="E100" s="204">
        <f>ISI!E$55</f>
        <v>3580.7197594826757</v>
      </c>
      <c r="F100" s="204">
        <f>ISI!F$55</f>
        <v>3066.1038426458017</v>
      </c>
      <c r="G100" s="204">
        <f>ISI!G$55</f>
        <v>2826.5870474152325</v>
      </c>
      <c r="H100" s="204">
        <f>ISI!H$55</f>
        <v>2783.5208091931845</v>
      </c>
      <c r="I100" s="204">
        <f>ISI!I$55</f>
        <v>2624.5218841591832</v>
      </c>
      <c r="J100" s="204">
        <f>ISI!J$55</f>
        <v>1248.0222072686479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171.77256910643476</v>
      </c>
      <c r="C101" s="204">
        <f>ISI!C$56</f>
        <v>225.73141711108551</v>
      </c>
      <c r="D101" s="204">
        <f>ISI!D$56</f>
        <v>203.15071545764755</v>
      </c>
      <c r="E101" s="204">
        <f>ISI!E$56</f>
        <v>258.12163027448042</v>
      </c>
      <c r="F101" s="204">
        <f>ISI!F$56</f>
        <v>266.70106282723282</v>
      </c>
      <c r="G101" s="204">
        <f>ISI!G$56</f>
        <v>241.85705124058194</v>
      </c>
      <c r="H101" s="204">
        <f>ISI!H$56</f>
        <v>313.67360882113496</v>
      </c>
      <c r="I101" s="204">
        <f>ISI!I$56</f>
        <v>303.60304652970416</v>
      </c>
      <c r="J101" s="204">
        <f>ISI!J$56</f>
        <v>356.24380085507408</v>
      </c>
      <c r="K101" s="204">
        <f>ISI!K$56</f>
        <v>309.74772627796159</v>
      </c>
      <c r="L101" s="204">
        <f>ISI!L$56</f>
        <v>188.81199567860375</v>
      </c>
      <c r="M101" s="204">
        <f>ISI!M$56</f>
        <v>216.86932607904492</v>
      </c>
      <c r="N101" s="204">
        <f>ISI!N$56</f>
        <v>168.55557391840028</v>
      </c>
      <c r="O101" s="204">
        <f>ISI!O$56</f>
        <v>133.0268317577073</v>
      </c>
      <c r="P101" s="204">
        <f>ISI!P$56</f>
        <v>159.09847567834711</v>
      </c>
      <c r="Q101" s="204">
        <f>ISI!Q$56</f>
        <v>154.04220567842222</v>
      </c>
      <c r="R101" s="204">
        <f>ISI!R$56</f>
        <v>150.46216607881848</v>
      </c>
      <c r="S101" s="204">
        <f>ISI!S$56</f>
        <v>155.116778879034</v>
      </c>
      <c r="T101" s="204">
        <f>ISI!T$56</f>
        <v>166.38126735854615</v>
      </c>
      <c r="U101" s="204">
        <f>ISI!U$56</f>
        <v>153.47715927844771</v>
      </c>
      <c r="V101" s="204">
        <f>ISI!V$56</f>
        <v>139.95993572550196</v>
      </c>
      <c r="W101" s="204">
        <f>ISI!W$56</f>
        <v>150.49061987963609</v>
      </c>
      <c r="X101" s="204">
        <f>ISI!X$56</f>
        <v>134.17520818907735</v>
      </c>
      <c r="Y101" s="204">
        <f>ISI!Y$56</f>
        <v>136.62658802567225</v>
      </c>
    </row>
    <row r="102" spans="1:25" ht="12" customHeight="1" x14ac:dyDescent="0.25">
      <c r="A102" s="13" t="s">
        <v>18</v>
      </c>
      <c r="B102" s="205">
        <f>NFM!B$73</f>
        <v>580.38352507930358</v>
      </c>
      <c r="C102" s="205">
        <f>NFM!C$73</f>
        <v>571.94781031904154</v>
      </c>
      <c r="D102" s="205">
        <f>NFM!D$73</f>
        <v>464.2227166383887</v>
      </c>
      <c r="E102" s="205">
        <f>NFM!E$73</f>
        <v>479.59749919863225</v>
      </c>
      <c r="F102" s="205">
        <f>NFM!F$73</f>
        <v>576.8035145993847</v>
      </c>
      <c r="G102" s="205">
        <f>NFM!G$73</f>
        <v>546.71867855901223</v>
      </c>
      <c r="H102" s="205">
        <f>NFM!H$73</f>
        <v>528.05224987836277</v>
      </c>
      <c r="I102" s="205">
        <f>NFM!I$73</f>
        <v>523.13667943858763</v>
      </c>
      <c r="J102" s="205">
        <f>NFM!J$73</f>
        <v>385.73329346202871</v>
      </c>
      <c r="K102" s="205">
        <f>NFM!K$73</f>
        <v>360.14926653155334</v>
      </c>
      <c r="L102" s="205">
        <f>NFM!L$73</f>
        <v>379.23317824073706</v>
      </c>
      <c r="M102" s="205">
        <f>NFM!M$73</f>
        <v>387.80426944040312</v>
      </c>
      <c r="N102" s="205">
        <f>NFM!N$73</f>
        <v>362.78660528071373</v>
      </c>
      <c r="O102" s="205">
        <f>NFM!O$73</f>
        <v>308.91264016051178</v>
      </c>
      <c r="P102" s="205">
        <f>NFM!P$73</f>
        <v>328.1887596006095</v>
      </c>
      <c r="Q102" s="205">
        <f>NFM!Q$73</f>
        <v>306.06345152069366</v>
      </c>
      <c r="R102" s="205">
        <f>NFM!R$73</f>
        <v>305.97148976053347</v>
      </c>
      <c r="S102" s="205">
        <f>NFM!S$73</f>
        <v>281.39548564066121</v>
      </c>
      <c r="T102" s="205">
        <f>NFM!T$73</f>
        <v>312.03075712041215</v>
      </c>
      <c r="U102" s="205">
        <f>NFM!U$73</f>
        <v>296.40623492046126</v>
      </c>
      <c r="V102" s="205">
        <f>NFM!V$73</f>
        <v>288.52075972047476</v>
      </c>
      <c r="W102" s="205">
        <f>NFM!W$73</f>
        <v>295.56611776042394</v>
      </c>
      <c r="X102" s="205">
        <f>NFM!X$73</f>
        <v>296.60408428036078</v>
      </c>
      <c r="Y102" s="205">
        <f>NFM!Y$73</f>
        <v>296.87259504039963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2.5372912045634202</v>
      </c>
      <c r="C104" s="204">
        <f>NFM!C$75</f>
        <v>0.63231109306903965</v>
      </c>
      <c r="D104" s="204">
        <f>NFM!D$75</f>
        <v>0.62029660049312274</v>
      </c>
      <c r="E104" s="204">
        <f>NFM!E$75</f>
        <v>0.67665274210515625</v>
      </c>
      <c r="F104" s="204">
        <f>NFM!F$75</f>
        <v>1.0218764802901279</v>
      </c>
      <c r="G104" s="204">
        <f>NFM!G$75</f>
        <v>1.4319433754698749</v>
      </c>
      <c r="H104" s="204">
        <f>NFM!H$75</f>
        <v>3.5804270754527172</v>
      </c>
      <c r="I104" s="204">
        <f>NFM!I$75</f>
        <v>3.345834728474542</v>
      </c>
      <c r="J104" s="204">
        <f>NFM!J$75</f>
        <v>2.7643661604975369</v>
      </c>
      <c r="K104" s="204">
        <f>NFM!K$75</f>
        <v>1.344658731726958</v>
      </c>
      <c r="L104" s="204">
        <f>NFM!L$75</f>
        <v>2.0212952615737678</v>
      </c>
      <c r="M104" s="204">
        <f>NFM!M$75</f>
        <v>1.2901398029170881</v>
      </c>
      <c r="N104" s="204">
        <f>NFM!N$75</f>
        <v>1.347714819778278</v>
      </c>
      <c r="O104" s="204">
        <f>NFM!O$75</f>
        <v>1.1611827786148921</v>
      </c>
      <c r="P104" s="204">
        <f>NFM!P$75</f>
        <v>1.0535841015359999</v>
      </c>
      <c r="Q104" s="204">
        <f>NFM!Q$75</f>
        <v>1.24092488920496</v>
      </c>
      <c r="R104" s="204">
        <f>NFM!R$75</f>
        <v>1.2128027077698289</v>
      </c>
      <c r="S104" s="204">
        <f>NFM!S$75</f>
        <v>1.066550586924178</v>
      </c>
      <c r="T104" s="204">
        <f>NFM!T$75</f>
        <v>1.1641892392146209</v>
      </c>
      <c r="U104" s="204">
        <f>NFM!U$75</f>
        <v>2.3169549091735959</v>
      </c>
      <c r="V104" s="204">
        <f>NFM!V$75</f>
        <v>2.0020705682436062</v>
      </c>
      <c r="W104" s="204">
        <f>NFM!W$75</f>
        <v>0.58469265368843837</v>
      </c>
      <c r="X104" s="204">
        <f>NFM!X$75</f>
        <v>1.6272435995549319</v>
      </c>
      <c r="Y104" s="204">
        <f>NFM!Y$75</f>
        <v>1.1134371846146061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2.5372912045634202</v>
      </c>
      <c r="C106" s="212">
        <f>NFM!C$77</f>
        <v>0.63231109306903965</v>
      </c>
      <c r="D106" s="212">
        <f>NFM!D$77</f>
        <v>0.62029660049312274</v>
      </c>
      <c r="E106" s="212">
        <f>NFM!E$77</f>
        <v>0.67665274210515625</v>
      </c>
      <c r="F106" s="212">
        <f>NFM!F$77</f>
        <v>1.0218764802901279</v>
      </c>
      <c r="G106" s="212">
        <f>NFM!G$77</f>
        <v>1.4319433754698749</v>
      </c>
      <c r="H106" s="212">
        <f>NFM!H$77</f>
        <v>3.5804270754527172</v>
      </c>
      <c r="I106" s="212">
        <f>NFM!I$77</f>
        <v>3.345834728474542</v>
      </c>
      <c r="J106" s="212">
        <f>NFM!J$77</f>
        <v>2.7643661604975369</v>
      </c>
      <c r="K106" s="212">
        <f>NFM!K$77</f>
        <v>1.344658731726958</v>
      </c>
      <c r="L106" s="212">
        <f>NFM!L$77</f>
        <v>2.0212952615737678</v>
      </c>
      <c r="M106" s="212">
        <f>NFM!M$77</f>
        <v>1.2901398029170881</v>
      </c>
      <c r="N106" s="212">
        <f>NFM!N$77</f>
        <v>1.347714819778278</v>
      </c>
      <c r="O106" s="212">
        <f>NFM!O$77</f>
        <v>1.1611827786148921</v>
      </c>
      <c r="P106" s="212">
        <f>NFM!P$77</f>
        <v>1.0535841015359999</v>
      </c>
      <c r="Q106" s="212">
        <f>NFM!Q$77</f>
        <v>1.24092488920496</v>
      </c>
      <c r="R106" s="212">
        <f>NFM!R$77</f>
        <v>1.2128027077698289</v>
      </c>
      <c r="S106" s="212">
        <f>NFM!S$77</f>
        <v>1.066550586924178</v>
      </c>
      <c r="T106" s="212">
        <f>NFM!T$77</f>
        <v>1.1641892392146209</v>
      </c>
      <c r="U106" s="212">
        <f>NFM!U$77</f>
        <v>2.3169549091735959</v>
      </c>
      <c r="V106" s="212">
        <f>NFM!V$77</f>
        <v>2.0020705682436062</v>
      </c>
      <c r="W106" s="212">
        <f>NFM!W$77</f>
        <v>0.58469265368843837</v>
      </c>
      <c r="X106" s="212">
        <f>NFM!X$77</f>
        <v>1.6272435995549319</v>
      </c>
      <c r="Y106" s="212">
        <f>NFM!Y$77</f>
        <v>1.1134371846146061</v>
      </c>
    </row>
    <row r="107" spans="1:25" ht="12" customHeight="1" x14ac:dyDescent="0.25">
      <c r="A107" s="14" t="s">
        <v>47</v>
      </c>
      <c r="B107" s="204">
        <f>NFM!B$78</f>
        <v>577.84623387474016</v>
      </c>
      <c r="C107" s="204">
        <f>NFM!C$78</f>
        <v>571.31549922597253</v>
      </c>
      <c r="D107" s="204">
        <f>NFM!D$78</f>
        <v>463.60242003789557</v>
      </c>
      <c r="E107" s="204">
        <f>NFM!E$78</f>
        <v>478.9208464565271</v>
      </c>
      <c r="F107" s="204">
        <f>NFM!F$78</f>
        <v>575.78163811909462</v>
      </c>
      <c r="G107" s="204">
        <f>NFM!G$78</f>
        <v>545.28673518354231</v>
      </c>
      <c r="H107" s="204">
        <f>NFM!H$78</f>
        <v>524.47182280291008</v>
      </c>
      <c r="I107" s="204">
        <f>NFM!I$78</f>
        <v>519.79084471011311</v>
      </c>
      <c r="J107" s="204">
        <f>NFM!J$78</f>
        <v>382.96892730153115</v>
      </c>
      <c r="K107" s="204">
        <f>NFM!K$78</f>
        <v>358.80460779982639</v>
      </c>
      <c r="L107" s="204">
        <f>NFM!L$78</f>
        <v>377.21188297916331</v>
      </c>
      <c r="M107" s="204">
        <f>NFM!M$78</f>
        <v>386.51412963748601</v>
      </c>
      <c r="N107" s="204">
        <f>NFM!N$78</f>
        <v>361.43889046093545</v>
      </c>
      <c r="O107" s="204">
        <f>NFM!O$78</f>
        <v>307.7514573818969</v>
      </c>
      <c r="P107" s="204">
        <f>NFM!P$78</f>
        <v>327.13517549907351</v>
      </c>
      <c r="Q107" s="204">
        <f>NFM!Q$78</f>
        <v>304.8225266314887</v>
      </c>
      <c r="R107" s="204">
        <f>NFM!R$78</f>
        <v>304.75868705276366</v>
      </c>
      <c r="S107" s="204">
        <f>NFM!S$78</f>
        <v>280.32893505373704</v>
      </c>
      <c r="T107" s="204">
        <f>NFM!T$78</f>
        <v>310.86656788119751</v>
      </c>
      <c r="U107" s="204">
        <f>NFM!U$78</f>
        <v>294.08928001128766</v>
      </c>
      <c r="V107" s="204">
        <f>NFM!V$78</f>
        <v>286.51868915223116</v>
      </c>
      <c r="W107" s="204">
        <f>NFM!W$78</f>
        <v>294.98142510673551</v>
      </c>
      <c r="X107" s="204">
        <f>NFM!X$78</f>
        <v>294.97684068080582</v>
      </c>
      <c r="Y107" s="204">
        <f>NFM!Y$78</f>
        <v>295.75915785578502</v>
      </c>
    </row>
    <row r="108" spans="1:25" ht="12" customHeight="1" x14ac:dyDescent="0.25">
      <c r="A108" s="13" t="s">
        <v>19</v>
      </c>
      <c r="B108" s="205">
        <f>CHI!B$79</f>
        <v>4761.0608571786261</v>
      </c>
      <c r="C108" s="205">
        <f>CHI!C$79</f>
        <v>4736.3122592342306</v>
      </c>
      <c r="D108" s="205">
        <f>CHI!D$79</f>
        <v>3634.6517525354875</v>
      </c>
      <c r="E108" s="205">
        <f>CHI!E$79</f>
        <v>3810.0296726594356</v>
      </c>
      <c r="F108" s="205">
        <f>CHI!F$79</f>
        <v>3951.8629334112011</v>
      </c>
      <c r="G108" s="205">
        <f>CHI!G$79</f>
        <v>3869.7535987206202</v>
      </c>
      <c r="H108" s="205">
        <f>CHI!H$79</f>
        <v>3511.5154689322435</v>
      </c>
      <c r="I108" s="205">
        <f>CHI!I$79</f>
        <v>3720.2365815116623</v>
      </c>
      <c r="J108" s="205">
        <f>CHI!J$79</f>
        <v>3393.6882497914808</v>
      </c>
      <c r="K108" s="205">
        <f>CHI!K$79</f>
        <v>1767.505252872274</v>
      </c>
      <c r="L108" s="205">
        <f>CHI!L$79</f>
        <v>2079.9056539360718</v>
      </c>
      <c r="M108" s="205">
        <f>CHI!M$79</f>
        <v>2683.5460812762194</v>
      </c>
      <c r="N108" s="205">
        <f>CHI!N$79</f>
        <v>2270.5581073814437</v>
      </c>
      <c r="O108" s="205">
        <f>CHI!O$79</f>
        <v>2293.5800341322156</v>
      </c>
      <c r="P108" s="205">
        <f>CHI!P$79</f>
        <v>2493.2166608350735</v>
      </c>
      <c r="Q108" s="205">
        <f>CHI!Q$79</f>
        <v>2898.0925376068735</v>
      </c>
      <c r="R108" s="205">
        <f>CHI!R$79</f>
        <v>3039.6153740058548</v>
      </c>
      <c r="S108" s="205">
        <f>CHI!S$79</f>
        <v>3600.663498320796</v>
      </c>
      <c r="T108" s="205">
        <f>CHI!T$79</f>
        <v>3697.1087256238025</v>
      </c>
      <c r="U108" s="205">
        <f>CHI!U$79</f>
        <v>3277.4991220166244</v>
      </c>
      <c r="V108" s="205">
        <f>CHI!V$79</f>
        <v>2934.3221746975332</v>
      </c>
      <c r="W108" s="205">
        <f>CHI!W$79</f>
        <v>3423.5817215970933</v>
      </c>
      <c r="X108" s="205">
        <f>CHI!X$79</f>
        <v>2938.0795871361397</v>
      </c>
      <c r="Y108" s="205">
        <f>CHI!Y$79</f>
        <v>2675.1401993907621</v>
      </c>
    </row>
    <row r="109" spans="1:25" ht="12" customHeight="1" x14ac:dyDescent="0.25">
      <c r="A109" s="14" t="s">
        <v>59</v>
      </c>
      <c r="B109" s="204">
        <f>CHI!B$80</f>
        <v>3571.4341819539895</v>
      </c>
      <c r="C109" s="204">
        <f>CHI!C$80</f>
        <v>3454.5390956036704</v>
      </c>
      <c r="D109" s="204">
        <f>CHI!D$80</f>
        <v>2676.4352642951962</v>
      </c>
      <c r="E109" s="204">
        <f>CHI!E$80</f>
        <v>2777.6667770672939</v>
      </c>
      <c r="F109" s="204">
        <f>CHI!F$80</f>
        <v>3011.3604046406253</v>
      </c>
      <c r="G109" s="204">
        <f>CHI!G$80</f>
        <v>2956.4622678331052</v>
      </c>
      <c r="H109" s="204">
        <f>CHI!H$80</f>
        <v>2672.7355018506864</v>
      </c>
      <c r="I109" s="204">
        <f>CHI!I$80</f>
        <v>2813.5764312030797</v>
      </c>
      <c r="J109" s="204">
        <f>CHI!J$80</f>
        <v>2677.8580876312899</v>
      </c>
      <c r="K109" s="204">
        <f>CHI!K$80</f>
        <v>1361.8033642191074</v>
      </c>
      <c r="L109" s="204">
        <f>CHI!L$80</f>
        <v>1550.4666264621014</v>
      </c>
      <c r="M109" s="204">
        <f>CHI!M$80</f>
        <v>2271.4366881509077</v>
      </c>
      <c r="N109" s="204">
        <f>CHI!N$80</f>
        <v>1783.7475377571136</v>
      </c>
      <c r="O109" s="204">
        <f>CHI!O$80</f>
        <v>1845.2348817783884</v>
      </c>
      <c r="P109" s="204">
        <f>CHI!P$80</f>
        <v>2097.798940972425</v>
      </c>
      <c r="Q109" s="204">
        <f>CHI!Q$80</f>
        <v>2485.2986877418725</v>
      </c>
      <c r="R109" s="204">
        <f>CHI!R$80</f>
        <v>2614.7262869923993</v>
      </c>
      <c r="S109" s="204">
        <f>CHI!S$80</f>
        <v>2885.9921327508109</v>
      </c>
      <c r="T109" s="204">
        <f>CHI!T$80</f>
        <v>2642.9837320983456</v>
      </c>
      <c r="U109" s="204">
        <f>CHI!U$80</f>
        <v>2407.2025482582521</v>
      </c>
      <c r="V109" s="204">
        <f>CHI!V$80</f>
        <v>2085.9212437262695</v>
      </c>
      <c r="W109" s="204">
        <f>CHI!W$80</f>
        <v>2445.1765309734637</v>
      </c>
      <c r="X109" s="204">
        <f>CHI!X$80</f>
        <v>2373.8232031969087</v>
      </c>
      <c r="Y109" s="204">
        <f>CHI!Y$80</f>
        <v>1793.8899870458999</v>
      </c>
    </row>
    <row r="110" spans="1:25" ht="12" customHeight="1" x14ac:dyDescent="0.25">
      <c r="A110" s="14" t="s">
        <v>49</v>
      </c>
      <c r="B110" s="204">
        <f>CHI!B$81</f>
        <v>1136.4787194600747</v>
      </c>
      <c r="C110" s="204">
        <f>CHI!C$81</f>
        <v>1217.585986870075</v>
      </c>
      <c r="D110" s="204">
        <f>CHI!D$81</f>
        <v>901.30846295549384</v>
      </c>
      <c r="E110" s="204">
        <f>CHI!E$81</f>
        <v>974.73646244866347</v>
      </c>
      <c r="F110" s="204">
        <f>CHI!F$81</f>
        <v>892.06695210991256</v>
      </c>
      <c r="G110" s="204">
        <f>CHI!G$81</f>
        <v>864.54455083684854</v>
      </c>
      <c r="H110" s="204">
        <f>CHI!H$81</f>
        <v>790.8225653340121</v>
      </c>
      <c r="I110" s="204">
        <f>CHI!I$81</f>
        <v>852.8174339318532</v>
      </c>
      <c r="J110" s="204">
        <f>CHI!J$81</f>
        <v>670.00850857951764</v>
      </c>
      <c r="K110" s="204">
        <f>CHI!K$81</f>
        <v>372.63120999276038</v>
      </c>
      <c r="L110" s="204">
        <f>CHI!L$81</f>
        <v>471.52984145091887</v>
      </c>
      <c r="M110" s="204">
        <f>CHI!M$81</f>
        <v>348.7840890368675</v>
      </c>
      <c r="N110" s="204">
        <f>CHI!N$81</f>
        <v>423.30777833297668</v>
      </c>
      <c r="O110" s="204">
        <f>CHI!O$81</f>
        <v>383.99009021870859</v>
      </c>
      <c r="P110" s="204">
        <f>CHI!P$81</f>
        <v>321.55227885754925</v>
      </c>
      <c r="Q110" s="204">
        <f>CHI!Q$81</f>
        <v>330.88414489805353</v>
      </c>
      <c r="R110" s="204">
        <f>CHI!R$81</f>
        <v>326.17304651707923</v>
      </c>
      <c r="S110" s="204">
        <f>CHI!S$81</f>
        <v>584.34171409060366</v>
      </c>
      <c r="T110" s="204">
        <f>CHI!T$81</f>
        <v>892.79285132898019</v>
      </c>
      <c r="U110" s="204">
        <f>CHI!U$81</f>
        <v>676.46792716349796</v>
      </c>
      <c r="V110" s="204">
        <f>CHI!V$81</f>
        <v>633.0541166393017</v>
      </c>
      <c r="W110" s="204">
        <f>CHI!W$81</f>
        <v>723.81265594417778</v>
      </c>
      <c r="X110" s="204">
        <f>CHI!X$81</f>
        <v>404.06989903639953</v>
      </c>
      <c r="Y110" s="204">
        <f>CHI!Y$81</f>
        <v>706.99972964888821</v>
      </c>
    </row>
    <row r="111" spans="1:25" ht="12" customHeight="1" x14ac:dyDescent="0.25">
      <c r="A111" s="14" t="s">
        <v>50</v>
      </c>
      <c r="B111" s="204">
        <f>CHI!B$82</f>
        <v>53.147955764561857</v>
      </c>
      <c r="C111" s="204">
        <f>CHI!C$82</f>
        <v>64.187176760485443</v>
      </c>
      <c r="D111" s="204">
        <f>CHI!D$82</f>
        <v>56.908025284797397</v>
      </c>
      <c r="E111" s="204">
        <f>CHI!E$82</f>
        <v>57.626433143478259</v>
      </c>
      <c r="F111" s="204">
        <f>CHI!F$82</f>
        <v>48.435576660663003</v>
      </c>
      <c r="G111" s="204">
        <f>CHI!G$82</f>
        <v>48.746780050666501</v>
      </c>
      <c r="H111" s="204">
        <f>CHI!H$82</f>
        <v>47.95740174754502</v>
      </c>
      <c r="I111" s="204">
        <f>CHI!I$82</f>
        <v>53.842716376729612</v>
      </c>
      <c r="J111" s="204">
        <f>CHI!J$82</f>
        <v>45.821653580673299</v>
      </c>
      <c r="K111" s="204">
        <f>CHI!K$82</f>
        <v>33.070678660406152</v>
      </c>
      <c r="L111" s="204">
        <f>CHI!L$82</f>
        <v>57.909186023051269</v>
      </c>
      <c r="M111" s="204">
        <f>CHI!M$82</f>
        <v>63.325304088444042</v>
      </c>
      <c r="N111" s="204">
        <f>CHI!N$82</f>
        <v>63.502791291353269</v>
      </c>
      <c r="O111" s="204">
        <f>CHI!O$82</f>
        <v>64.355062135118928</v>
      </c>
      <c r="P111" s="204">
        <f>CHI!P$82</f>
        <v>73.865441005099314</v>
      </c>
      <c r="Q111" s="204">
        <f>CHI!Q$82</f>
        <v>81.909704966947402</v>
      </c>
      <c r="R111" s="204">
        <f>CHI!R$82</f>
        <v>98.716040496376394</v>
      </c>
      <c r="S111" s="204">
        <f>CHI!S$82</f>
        <v>130.32965147938131</v>
      </c>
      <c r="T111" s="204">
        <f>CHI!T$82</f>
        <v>161.33214219647661</v>
      </c>
      <c r="U111" s="204">
        <f>CHI!U$82</f>
        <v>193.82864659487461</v>
      </c>
      <c r="V111" s="204">
        <f>CHI!V$82</f>
        <v>215.3468143319617</v>
      </c>
      <c r="W111" s="204">
        <f>CHI!W$82</f>
        <v>254.59253467945169</v>
      </c>
      <c r="X111" s="204">
        <f>CHI!X$82</f>
        <v>160.18648490283141</v>
      </c>
      <c r="Y111" s="204">
        <f>CHI!Y$82</f>
        <v>174.25048269597369</v>
      </c>
    </row>
    <row r="112" spans="1:25" ht="12" customHeight="1" x14ac:dyDescent="0.25">
      <c r="A112" s="13" t="s">
        <v>20</v>
      </c>
      <c r="B112" s="205">
        <f>NMM!B$59</f>
        <v>3064.7843235264691</v>
      </c>
      <c r="C112" s="205">
        <f>NMM!C$59</f>
        <v>3209.7149431348366</v>
      </c>
      <c r="D112" s="205">
        <f>NMM!D$59</f>
        <v>3488.7128564736549</v>
      </c>
      <c r="E112" s="205">
        <f>NMM!E$59</f>
        <v>3591.2095398100464</v>
      </c>
      <c r="F112" s="205">
        <f>NMM!F$59</f>
        <v>3924.0757110489076</v>
      </c>
      <c r="G112" s="205">
        <f>NMM!G$59</f>
        <v>4168.3377163141404</v>
      </c>
      <c r="H112" s="205">
        <f>NMM!H$59</f>
        <v>4444.0400850721053</v>
      </c>
      <c r="I112" s="205">
        <f>NMM!I$59</f>
        <v>5282.859462066921</v>
      </c>
      <c r="J112" s="205">
        <f>NMM!J$59</f>
        <v>4959.2482225442709</v>
      </c>
      <c r="K112" s="205">
        <f>NMM!K$59</f>
        <v>3259.8569474421133</v>
      </c>
      <c r="L112" s="205">
        <f>NMM!L$59</f>
        <v>3613.0536072885716</v>
      </c>
      <c r="M112" s="205">
        <f>NMM!M$59</f>
        <v>3372.1824299279551</v>
      </c>
      <c r="N112" s="205">
        <f>NMM!N$59</f>
        <v>3393.3422524227899</v>
      </c>
      <c r="O112" s="205">
        <f>NMM!O$59</f>
        <v>3307.5992363404348</v>
      </c>
      <c r="P112" s="205">
        <f>NMM!P$59</f>
        <v>3371.9520312577324</v>
      </c>
      <c r="Q112" s="205">
        <f>NMM!Q$59</f>
        <v>3750.5132678454265</v>
      </c>
      <c r="R112" s="205">
        <f>NMM!R$59</f>
        <v>3956.2547853560854</v>
      </c>
      <c r="S112" s="205">
        <f>NMM!S$59</f>
        <v>3975.8149739011674</v>
      </c>
      <c r="T112" s="205">
        <f>NMM!T$59</f>
        <v>3915.2367334396586</v>
      </c>
      <c r="U112" s="205">
        <f>NMM!U$59</f>
        <v>3758.3599451473679</v>
      </c>
      <c r="V112" s="205">
        <f>NMM!V$59</f>
        <v>3665.8252061157236</v>
      </c>
      <c r="W112" s="205">
        <f>NMM!W$59</f>
        <v>3852.4445924243851</v>
      </c>
      <c r="X112" s="205">
        <f>NMM!X$59</f>
        <v>4132.4486813575268</v>
      </c>
      <c r="Y112" s="205">
        <f>NMM!Y$59</f>
        <v>3187.1851154435935</v>
      </c>
    </row>
    <row r="113" spans="1:25" ht="12" customHeight="1" x14ac:dyDescent="0.25">
      <c r="A113" s="14" t="s">
        <v>51</v>
      </c>
      <c r="B113" s="204">
        <f>NMM!B$60</f>
        <v>2248.8312566443001</v>
      </c>
      <c r="C113" s="204">
        <f>NMM!C$60</f>
        <v>2279.5506079870829</v>
      </c>
      <c r="D113" s="204">
        <f>NMM!D$60</f>
        <v>2316.9209117739861</v>
      </c>
      <c r="E113" s="204">
        <f>NMM!E$60</f>
        <v>2398.1241514565945</v>
      </c>
      <c r="F113" s="204">
        <f>NMM!F$60</f>
        <v>2905.3857631128249</v>
      </c>
      <c r="G113" s="204">
        <f>NMM!G$60</f>
        <v>3309.5958977795581</v>
      </c>
      <c r="H113" s="204">
        <f>NMM!H$60</f>
        <v>3365.8274001240429</v>
      </c>
      <c r="I113" s="204">
        <f>NMM!I$60</f>
        <v>3933.6429950977608</v>
      </c>
      <c r="J113" s="204">
        <f>NMM!J$60</f>
        <v>3383.3187217927434</v>
      </c>
      <c r="K113" s="204">
        <f>NMM!K$60</f>
        <v>1973.5847894802109</v>
      </c>
      <c r="L113" s="204">
        <f>NMM!L$60</f>
        <v>1702.4644290986057</v>
      </c>
      <c r="M113" s="204">
        <f>NMM!M$60</f>
        <v>1611.4594115215391</v>
      </c>
      <c r="N113" s="204">
        <f>NMM!N$60</f>
        <v>1712.3901641710804</v>
      </c>
      <c r="O113" s="204">
        <f>NMM!O$60</f>
        <v>1636.901730067279</v>
      </c>
      <c r="P113" s="204">
        <f>NMM!P$60</f>
        <v>1608.8740378039552</v>
      </c>
      <c r="Q113" s="204">
        <f>NMM!Q$60</f>
        <v>1847.1321051478515</v>
      </c>
      <c r="R113" s="204">
        <f>NMM!R$60</f>
        <v>1973.4324378150609</v>
      </c>
      <c r="S113" s="204">
        <f>NMM!S$60</f>
        <v>2061.5081920140879</v>
      </c>
      <c r="T113" s="204">
        <f>NMM!T$60</f>
        <v>2087.1786856881358</v>
      </c>
      <c r="U113" s="204">
        <f>NMM!U$60</f>
        <v>2008.13113070486</v>
      </c>
      <c r="V113" s="204">
        <f>NMM!V$60</f>
        <v>1876.9886694097677</v>
      </c>
      <c r="W113" s="204">
        <f>NMM!W$60</f>
        <v>1932.2087554537768</v>
      </c>
      <c r="X113" s="204">
        <f>NMM!X$60</f>
        <v>1933.6647813142145</v>
      </c>
      <c r="Y113" s="204">
        <f>NMM!Y$60</f>
        <v>1765.7142076094112</v>
      </c>
    </row>
    <row r="114" spans="1:25" ht="12" customHeight="1" x14ac:dyDescent="0.25">
      <c r="A114" s="14" t="s">
        <v>52</v>
      </c>
      <c r="B114" s="204">
        <f>NMM!B$61</f>
        <v>687.1057591575244</v>
      </c>
      <c r="C114" s="204">
        <f>NMM!C$61</f>
        <v>745.92521061744253</v>
      </c>
      <c r="D114" s="204">
        <f>NMM!D$61</f>
        <v>1004.0326867630845</v>
      </c>
      <c r="E114" s="204">
        <f>NMM!E$61</f>
        <v>1031.1796946288948</v>
      </c>
      <c r="F114" s="204">
        <f>NMM!F$61</f>
        <v>811.55107069307962</v>
      </c>
      <c r="G114" s="204">
        <f>NMM!G$61</f>
        <v>648.17422866260665</v>
      </c>
      <c r="H114" s="204">
        <f>NMM!H$61</f>
        <v>846.35568117894081</v>
      </c>
      <c r="I114" s="204">
        <f>NMM!I$61</f>
        <v>1080.0457225784928</v>
      </c>
      <c r="J114" s="204">
        <f>NMM!J$61</f>
        <v>1289.2703820976799</v>
      </c>
      <c r="K114" s="204">
        <f>NMM!K$61</f>
        <v>1088.1314188832919</v>
      </c>
      <c r="L114" s="204">
        <f>NMM!L$61</f>
        <v>1678.4129503822905</v>
      </c>
      <c r="M114" s="204">
        <f>NMM!M$61</f>
        <v>1478.8514447090188</v>
      </c>
      <c r="N114" s="204">
        <f>NMM!N$61</f>
        <v>1428.0649286338607</v>
      </c>
      <c r="O114" s="204">
        <f>NMM!O$61</f>
        <v>1416.8720534269964</v>
      </c>
      <c r="P114" s="204">
        <f>NMM!P$61</f>
        <v>1502.8039607309174</v>
      </c>
      <c r="Q114" s="204">
        <f>NMM!Q$61</f>
        <v>1627.1864267315111</v>
      </c>
      <c r="R114" s="204">
        <f>NMM!R$61</f>
        <v>1666.8654019585483</v>
      </c>
      <c r="S114" s="204">
        <f>NMM!S$61</f>
        <v>1621.3677894867765</v>
      </c>
      <c r="T114" s="204">
        <f>NMM!T$61</f>
        <v>1537.8457788542601</v>
      </c>
      <c r="U114" s="204">
        <f>NMM!U$61</f>
        <v>1473.6477604355778</v>
      </c>
      <c r="V114" s="204">
        <f>NMM!V$61</f>
        <v>1488.3245811137813</v>
      </c>
      <c r="W114" s="204">
        <f>NMM!W$61</f>
        <v>1553.2215913109642</v>
      </c>
      <c r="X114" s="204">
        <f>NMM!X$61</f>
        <v>1840.8641582874252</v>
      </c>
      <c r="Y114" s="204">
        <f>NMM!Y$61</f>
        <v>1161.4388187240988</v>
      </c>
    </row>
    <row r="115" spans="1:25" ht="12" customHeight="1" x14ac:dyDescent="0.25">
      <c r="A115" s="14" t="s">
        <v>60</v>
      </c>
      <c r="B115" s="204">
        <f>NMM!B$62</f>
        <v>128.84730772464439</v>
      </c>
      <c r="C115" s="204">
        <f>NMM!C$62</f>
        <v>184.23912453031093</v>
      </c>
      <c r="D115" s="204">
        <f>NMM!D$62</f>
        <v>167.75925793658462</v>
      </c>
      <c r="E115" s="204">
        <f>NMM!E$62</f>
        <v>161.90569372455701</v>
      </c>
      <c r="F115" s="204">
        <f>NMM!F$62</f>
        <v>207.13887724300321</v>
      </c>
      <c r="G115" s="204">
        <f>NMM!G$62</f>
        <v>210.5675898719758</v>
      </c>
      <c r="H115" s="204">
        <f>NMM!H$62</f>
        <v>231.85700376912141</v>
      </c>
      <c r="I115" s="204">
        <f>NMM!I$62</f>
        <v>269.17074439066693</v>
      </c>
      <c r="J115" s="204">
        <f>NMM!J$62</f>
        <v>286.65911865384794</v>
      </c>
      <c r="K115" s="204">
        <f>NMM!K$62</f>
        <v>198.14073907861035</v>
      </c>
      <c r="L115" s="204">
        <f>NMM!L$62</f>
        <v>232.17622780767542</v>
      </c>
      <c r="M115" s="204">
        <f>NMM!M$62</f>
        <v>281.87157369739703</v>
      </c>
      <c r="N115" s="204">
        <f>NMM!N$62</f>
        <v>252.88715961784857</v>
      </c>
      <c r="O115" s="204">
        <f>NMM!O$62</f>
        <v>253.82545284615932</v>
      </c>
      <c r="P115" s="204">
        <f>NMM!P$62</f>
        <v>260.27403272286</v>
      </c>
      <c r="Q115" s="204">
        <f>NMM!Q$62</f>
        <v>276.19473596606417</v>
      </c>
      <c r="R115" s="204">
        <f>NMM!R$62</f>
        <v>315.95694558247601</v>
      </c>
      <c r="S115" s="204">
        <f>NMM!S$62</f>
        <v>292.93899240030311</v>
      </c>
      <c r="T115" s="204">
        <f>NMM!T$62</f>
        <v>290.2122688972629</v>
      </c>
      <c r="U115" s="204">
        <f>NMM!U$62</f>
        <v>276.58105400693023</v>
      </c>
      <c r="V115" s="204">
        <f>NMM!V$62</f>
        <v>300.5119555921745</v>
      </c>
      <c r="W115" s="204">
        <f>NMM!W$62</f>
        <v>367.0142456596439</v>
      </c>
      <c r="X115" s="204">
        <f>NMM!X$62</f>
        <v>357.91974175588672</v>
      </c>
      <c r="Y115" s="204">
        <f>NMM!Y$62</f>
        <v>260.03208911008386</v>
      </c>
    </row>
    <row r="116" spans="1:25" ht="12" customHeight="1" x14ac:dyDescent="0.25">
      <c r="A116" s="13" t="s">
        <v>21</v>
      </c>
      <c r="B116" s="205">
        <f>PPA!B$57</f>
        <v>244.06549343765607</v>
      </c>
      <c r="C116" s="205">
        <f>PPA!C$57</f>
        <v>144.94325579763338</v>
      </c>
      <c r="D116" s="205">
        <f>PPA!D$57</f>
        <v>383.77241801349248</v>
      </c>
      <c r="E116" s="205">
        <f>PPA!E$57</f>
        <v>433.98199353291113</v>
      </c>
      <c r="F116" s="205">
        <f>PPA!F$57</f>
        <v>391.81772375716298</v>
      </c>
      <c r="G116" s="205">
        <f>PPA!G$57</f>
        <v>518.51708207721617</v>
      </c>
      <c r="H116" s="205">
        <f>PPA!H$57</f>
        <v>449.64787247678015</v>
      </c>
      <c r="I116" s="205">
        <f>PPA!I$57</f>
        <v>521.92676123659135</v>
      </c>
      <c r="J116" s="205">
        <f>PPA!J$57</f>
        <v>167.93386883910384</v>
      </c>
      <c r="K116" s="205">
        <f>PPA!K$57</f>
        <v>87.577187038941219</v>
      </c>
      <c r="L116" s="205">
        <f>PPA!L$57</f>
        <v>103.85225783952768</v>
      </c>
      <c r="M116" s="205">
        <f>PPA!M$57</f>
        <v>114.02244611949669</v>
      </c>
      <c r="N116" s="205">
        <f>PPA!N$57</f>
        <v>109.29074579958464</v>
      </c>
      <c r="O116" s="205">
        <f>PPA!O$57</f>
        <v>124.56503720905187</v>
      </c>
      <c r="P116" s="205">
        <f>PPA!P$57</f>
        <v>114.56551594991772</v>
      </c>
      <c r="Q116" s="205">
        <f>PPA!Q$57</f>
        <v>112.19753376620704</v>
      </c>
      <c r="R116" s="205">
        <f>PPA!R$57</f>
        <v>118.15059394724928</v>
      </c>
      <c r="S116" s="205">
        <f>PPA!S$57</f>
        <v>106.88792700591587</v>
      </c>
      <c r="T116" s="205">
        <f>PPA!T$57</f>
        <v>107.93821277912235</v>
      </c>
      <c r="U116" s="205">
        <f>PPA!U$57</f>
        <v>103.13484767300514</v>
      </c>
      <c r="V116" s="205">
        <f>PPA!V$57</f>
        <v>95.696850996176821</v>
      </c>
      <c r="W116" s="205">
        <f>PPA!W$57</f>
        <v>111.85620739737942</v>
      </c>
      <c r="X116" s="205">
        <f>PPA!X$57</f>
        <v>89.048478831685301</v>
      </c>
      <c r="Y116" s="205">
        <f>PPA!Y$57</f>
        <v>58.408014651260366</v>
      </c>
    </row>
    <row r="117" spans="1:25" ht="12" customHeight="1" x14ac:dyDescent="0.25">
      <c r="A117" s="14" t="s">
        <v>54</v>
      </c>
      <c r="B117" s="204">
        <f>PPA!B$58</f>
        <v>115.60704739450389</v>
      </c>
      <c r="C117" s="204">
        <f>PPA!C$58</f>
        <v>61.993429809585393</v>
      </c>
      <c r="D117" s="204">
        <f>PPA!D$58</f>
        <v>165.0436110020357</v>
      </c>
      <c r="E117" s="204">
        <f>PPA!E$58</f>
        <v>184.65842938580329</v>
      </c>
      <c r="F117" s="204">
        <f>PPA!F$58</f>
        <v>151.59594995668709</v>
      </c>
      <c r="G117" s="204">
        <f>PPA!G$58</f>
        <v>214.09832249765651</v>
      </c>
      <c r="H117" s="204">
        <f>PPA!H$58</f>
        <v>194.5353616544723</v>
      </c>
      <c r="I117" s="204">
        <f>PPA!I$58</f>
        <v>214.22721726149791</v>
      </c>
      <c r="J117" s="204">
        <f>PPA!J$58</f>
        <v>71.745820152244448</v>
      </c>
      <c r="K117" s="204">
        <f>PPA!K$58</f>
        <v>47.208597798281268</v>
      </c>
      <c r="L117" s="204">
        <f>PPA!L$58</f>
        <v>50.181045194391913</v>
      </c>
      <c r="M117" s="204">
        <f>PPA!M$58</f>
        <v>50.572897985438587</v>
      </c>
      <c r="N117" s="204">
        <f>PPA!N$58</f>
        <v>47.297592129550601</v>
      </c>
      <c r="O117" s="204">
        <f>PPA!O$58</f>
        <v>52.167445132621481</v>
      </c>
      <c r="P117" s="204">
        <f>PPA!P$58</f>
        <v>47.983394776584383</v>
      </c>
      <c r="Q117" s="204">
        <f>PPA!Q$58</f>
        <v>54.010671158367757</v>
      </c>
      <c r="R117" s="204">
        <f>PPA!R$58</f>
        <v>56.494137700615717</v>
      </c>
      <c r="S117" s="204">
        <f>PPA!S$58</f>
        <v>53.610052063173441</v>
      </c>
      <c r="T117" s="204">
        <f>PPA!T$58</f>
        <v>52.948786631310803</v>
      </c>
      <c r="U117" s="204">
        <f>PPA!U$58</f>
        <v>50.979706527258401</v>
      </c>
      <c r="V117" s="204">
        <f>PPA!V$58</f>
        <v>43.044265715602037</v>
      </c>
      <c r="W117" s="204">
        <f>PPA!W$58</f>
        <v>50.649968525534469</v>
      </c>
      <c r="X117" s="204">
        <f>PPA!X$58</f>
        <v>41.993955654613153</v>
      </c>
      <c r="Y117" s="204">
        <f>PPA!Y$58</f>
        <v>26.775895563938079</v>
      </c>
    </row>
    <row r="118" spans="1:25" ht="12" customHeight="1" x14ac:dyDescent="0.25">
      <c r="A118" s="14" t="s">
        <v>61</v>
      </c>
      <c r="B118" s="204">
        <f>PPA!B$59</f>
        <v>126.4788086273268</v>
      </c>
      <c r="C118" s="204">
        <f>PPA!C$59</f>
        <v>81.354782491668473</v>
      </c>
      <c r="D118" s="204">
        <f>PPA!D$59</f>
        <v>217.18687483506741</v>
      </c>
      <c r="E118" s="204">
        <f>PPA!E$59</f>
        <v>247.3969717138327</v>
      </c>
      <c r="F118" s="204">
        <f>PPA!F$59</f>
        <v>239.07662941650409</v>
      </c>
      <c r="G118" s="204">
        <f>PPA!G$59</f>
        <v>301.61862700432329</v>
      </c>
      <c r="H118" s="204">
        <f>PPA!H$59</f>
        <v>251.84775990488359</v>
      </c>
      <c r="I118" s="204">
        <f>PPA!I$59</f>
        <v>302.33371864948691</v>
      </c>
      <c r="J118" s="204">
        <f>PPA!J$59</f>
        <v>90.200039369070822</v>
      </c>
      <c r="K118" s="204">
        <f>PPA!K$59</f>
        <v>36.269017435641892</v>
      </c>
      <c r="L118" s="204">
        <f>PPA!L$59</f>
        <v>46.517913175590387</v>
      </c>
      <c r="M118" s="204">
        <f>PPA!M$59</f>
        <v>54.215488207975874</v>
      </c>
      <c r="N118" s="204">
        <f>PPA!N$59</f>
        <v>53.763746897647593</v>
      </c>
      <c r="O118" s="204">
        <f>PPA!O$59</f>
        <v>63.816112894975049</v>
      </c>
      <c r="P118" s="204">
        <f>PPA!P$59</f>
        <v>59.715620214145801</v>
      </c>
      <c r="Q118" s="204">
        <f>PPA!Q$59</f>
        <v>50.336035335203817</v>
      </c>
      <c r="R118" s="204">
        <f>PPA!R$59</f>
        <v>54.55817672248331</v>
      </c>
      <c r="S118" s="204">
        <f>PPA!S$59</f>
        <v>46.187998360335641</v>
      </c>
      <c r="T118" s="204">
        <f>PPA!T$59</f>
        <v>47.946064128152429</v>
      </c>
      <c r="U118" s="204">
        <f>PPA!U$59</f>
        <v>45.319822264906783</v>
      </c>
      <c r="V118" s="204">
        <f>PPA!V$59</f>
        <v>46.641856251443642</v>
      </c>
      <c r="W118" s="204">
        <f>PPA!W$59</f>
        <v>55.293560284793941</v>
      </c>
      <c r="X118" s="204">
        <f>PPA!X$59</f>
        <v>40.610605019990913</v>
      </c>
      <c r="Y118" s="204">
        <f>PPA!Y$59</f>
        <v>24.396584926782229</v>
      </c>
    </row>
    <row r="119" spans="1:25" ht="12" customHeight="1" x14ac:dyDescent="0.25">
      <c r="A119" s="14" t="s">
        <v>62</v>
      </c>
      <c r="B119" s="204">
        <f>PPA!B$60</f>
        <v>1.979637415825394</v>
      </c>
      <c r="C119" s="204">
        <f>PPA!C$60</f>
        <v>1.595043496379525</v>
      </c>
      <c r="D119" s="204">
        <f>PPA!D$60</f>
        <v>1.541932176389369</v>
      </c>
      <c r="E119" s="204">
        <f>PPA!E$60</f>
        <v>1.926592433275109</v>
      </c>
      <c r="F119" s="204">
        <f>PPA!F$60</f>
        <v>1.145144383971813</v>
      </c>
      <c r="G119" s="204">
        <f>PPA!G$60</f>
        <v>2.8001325752363879</v>
      </c>
      <c r="H119" s="204">
        <f>PPA!H$60</f>
        <v>3.264750917424263</v>
      </c>
      <c r="I119" s="204">
        <f>PPA!I$60</f>
        <v>5.3658253256064734</v>
      </c>
      <c r="J119" s="204">
        <f>PPA!J$60</f>
        <v>5.9880093177885714</v>
      </c>
      <c r="K119" s="204">
        <f>PPA!K$60</f>
        <v>4.0995718050180638</v>
      </c>
      <c r="L119" s="204">
        <f>PPA!L$60</f>
        <v>7.1532994695453738</v>
      </c>
      <c r="M119" s="204">
        <f>PPA!M$60</f>
        <v>9.2340599260822422</v>
      </c>
      <c r="N119" s="204">
        <f>PPA!N$60</f>
        <v>8.2294067723864508</v>
      </c>
      <c r="O119" s="204">
        <f>PPA!O$60</f>
        <v>8.5814791814553377</v>
      </c>
      <c r="P119" s="204">
        <f>PPA!P$60</f>
        <v>6.8665009591875492</v>
      </c>
      <c r="Q119" s="204">
        <f>PPA!Q$60</f>
        <v>7.8508272726354713</v>
      </c>
      <c r="R119" s="204">
        <f>PPA!R$60</f>
        <v>7.0982795241502483</v>
      </c>
      <c r="S119" s="204">
        <f>PPA!S$60</f>
        <v>7.0898765824067844</v>
      </c>
      <c r="T119" s="204">
        <f>PPA!T$60</f>
        <v>7.043362019659134</v>
      </c>
      <c r="U119" s="204">
        <f>PPA!U$60</f>
        <v>6.8353188808399628</v>
      </c>
      <c r="V119" s="204">
        <f>PPA!V$60</f>
        <v>6.0107290291311362</v>
      </c>
      <c r="W119" s="204">
        <f>PPA!W$60</f>
        <v>5.9126785870510012</v>
      </c>
      <c r="X119" s="204">
        <f>PPA!X$60</f>
        <v>6.4439181570812218</v>
      </c>
      <c r="Y119" s="204">
        <f>PPA!Y$60</f>
        <v>7.2355341605400652</v>
      </c>
    </row>
    <row r="120" spans="1:25" ht="12" customHeight="1" x14ac:dyDescent="0.25">
      <c r="A120" s="15" t="s">
        <v>63</v>
      </c>
      <c r="B120" s="206">
        <f>FBT!B$33</f>
        <v>676.20697803270127</v>
      </c>
      <c r="C120" s="206">
        <f>FBT!C$33</f>
        <v>575.86098968624083</v>
      </c>
      <c r="D120" s="206">
        <f>FBT!D$33</f>
        <v>565.80594861294321</v>
      </c>
      <c r="E120" s="206">
        <f>FBT!E$33</f>
        <v>503.89805026148667</v>
      </c>
      <c r="F120" s="206">
        <f>FBT!F$33</f>
        <v>508.67828461846761</v>
      </c>
      <c r="G120" s="206">
        <f>FBT!G$33</f>
        <v>484.40932139402298</v>
      </c>
      <c r="H120" s="206">
        <f>FBT!H$33</f>
        <v>512.33890393197862</v>
      </c>
      <c r="I120" s="206">
        <f>FBT!I$33</f>
        <v>501.01178498574569</v>
      </c>
      <c r="J120" s="206">
        <f>FBT!J$33</f>
        <v>438.96721553252382</v>
      </c>
      <c r="K120" s="206">
        <f>FBT!K$33</f>
        <v>378.14382038445001</v>
      </c>
      <c r="L120" s="206">
        <f>FBT!L$33</f>
        <v>359.26812601416918</v>
      </c>
      <c r="M120" s="206">
        <f>FBT!M$33</f>
        <v>322.66312030523648</v>
      </c>
      <c r="N120" s="206">
        <f>FBT!N$33</f>
        <v>293.79091415559498</v>
      </c>
      <c r="O120" s="206">
        <f>FBT!O$33</f>
        <v>292.93693946487639</v>
      </c>
      <c r="P120" s="206">
        <f>FBT!P$33</f>
        <v>259.1738155117979</v>
      </c>
      <c r="Q120" s="206">
        <f>FBT!Q$33</f>
        <v>261.18661338726929</v>
      </c>
      <c r="R120" s="206">
        <f>FBT!R$33</f>
        <v>241.69574705231051</v>
      </c>
      <c r="S120" s="206">
        <f>FBT!S$33</f>
        <v>242.67700195171221</v>
      </c>
      <c r="T120" s="206">
        <f>FBT!T$33</f>
        <v>240.71611731044001</v>
      </c>
      <c r="U120" s="206">
        <f>FBT!U$33</f>
        <v>229.9459165526093</v>
      </c>
      <c r="V120" s="206">
        <f>FBT!V$33</f>
        <v>225.14855745838591</v>
      </c>
      <c r="W120" s="206">
        <f>FBT!W$33</f>
        <v>321.53049705395762</v>
      </c>
      <c r="X120" s="206">
        <f>FBT!X$33</f>
        <v>304.75413014531131</v>
      </c>
      <c r="Y120" s="206">
        <f>FBT!Y$33</f>
        <v>291.70970805624472</v>
      </c>
    </row>
    <row r="121" spans="1:25" ht="12" customHeight="1" x14ac:dyDescent="0.25">
      <c r="A121" s="12" t="s">
        <v>64</v>
      </c>
      <c r="B121" s="204">
        <f>TRE!B$33</f>
        <v>9.8024677212547271</v>
      </c>
      <c r="C121" s="204">
        <f>TRE!C$33</f>
        <v>12.48418295918216</v>
      </c>
      <c r="D121" s="204">
        <f>TRE!D$33</f>
        <v>6.616019522152115</v>
      </c>
      <c r="E121" s="204">
        <f>TRE!E$33</f>
        <v>6.5747566813723104</v>
      </c>
      <c r="F121" s="204">
        <f>TRE!F$33</f>
        <v>3.7415714416904602</v>
      </c>
      <c r="G121" s="204">
        <f>TRE!G$33</f>
        <v>4.0543502417479509</v>
      </c>
      <c r="H121" s="204">
        <f>TRE!H$33</f>
        <v>4.5087602417258728</v>
      </c>
      <c r="I121" s="204">
        <f>TRE!I$33</f>
        <v>4.5183304813928276</v>
      </c>
      <c r="J121" s="204">
        <f>TRE!J$33</f>
        <v>5.2251904819970107</v>
      </c>
      <c r="K121" s="204">
        <f>TRE!K$33</f>
        <v>6.5132100008732063</v>
      </c>
      <c r="L121" s="204">
        <f>TRE!L$33</f>
        <v>8.9369319608120783</v>
      </c>
      <c r="M121" s="204">
        <f>TRE!M$33</f>
        <v>13.6322999987825</v>
      </c>
      <c r="N121" s="204">
        <f>TRE!N$33</f>
        <v>16.106309999206289</v>
      </c>
      <c r="O121" s="204">
        <f>TRE!O$33</f>
        <v>15.75308195897281</v>
      </c>
      <c r="P121" s="204">
        <f>TRE!P$33</f>
        <v>15.450141959151351</v>
      </c>
      <c r="Q121" s="204">
        <f>TRE!Q$33</f>
        <v>17.36876195914591</v>
      </c>
      <c r="R121" s="204">
        <f>TRE!R$33</f>
        <v>18.075419998743168</v>
      </c>
      <c r="S121" s="204">
        <f>TRE!S$33</f>
        <v>20.789515630607081</v>
      </c>
      <c r="T121" s="204">
        <f>TRE!T$33</f>
        <v>18.546592424024151</v>
      </c>
      <c r="U121" s="204">
        <f>TRE!U$33</f>
        <v>14.580499760362191</v>
      </c>
      <c r="V121" s="204">
        <f>TRE!V$33</f>
        <v>13.07320005968897</v>
      </c>
      <c r="W121" s="204">
        <f>TRE!W$33</f>
        <v>15.16126397275136</v>
      </c>
      <c r="X121" s="204">
        <f>TRE!X$33</f>
        <v>17.270748866888159</v>
      </c>
      <c r="Y121" s="204">
        <f>TRE!Y$33</f>
        <v>17.213806081653878</v>
      </c>
    </row>
    <row r="122" spans="1:25" ht="12" customHeight="1" x14ac:dyDescent="0.25">
      <c r="A122" s="12" t="s">
        <v>65</v>
      </c>
      <c r="B122" s="204">
        <f>MAE!B$33</f>
        <v>196.38277337667151</v>
      </c>
      <c r="C122" s="204">
        <f>MAE!C$33</f>
        <v>158.66334292698889</v>
      </c>
      <c r="D122" s="204">
        <f>MAE!D$33</f>
        <v>144.6720205718394</v>
      </c>
      <c r="E122" s="204">
        <f>MAE!E$33</f>
        <v>135.7200404717841</v>
      </c>
      <c r="F122" s="204">
        <f>MAE!F$33</f>
        <v>124.3196107693075</v>
      </c>
      <c r="G122" s="204">
        <f>MAE!G$33</f>
        <v>136.46888881104061</v>
      </c>
      <c r="H122" s="204">
        <f>MAE!H$33</f>
        <v>134.21238781739311</v>
      </c>
      <c r="I122" s="204">
        <f>MAE!I$33</f>
        <v>123.5647100801047</v>
      </c>
      <c r="J122" s="204">
        <f>MAE!J$33</f>
        <v>135.57566005625071</v>
      </c>
      <c r="K122" s="204">
        <f>MAE!K$33</f>
        <v>81.88354833080632</v>
      </c>
      <c r="L122" s="204">
        <f>MAE!L$33</f>
        <v>79.117351776247801</v>
      </c>
      <c r="M122" s="204">
        <f>MAE!M$33</f>
        <v>113.2261479124798</v>
      </c>
      <c r="N122" s="204">
        <f>MAE!N$33</f>
        <v>101.5765822203866</v>
      </c>
      <c r="O122" s="204">
        <f>MAE!O$33</f>
        <v>93.256333055369268</v>
      </c>
      <c r="P122" s="204">
        <f>MAE!P$33</f>
        <v>93.4255324381474</v>
      </c>
      <c r="Q122" s="204">
        <f>MAE!Q$33</f>
        <v>105.3142323580385</v>
      </c>
      <c r="R122" s="204">
        <f>MAE!R$33</f>
        <v>114.80853851792941</v>
      </c>
      <c r="S122" s="204">
        <f>MAE!S$33</f>
        <v>121.4846643918366</v>
      </c>
      <c r="T122" s="204">
        <f>MAE!T$33</f>
        <v>115.5168863205471</v>
      </c>
      <c r="U122" s="204">
        <f>MAE!U$33</f>
        <v>110.5961365307645</v>
      </c>
      <c r="V122" s="204">
        <f>MAE!V$33</f>
        <v>105.8925724949835</v>
      </c>
      <c r="W122" s="204">
        <f>MAE!W$33</f>
        <v>117.2891844153892</v>
      </c>
      <c r="X122" s="204">
        <f>MAE!X$33</f>
        <v>108.4442766614069</v>
      </c>
      <c r="Y122" s="204">
        <f>MAE!Y$33</f>
        <v>106.12182321539611</v>
      </c>
    </row>
    <row r="123" spans="1:25" ht="12" customHeight="1" x14ac:dyDescent="0.25">
      <c r="A123" s="12" t="s">
        <v>66</v>
      </c>
      <c r="B123" s="204">
        <f>TEL!B$33</f>
        <v>211.20304952729239</v>
      </c>
      <c r="C123" s="204">
        <f>TEL!C$33</f>
        <v>195.91227052969589</v>
      </c>
      <c r="D123" s="204">
        <f>TEL!D$33</f>
        <v>196.65798088348421</v>
      </c>
      <c r="E123" s="204">
        <f>TEL!E$33</f>
        <v>201.41842009282101</v>
      </c>
      <c r="F123" s="204">
        <f>TEL!F$33</f>
        <v>188.55637114650509</v>
      </c>
      <c r="G123" s="204">
        <f>TEL!G$33</f>
        <v>170.47316509074031</v>
      </c>
      <c r="H123" s="204">
        <f>TEL!H$33</f>
        <v>176.02537986303449</v>
      </c>
      <c r="I123" s="204">
        <f>TEL!I$33</f>
        <v>139.55008278424529</v>
      </c>
      <c r="J123" s="204">
        <f>TEL!J$33</f>
        <v>125.2330807752052</v>
      </c>
      <c r="K123" s="204">
        <f>TEL!K$33</f>
        <v>88.490315529713769</v>
      </c>
      <c r="L123" s="204">
        <f>TEL!L$33</f>
        <v>73.898795925832289</v>
      </c>
      <c r="M123" s="204">
        <f>TEL!M$33</f>
        <v>70.490937432183728</v>
      </c>
      <c r="N123" s="204">
        <f>TEL!N$33</f>
        <v>59.762220781326072</v>
      </c>
      <c r="O123" s="204">
        <f>TEL!O$33</f>
        <v>60.849071945712808</v>
      </c>
      <c r="P123" s="204">
        <f>TEL!P$33</f>
        <v>55.094879162940828</v>
      </c>
      <c r="Q123" s="204">
        <f>TEL!Q$33</f>
        <v>62.434759133388077</v>
      </c>
      <c r="R123" s="204">
        <f>TEL!R$33</f>
        <v>59.16763774700398</v>
      </c>
      <c r="S123" s="204">
        <f>TEL!S$33</f>
        <v>56.958383264552239</v>
      </c>
      <c r="T123" s="204">
        <f>TEL!T$33</f>
        <v>52.106983285018472</v>
      </c>
      <c r="U123" s="204">
        <f>TEL!U$33</f>
        <v>47.49523235869723</v>
      </c>
      <c r="V123" s="204">
        <f>TEL!V$33</f>
        <v>40.284895256502573</v>
      </c>
      <c r="W123" s="204">
        <f>TEL!W$33</f>
        <v>44.259226313640347</v>
      </c>
      <c r="X123" s="204">
        <f>TEL!X$33</f>
        <v>41.439941222771438</v>
      </c>
      <c r="Y123" s="204">
        <f>TEL!Y$33</f>
        <v>35.735143261718711</v>
      </c>
    </row>
    <row r="124" spans="1:25" ht="12" customHeight="1" x14ac:dyDescent="0.25">
      <c r="A124" s="12" t="s">
        <v>67</v>
      </c>
      <c r="B124" s="204">
        <f>WWP!B$33</f>
        <v>98.737438317863763</v>
      </c>
      <c r="C124" s="204">
        <f>WWP!C$33</f>
        <v>86.074296861708021</v>
      </c>
      <c r="D124" s="204">
        <f>WWP!D$33</f>
        <v>94.046281198179742</v>
      </c>
      <c r="E124" s="204">
        <f>WWP!E$33</f>
        <v>94.744081078454769</v>
      </c>
      <c r="F124" s="204">
        <f>WWP!F$33</f>
        <v>94.459773238388479</v>
      </c>
      <c r="G124" s="204">
        <f>WWP!G$33</f>
        <v>109.0997906385921</v>
      </c>
      <c r="H124" s="204">
        <f>WWP!H$33</f>
        <v>144.18550367768779</v>
      </c>
      <c r="I124" s="204">
        <f>WWP!I$33</f>
        <v>128.86157915754799</v>
      </c>
      <c r="J124" s="204">
        <f>WWP!J$33</f>
        <v>20.74933908034534</v>
      </c>
      <c r="K124" s="204">
        <f>WWP!K$33</f>
        <v>25.87944851974494</v>
      </c>
      <c r="L124" s="204">
        <f>WWP!L$33</f>
        <v>38.576441566467658</v>
      </c>
      <c r="M124" s="204">
        <f>WWP!M$33</f>
        <v>37.2519808339528</v>
      </c>
      <c r="N124" s="204">
        <f>WWP!N$33</f>
        <v>28.6811880062847</v>
      </c>
      <c r="O124" s="204">
        <f>WWP!O$33</f>
        <v>12.13576473444741</v>
      </c>
      <c r="P124" s="204">
        <f>WWP!P$33</f>
        <v>12.01682195981329</v>
      </c>
      <c r="Q124" s="204">
        <f>WWP!Q$33</f>
        <v>11.314462080363651</v>
      </c>
      <c r="R124" s="204">
        <f>WWP!R$33</f>
        <v>3.887730000049527</v>
      </c>
      <c r="S124" s="204">
        <f>WWP!S$33</f>
        <v>11.33378673343919</v>
      </c>
      <c r="T124" s="204">
        <f>WWP!T$33</f>
        <v>14.756952099498919</v>
      </c>
      <c r="U124" s="204">
        <f>WWP!U$33</f>
        <v>19.83477267173015</v>
      </c>
      <c r="V124" s="204">
        <f>WWP!V$33</f>
        <v>23.91344860850316</v>
      </c>
      <c r="W124" s="204">
        <f>WWP!W$33</f>
        <v>21.259245046810442</v>
      </c>
      <c r="X124" s="204">
        <f>WWP!X$33</f>
        <v>12.383385173662081</v>
      </c>
      <c r="Y124" s="204">
        <f>WWP!Y$33</f>
        <v>9.3848388160974157</v>
      </c>
    </row>
    <row r="125" spans="1:25" ht="12" customHeight="1" x14ac:dyDescent="0.25">
      <c r="A125" s="12" t="s">
        <v>68</v>
      </c>
      <c r="B125" s="204">
        <f>OIS!B$33</f>
        <v>291.58260275714792</v>
      </c>
      <c r="C125" s="204">
        <f>OIS!C$33</f>
        <v>275.61848279632932</v>
      </c>
      <c r="D125" s="204">
        <f>OIS!D$33</f>
        <v>262.44825532326712</v>
      </c>
      <c r="E125" s="204">
        <f>OIS!E$33</f>
        <v>271.21010984807259</v>
      </c>
      <c r="F125" s="204">
        <f>OIS!F$33</f>
        <v>377.04247389477268</v>
      </c>
      <c r="G125" s="204">
        <f>OIS!G$33</f>
        <v>452.27261237722462</v>
      </c>
      <c r="H125" s="204">
        <f>OIS!H$33</f>
        <v>493.5958504881105</v>
      </c>
      <c r="I125" s="204">
        <f>OIS!I$33</f>
        <v>594.71601956601501</v>
      </c>
      <c r="J125" s="204">
        <f>OIS!J$33</f>
        <v>293.18917779332651</v>
      </c>
      <c r="K125" s="204">
        <f>OIS!K$33</f>
        <v>266.22670905098551</v>
      </c>
      <c r="L125" s="204">
        <f>OIS!L$33</f>
        <v>161.20718380433641</v>
      </c>
      <c r="M125" s="204">
        <f>OIS!M$33</f>
        <v>179.16401994365501</v>
      </c>
      <c r="N125" s="204">
        <f>OIS!N$33</f>
        <v>150.3352949795443</v>
      </c>
      <c r="O125" s="204">
        <f>OIS!O$33</f>
        <v>164.77240257664039</v>
      </c>
      <c r="P125" s="204">
        <f>OIS!P$33</f>
        <v>188.58566700469689</v>
      </c>
      <c r="Q125" s="204">
        <f>OIS!Q$33</f>
        <v>265.83458436312878</v>
      </c>
      <c r="R125" s="204">
        <f>OIS!R$33</f>
        <v>201.06165132487601</v>
      </c>
      <c r="S125" s="204">
        <f>OIS!S$33</f>
        <v>197.70764044461481</v>
      </c>
      <c r="T125" s="204">
        <f>OIS!T$33</f>
        <v>220.96846341655521</v>
      </c>
      <c r="U125" s="204">
        <f>OIS!U$33</f>
        <v>233.2218239364388</v>
      </c>
      <c r="V125" s="204">
        <f>OIS!V$33</f>
        <v>264.55256414365749</v>
      </c>
      <c r="W125" s="204">
        <f>OIS!W$33</f>
        <v>351.9019759549455</v>
      </c>
      <c r="X125" s="204">
        <f>OIS!X$33</f>
        <v>336.44321889946372</v>
      </c>
      <c r="Y125" s="204">
        <f>OIS!Y$33</f>
        <v>321.47790444477312</v>
      </c>
    </row>
    <row r="126" spans="1:25" ht="12" customHeight="1" x14ac:dyDescent="0.25">
      <c r="A126" s="28" t="s">
        <v>85</v>
      </c>
      <c r="B126" s="214">
        <f>Ind_Summary_emi!B43</f>
        <v>37.313670000000002</v>
      </c>
      <c r="C126" s="214">
        <f>Ind_Summary_emi!C43</f>
        <v>25.090209999999999</v>
      </c>
      <c r="D126" s="214">
        <f>Ind_Summary_emi!D43</f>
        <v>32.502479999999998</v>
      </c>
      <c r="E126" s="214">
        <f>Ind_Summary_emi!E43</f>
        <v>35.758650000000003</v>
      </c>
      <c r="F126" s="214">
        <f>Ind_Summary_emi!F43</f>
        <v>45.718429999999998</v>
      </c>
      <c r="G126" s="214">
        <f>Ind_Summary_emi!G43</f>
        <v>46.197270000000003</v>
      </c>
      <c r="H126" s="214">
        <f>Ind_Summary_emi!H43</f>
        <v>47.991900000000001</v>
      </c>
      <c r="I126" s="214">
        <f>Ind_Summary_emi!I43</f>
        <v>47.435360000000003</v>
      </c>
      <c r="J126" s="214">
        <f>Ind_Summary_emi!J43</f>
        <v>39.846249999999998</v>
      </c>
      <c r="K126" s="214">
        <f>Ind_Summary_emi!K43</f>
        <v>33.098759999999999</v>
      </c>
      <c r="L126" s="214">
        <f>Ind_Summary_emi!L43</f>
        <v>43.505339999999997</v>
      </c>
      <c r="M126" s="214">
        <f>Ind_Summary_emi!M43</f>
        <v>39.803550000000001</v>
      </c>
      <c r="N126" s="214">
        <f>Ind_Summary_emi!N43</f>
        <v>35.619549999999997</v>
      </c>
      <c r="O126" s="214">
        <f>Ind_Summary_emi!O43</f>
        <v>29.02553</v>
      </c>
      <c r="P126" s="214">
        <f>Ind_Summary_emi!P43</f>
        <v>33.353400000000001</v>
      </c>
      <c r="Q126" s="214">
        <f>Ind_Summary_emi!Q43</f>
        <v>32.32347</v>
      </c>
      <c r="R126" s="214">
        <f>Ind_Summary_emi!R43</f>
        <v>37.463290000000001</v>
      </c>
      <c r="S126" s="214">
        <f>Ind_Summary_emi!S43</f>
        <v>35.90551</v>
      </c>
      <c r="T126" s="214">
        <f>Ind_Summary_emi!T43</f>
        <v>34.530670000000001</v>
      </c>
      <c r="U126" s="214">
        <f>Ind_Summary_emi!U43</f>
        <v>36.058480000000003</v>
      </c>
      <c r="V126" s="214">
        <f>Ind_Summary_emi!V43</f>
        <v>34.48415</v>
      </c>
      <c r="W126" s="214">
        <f>Ind_Summary_emi!W43</f>
        <v>36.164940000000001</v>
      </c>
      <c r="X126" s="214">
        <f>Ind_Summary_emi!X43</f>
        <v>36.827219999999997</v>
      </c>
      <c r="Y126" s="214">
        <f>Ind_Summary_emi!Y43</f>
        <v>33.951540000000001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499.78067213443342</v>
      </c>
      <c r="C128" s="203">
        <f t="shared" si="8"/>
        <v>435.40981881804009</v>
      </c>
      <c r="D128" s="203">
        <f t="shared" si="8"/>
        <v>386.81751103283773</v>
      </c>
      <c r="E128" s="203">
        <f t="shared" si="8"/>
        <v>374.4671248830046</v>
      </c>
      <c r="F128" s="203">
        <f t="shared" si="8"/>
        <v>377.38699581152792</v>
      </c>
      <c r="G128" s="203">
        <f t="shared" si="8"/>
        <v>320.66582410398348</v>
      </c>
      <c r="H128" s="203">
        <f t="shared" si="8"/>
        <v>281.29470920690704</v>
      </c>
      <c r="I128" s="203">
        <f t="shared" si="8"/>
        <v>253.60427343250726</v>
      </c>
      <c r="J128" s="203">
        <f t="shared" si="8"/>
        <v>223.8980976766679</v>
      </c>
      <c r="K128" s="203">
        <f t="shared" si="8"/>
        <v>155.82926999071543</v>
      </c>
      <c r="L128" s="203">
        <f t="shared" si="8"/>
        <v>185.07110492965421</v>
      </c>
      <c r="M128" s="203">
        <f t="shared" si="8"/>
        <v>184.57875397781757</v>
      </c>
      <c r="N128" s="203">
        <f t="shared" si="8"/>
        <v>169.77175646889341</v>
      </c>
      <c r="O128" s="203">
        <f t="shared" si="8"/>
        <v>193.54956505472137</v>
      </c>
      <c r="P128" s="203">
        <f t="shared" si="8"/>
        <v>189.10259446027644</v>
      </c>
      <c r="Q128" s="203">
        <f t="shared" si="8"/>
        <v>190.31864094852156</v>
      </c>
      <c r="R128" s="203">
        <f t="shared" si="8"/>
        <v>182.28196109069728</v>
      </c>
      <c r="S128" s="203">
        <f t="shared" si="8"/>
        <v>185.03827203595901</v>
      </c>
      <c r="T128" s="203">
        <f t="shared" si="8"/>
        <v>185.4751860796722</v>
      </c>
      <c r="U128" s="203">
        <f t="shared" si="8"/>
        <v>179.19244671018524</v>
      </c>
      <c r="V128" s="203">
        <f t="shared" si="8"/>
        <v>176.51607756955789</v>
      </c>
      <c r="W128" s="203">
        <f t="shared" si="8"/>
        <v>211.87168312651926</v>
      </c>
      <c r="X128" s="203">
        <f t="shared" si="8"/>
        <v>181.42552186687664</v>
      </c>
      <c r="Y128" s="203">
        <f t="shared" si="8"/>
        <v>150.30206736566763</v>
      </c>
    </row>
    <row r="129" spans="1:25" ht="12" customHeight="1" x14ac:dyDescent="0.25">
      <c r="A129" s="12" t="s">
        <v>14</v>
      </c>
      <c r="B129" s="204">
        <f t="shared" ref="B129:Y129" si="9">IF(B52=0,"",B52/B4*1000)</f>
        <v>1729.0823545918299</v>
      </c>
      <c r="C129" s="204">
        <f t="shared" si="9"/>
        <v>2329.0255724062499</v>
      </c>
      <c r="D129" s="204">
        <f t="shared" si="9"/>
        <v>2558.5672700315076</v>
      </c>
      <c r="E129" s="204">
        <f t="shared" si="9"/>
        <v>2248.8032967602685</v>
      </c>
      <c r="F129" s="204">
        <f t="shared" si="9"/>
        <v>1413.8408989663565</v>
      </c>
      <c r="G129" s="204">
        <f t="shared" si="9"/>
        <v>1246.3004601820364</v>
      </c>
      <c r="H129" s="204">
        <f t="shared" si="9"/>
        <v>1134.4114460307092</v>
      </c>
      <c r="I129" s="204">
        <f t="shared" si="9"/>
        <v>901.97397085830175</v>
      </c>
      <c r="J129" s="204">
        <f t="shared" si="9"/>
        <v>870.51049898559961</v>
      </c>
      <c r="K129" s="204">
        <f t="shared" si="9"/>
        <v>1095.1887393836857</v>
      </c>
      <c r="L129" s="204">
        <f t="shared" si="9"/>
        <v>508.71609482803046</v>
      </c>
      <c r="M129" s="204">
        <f t="shared" si="9"/>
        <v>610.69350459959287</v>
      </c>
      <c r="N129" s="204">
        <f t="shared" si="9"/>
        <v>626.77313614611126</v>
      </c>
      <c r="O129" s="204">
        <f t="shared" si="9"/>
        <v>683.78149587222742</v>
      </c>
      <c r="P129" s="204">
        <f t="shared" si="9"/>
        <v>1158.4336470367762</v>
      </c>
      <c r="Q129" s="204">
        <f t="shared" si="9"/>
        <v>1475.9477685305058</v>
      </c>
      <c r="R129" s="204">
        <f t="shared" si="9"/>
        <v>585.8884730482946</v>
      </c>
      <c r="S129" s="204">
        <f t="shared" si="9"/>
        <v>533.20996145699621</v>
      </c>
      <c r="T129" s="204">
        <f t="shared" si="9"/>
        <v>496.00771736143901</v>
      </c>
      <c r="U129" s="204">
        <f t="shared" si="9"/>
        <v>753.79174369435339</v>
      </c>
      <c r="V129" s="204">
        <f t="shared" si="9"/>
        <v>727.32364347835323</v>
      </c>
      <c r="W129" s="204">
        <f t="shared" si="9"/>
        <v>270.14230210269369</v>
      </c>
      <c r="X129" s="204">
        <f t="shared" si="9"/>
        <v>339.47141667790203</v>
      </c>
      <c r="Y129" s="204">
        <f t="shared" si="9"/>
        <v>273.58759802934787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2211.1028233075981</v>
      </c>
      <c r="C130" s="205">
        <f t="shared" si="10"/>
        <v>2714.3760574668659</v>
      </c>
      <c r="D130" s="205">
        <f t="shared" si="10"/>
        <v>2481.722657586748</v>
      </c>
      <c r="E130" s="205">
        <f t="shared" si="10"/>
        <v>2086.7786269977614</v>
      </c>
      <c r="F130" s="205">
        <f t="shared" si="10"/>
        <v>1568.2237468977055</v>
      </c>
      <c r="G130" s="205">
        <f t="shared" si="10"/>
        <v>1501.2666163056338</v>
      </c>
      <c r="H130" s="205">
        <f t="shared" si="10"/>
        <v>1330.4274992023641</v>
      </c>
      <c r="I130" s="205">
        <f t="shared" si="10"/>
        <v>757.50763917479298</v>
      </c>
      <c r="J130" s="205">
        <f t="shared" si="10"/>
        <v>699.44023194290651</v>
      </c>
      <c r="K130" s="205">
        <f t="shared" si="10"/>
        <v>251.55567126562462</v>
      </c>
      <c r="L130" s="205">
        <f t="shared" si="10"/>
        <v>334.56275592284805</v>
      </c>
      <c r="M130" s="205">
        <f t="shared" si="10"/>
        <v>255.00122489222133</v>
      </c>
      <c r="N130" s="205">
        <f t="shared" si="10"/>
        <v>215.44007483064638</v>
      </c>
      <c r="O130" s="205">
        <f t="shared" si="10"/>
        <v>345.7623372945032</v>
      </c>
      <c r="P130" s="205">
        <f t="shared" si="10"/>
        <v>390.48835584225958</v>
      </c>
      <c r="Q130" s="205">
        <f t="shared" si="10"/>
        <v>285.95144817464569</v>
      </c>
      <c r="R130" s="205">
        <f t="shared" si="10"/>
        <v>256.8246556209283</v>
      </c>
      <c r="S130" s="205">
        <f t="shared" si="10"/>
        <v>266.43680094332717</v>
      </c>
      <c r="T130" s="205">
        <f t="shared" si="10"/>
        <v>362.87153429538284</v>
      </c>
      <c r="U130" s="205">
        <f t="shared" si="10"/>
        <v>309.47267157513892</v>
      </c>
      <c r="V130" s="205">
        <f t="shared" si="10"/>
        <v>391.07872965775118</v>
      </c>
      <c r="W130" s="205">
        <f t="shared" si="10"/>
        <v>444.19559872924498</v>
      </c>
      <c r="X130" s="205">
        <f t="shared" si="10"/>
        <v>191.71742359800962</v>
      </c>
      <c r="Y130" s="205">
        <f t="shared" si="10"/>
        <v>937.0780328098673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63.270897929787047</v>
      </c>
      <c r="C132" s="204">
        <f t="shared" si="12"/>
        <v>21.160689168512647</v>
      </c>
      <c r="D132" s="204">
        <f t="shared" si="12"/>
        <v>22.902473827900298</v>
      </c>
      <c r="E132" s="204">
        <f t="shared" si="12"/>
        <v>21.711438671880174</v>
      </c>
      <c r="F132" s="204">
        <f t="shared" si="12"/>
        <v>22.564916185269627</v>
      </c>
      <c r="G132" s="204">
        <f t="shared" si="12"/>
        <v>27.650754287590075</v>
      </c>
      <c r="H132" s="204">
        <f t="shared" si="12"/>
        <v>61.054204965249362</v>
      </c>
      <c r="I132" s="204">
        <f t="shared" si="12"/>
        <v>42.234351264769522</v>
      </c>
      <c r="J132" s="204">
        <f t="shared" si="12"/>
        <v>37.417544623351461</v>
      </c>
      <c r="K132" s="204">
        <f t="shared" si="12"/>
        <v>24.425068493980078</v>
      </c>
      <c r="L132" s="204">
        <f t="shared" si="12"/>
        <v>44.594304086215914</v>
      </c>
      <c r="M132" s="204">
        <f t="shared" si="12"/>
        <v>26.428052503567109</v>
      </c>
      <c r="N132" s="204">
        <f t="shared" si="12"/>
        <v>32.961256181195111</v>
      </c>
      <c r="O132" s="204">
        <f t="shared" si="12"/>
        <v>29.292184553671955</v>
      </c>
      <c r="P132" s="204">
        <f t="shared" si="12"/>
        <v>21.730615165848921</v>
      </c>
      <c r="Q132" s="204">
        <f t="shared" si="12"/>
        <v>21.774488245183527</v>
      </c>
      <c r="R132" s="204">
        <f t="shared" si="12"/>
        <v>21.100991815365497</v>
      </c>
      <c r="S132" s="204">
        <f t="shared" si="12"/>
        <v>22.974283032870133</v>
      </c>
      <c r="T132" s="204">
        <f t="shared" si="12"/>
        <v>23.280928411073091</v>
      </c>
      <c r="U132" s="204">
        <f t="shared" si="12"/>
        <v>18.704554271375851</v>
      </c>
      <c r="V132" s="204">
        <f t="shared" si="12"/>
        <v>19.01375936950798</v>
      </c>
      <c r="W132" s="204">
        <f t="shared" si="12"/>
        <v>20.253642131033505</v>
      </c>
      <c r="X132" s="204">
        <f t="shared" si="12"/>
        <v>19.157014005062305</v>
      </c>
      <c r="Y132" s="204">
        <f t="shared" si="12"/>
        <v>19.022352603720826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3448.482199510825</v>
      </c>
      <c r="C133" s="204">
        <f t="shared" si="13"/>
        <v>4116.605940782285</v>
      </c>
      <c r="D133" s="204">
        <f t="shared" si="13"/>
        <v>3771.5780794705865</v>
      </c>
      <c r="E133" s="204">
        <f t="shared" si="13"/>
        <v>3170.0778967087308</v>
      </c>
      <c r="F133" s="204">
        <f t="shared" si="13"/>
        <v>2389.981174751179</v>
      </c>
      <c r="G133" s="204">
        <f t="shared" si="13"/>
        <v>2305.484090198509</v>
      </c>
      <c r="H133" s="204">
        <f t="shared" si="13"/>
        <v>2046.8805093970941</v>
      </c>
      <c r="I133" s="204">
        <f t="shared" si="13"/>
        <v>1161.2184329669401</v>
      </c>
      <c r="J133" s="204">
        <f t="shared" si="13"/>
        <v>1073.0956013292273</v>
      </c>
      <c r="K133" s="204">
        <f t="shared" si="13"/>
        <v>281.17129851396754</v>
      </c>
      <c r="L133" s="204">
        <f t="shared" si="13"/>
        <v>370.44762290840498</v>
      </c>
      <c r="M133" s="204">
        <f t="shared" si="13"/>
        <v>279.00063155136985</v>
      </c>
      <c r="N133" s="204">
        <f t="shared" si="13"/>
        <v>231.10169459271657</v>
      </c>
      <c r="O133" s="204">
        <f t="shared" si="13"/>
        <v>391.11763061225872</v>
      </c>
      <c r="P133" s="204">
        <f t="shared" si="13"/>
        <v>469.05118239246303</v>
      </c>
      <c r="Q133" s="204">
        <f t="shared" si="13"/>
        <v>333.14059002227248</v>
      </c>
      <c r="R133" s="204">
        <f t="shared" si="13"/>
        <v>296.38142932607605</v>
      </c>
      <c r="S133" s="204">
        <f t="shared" si="13"/>
        <v>294.94049830075039</v>
      </c>
      <c r="T133" s="204">
        <f t="shared" si="13"/>
        <v>412.24385082676343</v>
      </c>
      <c r="U133" s="204">
        <f t="shared" si="13"/>
        <v>409.47929804757609</v>
      </c>
      <c r="V133" s="204">
        <f t="shared" si="13"/>
        <v>537.39325166920844</v>
      </c>
      <c r="W133" s="204">
        <f t="shared" si="13"/>
        <v>481.72797694772379</v>
      </c>
      <c r="X133" s="204">
        <f t="shared" si="13"/>
        <v>213.91392936862906</v>
      </c>
      <c r="Y133" s="204">
        <f t="shared" si="13"/>
        <v>1527.633602241292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2395.1424898019786</v>
      </c>
      <c r="C134" s="205">
        <f t="shared" si="14"/>
        <v>1944.4777063526667</v>
      </c>
      <c r="D134" s="205">
        <f t="shared" si="14"/>
        <v>1693.5087971575458</v>
      </c>
      <c r="E134" s="205">
        <f t="shared" si="14"/>
        <v>1800.0631815753488</v>
      </c>
      <c r="F134" s="205">
        <f t="shared" si="14"/>
        <v>2198.6490221223089</v>
      </c>
      <c r="G134" s="205">
        <f t="shared" si="14"/>
        <v>1956.1862419160402</v>
      </c>
      <c r="H134" s="205">
        <f t="shared" si="14"/>
        <v>1844.1642267126927</v>
      </c>
      <c r="I134" s="205">
        <f t="shared" si="14"/>
        <v>1785.5209689129194</v>
      </c>
      <c r="J134" s="205">
        <f t="shared" si="14"/>
        <v>1811.9296197277747</v>
      </c>
      <c r="K134" s="205">
        <f t="shared" si="14"/>
        <v>1230.9752232726407</v>
      </c>
      <c r="L134" s="205">
        <f t="shared" si="14"/>
        <v>1150.2512144584057</v>
      </c>
      <c r="M134" s="205">
        <f t="shared" si="14"/>
        <v>1152.8752953453013</v>
      </c>
      <c r="N134" s="205">
        <f t="shared" si="14"/>
        <v>1032.2265431075168</v>
      </c>
      <c r="O134" s="205">
        <f t="shared" si="14"/>
        <v>1054.5914841539968</v>
      </c>
      <c r="P134" s="205">
        <f t="shared" si="14"/>
        <v>863.2609853114061</v>
      </c>
      <c r="Q134" s="205">
        <f t="shared" si="14"/>
        <v>855.11172548437378</v>
      </c>
      <c r="R134" s="205">
        <f t="shared" si="14"/>
        <v>839.6271110145052</v>
      </c>
      <c r="S134" s="205">
        <f t="shared" si="14"/>
        <v>878.57836596434208</v>
      </c>
      <c r="T134" s="205">
        <f t="shared" si="14"/>
        <v>956.04648856362201</v>
      </c>
      <c r="U134" s="205">
        <f t="shared" si="14"/>
        <v>892.07260936360308</v>
      </c>
      <c r="V134" s="205">
        <f t="shared" si="14"/>
        <v>812.13294114182816</v>
      </c>
      <c r="W134" s="205">
        <f t="shared" si="14"/>
        <v>2025.3481713077451</v>
      </c>
      <c r="X134" s="205">
        <f t="shared" si="14"/>
        <v>750.2188359983536</v>
      </c>
      <c r="Y134" s="205">
        <f t="shared" si="14"/>
        <v>762.99690972198948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4260.1840349021586</v>
      </c>
      <c r="C135" s="204">
        <f t="shared" si="15"/>
        <v>3559.3291215537379</v>
      </c>
      <c r="D135" s="204">
        <f t="shared" si="15"/>
        <v>3087.9573671593967</v>
      </c>
      <c r="E135" s="204">
        <f t="shared" si="15"/>
        <v>3282.0773888895465</v>
      </c>
      <c r="F135" s="204">
        <f t="shared" si="15"/>
        <v>3914.1535194183393</v>
      </c>
      <c r="G135" s="204">
        <f t="shared" si="15"/>
        <v>3492.8514642852729</v>
      </c>
      <c r="H135" s="204">
        <f t="shared" si="15"/>
        <v>3357.3428572224116</v>
      </c>
      <c r="I135" s="204">
        <f t="shared" si="15"/>
        <v>3325.4716186517394</v>
      </c>
      <c r="J135" s="204">
        <f t="shared" si="15"/>
        <v>3327.0773301696513</v>
      </c>
      <c r="K135" s="204">
        <f t="shared" si="15"/>
        <v>4772.9086059396468</v>
      </c>
      <c r="L135" s="204">
        <f t="shared" si="15"/>
        <v>3203.7685522194697</v>
      </c>
      <c r="M135" s="204">
        <f t="shared" si="15"/>
        <v>2636.586521697227</v>
      </c>
      <c r="N135" s="204">
        <f t="shared" si="15"/>
        <v>2079.9654902285893</v>
      </c>
      <c r="O135" s="204">
        <f t="shared" si="15"/>
        <v>2405.7596508813044</v>
      </c>
      <c r="P135" s="204">
        <f t="shared" si="15"/>
        <v>1858.3047235646595</v>
      </c>
      <c r="Q135" s="204">
        <f t="shared" si="15"/>
        <v>1619.6353930605653</v>
      </c>
      <c r="R135" s="204">
        <f t="shared" si="15"/>
        <v>1656.2805969003991</v>
      </c>
      <c r="S135" s="204">
        <f t="shared" si="15"/>
        <v>1619.0625385188625</v>
      </c>
      <c r="T135" s="204">
        <f t="shared" si="15"/>
        <v>1863.8226618458987</v>
      </c>
      <c r="U135" s="204">
        <f t="shared" si="15"/>
        <v>1594.3942583557637</v>
      </c>
      <c r="V135" s="204">
        <f t="shared" si="15"/>
        <v>1666.510335362784</v>
      </c>
      <c r="W135" s="204">
        <f t="shared" si="15"/>
        <v>3380.1550792988696</v>
      </c>
      <c r="X135" s="204">
        <f t="shared" si="15"/>
        <v>1267.4814972451334</v>
      </c>
      <c r="Y135" s="204">
        <f t="shared" si="15"/>
        <v>1396.5751733618049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2752.4225113474026</v>
      </c>
      <c r="C136" s="204">
        <f t="shared" si="16"/>
        <v>2241.8152137916409</v>
      </c>
      <c r="D136" s="204">
        <f t="shared" si="16"/>
        <v>1910.0040198388631</v>
      </c>
      <c r="E136" s="204">
        <f t="shared" si="16"/>
        <v>2046.3294485035863</v>
      </c>
      <c r="F136" s="204">
        <f t="shared" si="16"/>
        <v>2573.1444987669265</v>
      </c>
      <c r="G136" s="204">
        <f t="shared" si="16"/>
        <v>2264.0088955045944</v>
      </c>
      <c r="H136" s="204">
        <f t="shared" si="16"/>
        <v>2083.5294210231455</v>
      </c>
      <c r="I136" s="204">
        <f t="shared" si="16"/>
        <v>2054.1397738744849</v>
      </c>
      <c r="J136" s="204">
        <f t="shared" si="16"/>
        <v>2056.060306899753</v>
      </c>
      <c r="K136" s="204">
        <f t="shared" si="16"/>
        <v>1192.6263944871355</v>
      </c>
      <c r="L136" s="204">
        <f t="shared" si="16"/>
        <v>1712.5888235102479</v>
      </c>
      <c r="M136" s="204">
        <f t="shared" si="16"/>
        <v>1203.5592678821661</v>
      </c>
      <c r="N136" s="204">
        <f t="shared" si="16"/>
        <v>1423.903001991921</v>
      </c>
      <c r="O136" s="204">
        <f t="shared" si="16"/>
        <v>1411.768016717901</v>
      </c>
      <c r="P136" s="204">
        <f t="shared" si="16"/>
        <v>881.07416567170856</v>
      </c>
      <c r="Q136" s="204">
        <f t="shared" si="16"/>
        <v>766.50955165642858</v>
      </c>
      <c r="R136" s="204">
        <f t="shared" si="16"/>
        <v>714.6842446853035</v>
      </c>
      <c r="S136" s="204">
        <f t="shared" si="16"/>
        <v>866.25366437533182</v>
      </c>
      <c r="T136" s="204">
        <f t="shared" si="16"/>
        <v>1088.1429424869225</v>
      </c>
      <c r="U136" s="204">
        <f t="shared" si="16"/>
        <v>757.61245184497295</v>
      </c>
      <c r="V136" s="204">
        <f t="shared" si="16"/>
        <v>632.85138086988502</v>
      </c>
      <c r="W136" s="204">
        <f t="shared" si="16"/>
        <v>2044.9287610167719</v>
      </c>
      <c r="X136" s="204">
        <f t="shared" si="16"/>
        <v>445.67600846410795</v>
      </c>
      <c r="Y136" s="204">
        <f t="shared" si="16"/>
        <v>742.37892735997821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151.01821737263003</v>
      </c>
      <c r="C137" s="204">
        <f t="shared" si="17"/>
        <v>151.01821737262998</v>
      </c>
      <c r="D137" s="204">
        <f t="shared" si="17"/>
        <v>151.01821737262998</v>
      </c>
      <c r="E137" s="204">
        <f t="shared" si="17"/>
        <v>151.01821737262998</v>
      </c>
      <c r="F137" s="204">
        <f t="shared" si="17"/>
        <v>151.01821737263006</v>
      </c>
      <c r="G137" s="204">
        <f t="shared" si="17"/>
        <v>151.01821737263001</v>
      </c>
      <c r="H137" s="204">
        <f t="shared" si="17"/>
        <v>151.01821737263003</v>
      </c>
      <c r="I137" s="204">
        <f t="shared" si="17"/>
        <v>151.01821737263001</v>
      </c>
      <c r="J137" s="204">
        <f t="shared" si="17"/>
        <v>151.01821737263003</v>
      </c>
      <c r="K137" s="204">
        <f t="shared" si="17"/>
        <v>151.01821737263001</v>
      </c>
      <c r="L137" s="204">
        <f t="shared" si="17"/>
        <v>151.01821737263006</v>
      </c>
      <c r="M137" s="204">
        <f t="shared" si="17"/>
        <v>151.01821737263001</v>
      </c>
      <c r="N137" s="204">
        <f t="shared" si="17"/>
        <v>151.01821737262998</v>
      </c>
      <c r="O137" s="204">
        <f t="shared" si="17"/>
        <v>151.01821737263006</v>
      </c>
      <c r="P137" s="204">
        <f t="shared" si="17"/>
        <v>151.01821737263006</v>
      </c>
      <c r="Q137" s="204">
        <f t="shared" si="17"/>
        <v>162.4611981952232</v>
      </c>
      <c r="R137" s="204">
        <f t="shared" si="17"/>
        <v>176.15979827602868</v>
      </c>
      <c r="S137" s="204">
        <f t="shared" si="17"/>
        <v>171.85738302038627</v>
      </c>
      <c r="T137" s="204">
        <f t="shared" si="17"/>
        <v>183.4601379305399</v>
      </c>
      <c r="U137" s="204">
        <f t="shared" si="17"/>
        <v>277.42890849634932</v>
      </c>
      <c r="V137" s="204">
        <f t="shared" si="17"/>
        <v>288.51236888057605</v>
      </c>
      <c r="W137" s="204">
        <f t="shared" si="17"/>
        <v>667.57573002079187</v>
      </c>
      <c r="X137" s="204">
        <f t="shared" si="17"/>
        <v>272.34806636692792</v>
      </c>
      <c r="Y137" s="204">
        <f t="shared" si="17"/>
        <v>272.34806636692798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2087.7945367046236</v>
      </c>
      <c r="C138" s="205">
        <f t="shared" si="18"/>
        <v>1418.3496457074652</v>
      </c>
      <c r="D138" s="205">
        <f t="shared" si="18"/>
        <v>1083.5299465998621</v>
      </c>
      <c r="E138" s="205">
        <f t="shared" si="18"/>
        <v>1248.6310553837459</v>
      </c>
      <c r="F138" s="205">
        <f t="shared" si="18"/>
        <v>1134.1137469932769</v>
      </c>
      <c r="G138" s="205">
        <f t="shared" si="18"/>
        <v>997.04456585209437</v>
      </c>
      <c r="H138" s="205">
        <f t="shared" si="18"/>
        <v>849.59221816322395</v>
      </c>
      <c r="I138" s="205">
        <f t="shared" si="18"/>
        <v>763.01006160323118</v>
      </c>
      <c r="J138" s="205">
        <f t="shared" si="18"/>
        <v>846.07445500825349</v>
      </c>
      <c r="K138" s="205">
        <f t="shared" si="18"/>
        <v>737.60464670824547</v>
      </c>
      <c r="L138" s="205">
        <f t="shared" si="18"/>
        <v>1109.3849742474936</v>
      </c>
      <c r="M138" s="205">
        <f t="shared" si="18"/>
        <v>858.13957446902396</v>
      </c>
      <c r="N138" s="205">
        <f t="shared" si="18"/>
        <v>883.68644116515009</v>
      </c>
      <c r="O138" s="205">
        <f t="shared" si="18"/>
        <v>1086.9969418202149</v>
      </c>
      <c r="P138" s="205">
        <f t="shared" si="18"/>
        <v>980.59223507372076</v>
      </c>
      <c r="Q138" s="205">
        <f t="shared" si="18"/>
        <v>898.57711924153602</v>
      </c>
      <c r="R138" s="205">
        <f t="shared" si="18"/>
        <v>927.12233630829644</v>
      </c>
      <c r="S138" s="205">
        <f t="shared" si="18"/>
        <v>980.30358232841411</v>
      </c>
      <c r="T138" s="205">
        <f t="shared" si="18"/>
        <v>889.505117314269</v>
      </c>
      <c r="U138" s="205">
        <f t="shared" si="18"/>
        <v>804.30484162460698</v>
      </c>
      <c r="V138" s="205">
        <f t="shared" si="18"/>
        <v>797.83380739722315</v>
      </c>
      <c r="W138" s="205">
        <f t="shared" si="18"/>
        <v>1036.6904651792579</v>
      </c>
      <c r="X138" s="205">
        <f t="shared" si="18"/>
        <v>1110.7845856304602</v>
      </c>
      <c r="Y138" s="205">
        <f t="shared" si="18"/>
        <v>667.8311370928302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1664.7166067788773</v>
      </c>
      <c r="C139" s="204">
        <f t="shared" si="19"/>
        <v>1147.160800479026</v>
      </c>
      <c r="D139" s="204">
        <f t="shared" si="19"/>
        <v>867.53015395669854</v>
      </c>
      <c r="E139" s="204">
        <f t="shared" si="19"/>
        <v>993.9491508101263</v>
      </c>
      <c r="F139" s="204">
        <f t="shared" si="19"/>
        <v>984.56842563746204</v>
      </c>
      <c r="G139" s="204">
        <f t="shared" si="19"/>
        <v>901.60025210381184</v>
      </c>
      <c r="H139" s="204">
        <f t="shared" si="19"/>
        <v>769.02509414427334</v>
      </c>
      <c r="I139" s="204">
        <f t="shared" si="19"/>
        <v>675.11409514983472</v>
      </c>
      <c r="J139" s="204">
        <f t="shared" si="19"/>
        <v>720.22100465297308</v>
      </c>
      <c r="K139" s="204">
        <f t="shared" si="19"/>
        <v>639.85325035944732</v>
      </c>
      <c r="L139" s="204">
        <f t="shared" si="19"/>
        <v>909.55203014639142</v>
      </c>
      <c r="M139" s="204">
        <f t="shared" si="19"/>
        <v>721.01037037454171</v>
      </c>
      <c r="N139" s="204">
        <f t="shared" si="19"/>
        <v>767.06600900163323</v>
      </c>
      <c r="O139" s="204">
        <f t="shared" si="19"/>
        <v>1064.3296543264621</v>
      </c>
      <c r="P139" s="204">
        <f t="shared" si="19"/>
        <v>728.21959690686333</v>
      </c>
      <c r="Q139" s="204">
        <f t="shared" si="19"/>
        <v>847.30293558471351</v>
      </c>
      <c r="R139" s="204">
        <f t="shared" si="19"/>
        <v>949.27264252320276</v>
      </c>
      <c r="S139" s="204">
        <f t="shared" si="19"/>
        <v>1086.8419261163224</v>
      </c>
      <c r="T139" s="204">
        <f t="shared" si="19"/>
        <v>939.97056996476044</v>
      </c>
      <c r="U139" s="204">
        <f t="shared" si="19"/>
        <v>820.29884958204411</v>
      </c>
      <c r="V139" s="204">
        <f t="shared" si="19"/>
        <v>803.42865440512639</v>
      </c>
      <c r="W139" s="204">
        <f t="shared" si="19"/>
        <v>1009.0812980135544</v>
      </c>
      <c r="X139" s="204">
        <f t="shared" si="19"/>
        <v>994.70644326083288</v>
      </c>
      <c r="Y139" s="204">
        <f t="shared" si="19"/>
        <v>589.26053570064539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3939.2863587123343</v>
      </c>
      <c r="C140" s="204">
        <f t="shared" si="20"/>
        <v>2319.8928744080035</v>
      </c>
      <c r="D140" s="204">
        <f t="shared" si="20"/>
        <v>1581.1588236952989</v>
      </c>
      <c r="E140" s="204">
        <f t="shared" si="20"/>
        <v>1786.6626904729951</v>
      </c>
      <c r="F140" s="204">
        <f t="shared" si="20"/>
        <v>1806.0981233212963</v>
      </c>
      <c r="G140" s="204">
        <f t="shared" si="20"/>
        <v>1742.4932974019941</v>
      </c>
      <c r="H140" s="204">
        <f t="shared" si="20"/>
        <v>1506.775601767129</v>
      </c>
      <c r="I140" s="204">
        <f t="shared" si="20"/>
        <v>1365.4015627204408</v>
      </c>
      <c r="J140" s="204">
        <f t="shared" si="20"/>
        <v>1420.9284751306852</v>
      </c>
      <c r="K140" s="204">
        <f t="shared" si="20"/>
        <v>1138.1573851769558</v>
      </c>
      <c r="L140" s="204">
        <f t="shared" si="20"/>
        <v>1696.6999568486706</v>
      </c>
      <c r="M140" s="204">
        <f t="shared" si="20"/>
        <v>1297.6981859238558</v>
      </c>
      <c r="N140" s="204">
        <f t="shared" si="20"/>
        <v>1276.9392583179667</v>
      </c>
      <c r="O140" s="204">
        <f t="shared" si="20"/>
        <v>1374.6549652448493</v>
      </c>
      <c r="P140" s="204">
        <f t="shared" si="20"/>
        <v>1642.0514533112944</v>
      </c>
      <c r="Q140" s="204">
        <f t="shared" si="20"/>
        <v>1173.5631460081838</v>
      </c>
      <c r="R140" s="204">
        <f t="shared" si="20"/>
        <v>1363.3341880878129</v>
      </c>
      <c r="S140" s="204">
        <f t="shared" si="20"/>
        <v>1431.5604382489848</v>
      </c>
      <c r="T140" s="204">
        <f t="shared" si="20"/>
        <v>1316.0553470176847</v>
      </c>
      <c r="U140" s="204">
        <f t="shared" si="20"/>
        <v>1258.0836079942305</v>
      </c>
      <c r="V140" s="204">
        <f t="shared" si="20"/>
        <v>1182.9394176002054</v>
      </c>
      <c r="W140" s="204">
        <f t="shared" si="20"/>
        <v>1452.5880966836498</v>
      </c>
      <c r="X140" s="204">
        <f t="shared" si="20"/>
        <v>1902.7220028600593</v>
      </c>
      <c r="Y140" s="204">
        <f t="shared" si="20"/>
        <v>1157.8185406824377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1297.9881424686291</v>
      </c>
      <c r="C141" s="204">
        <f t="shared" si="21"/>
        <v>1031.9159720223374</v>
      </c>
      <c r="D141" s="204">
        <f t="shared" si="21"/>
        <v>830.02531583351902</v>
      </c>
      <c r="E141" s="204">
        <f t="shared" si="21"/>
        <v>921.2491224230647</v>
      </c>
      <c r="F141" s="204">
        <f t="shared" si="21"/>
        <v>883.44555266092004</v>
      </c>
      <c r="G141" s="204">
        <f t="shared" si="21"/>
        <v>796.6289554579489</v>
      </c>
      <c r="H141" s="204">
        <f t="shared" si="21"/>
        <v>641.85328066675731</v>
      </c>
      <c r="I141" s="204">
        <f t="shared" si="21"/>
        <v>555.32114088219225</v>
      </c>
      <c r="J141" s="204">
        <f t="shared" si="21"/>
        <v>584.87061033139037</v>
      </c>
      <c r="K141" s="204">
        <f t="shared" si="21"/>
        <v>513.29058989830048</v>
      </c>
      <c r="L141" s="204">
        <f t="shared" si="21"/>
        <v>585.1499953411876</v>
      </c>
      <c r="M141" s="204">
        <f t="shared" si="21"/>
        <v>602.50505825885557</v>
      </c>
      <c r="N141" s="204">
        <f t="shared" si="21"/>
        <v>599.57095968675208</v>
      </c>
      <c r="O141" s="204">
        <f t="shared" si="21"/>
        <v>718.39207790126068</v>
      </c>
      <c r="P141" s="204">
        <f t="shared" si="21"/>
        <v>658.73504371578281</v>
      </c>
      <c r="Q141" s="204">
        <f t="shared" si="21"/>
        <v>607.08477217716018</v>
      </c>
      <c r="R141" s="204">
        <f t="shared" si="21"/>
        <v>533.83406536460097</v>
      </c>
      <c r="S141" s="204">
        <f t="shared" si="21"/>
        <v>503.31264191390966</v>
      </c>
      <c r="T141" s="204">
        <f t="shared" si="21"/>
        <v>484.9754828755153</v>
      </c>
      <c r="U141" s="204">
        <f t="shared" si="21"/>
        <v>439.28571109505225</v>
      </c>
      <c r="V141" s="204">
        <f t="shared" si="21"/>
        <v>485.95033367448093</v>
      </c>
      <c r="W141" s="204">
        <f t="shared" si="21"/>
        <v>701.37546060190232</v>
      </c>
      <c r="X141" s="204">
        <f t="shared" si="21"/>
        <v>689.70220780909926</v>
      </c>
      <c r="Y141" s="204">
        <f t="shared" si="21"/>
        <v>425.4361655135109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785.27487647658313</v>
      </c>
      <c r="C142" s="205">
        <f t="shared" si="22"/>
        <v>431.08509423175087</v>
      </c>
      <c r="D142" s="205">
        <f t="shared" si="22"/>
        <v>615.31554428312154</v>
      </c>
      <c r="E142" s="205">
        <f t="shared" si="22"/>
        <v>620.07482476137966</v>
      </c>
      <c r="F142" s="205">
        <f t="shared" si="22"/>
        <v>816.8604415492191</v>
      </c>
      <c r="G142" s="205">
        <f t="shared" si="22"/>
        <v>705.3950037267482</v>
      </c>
      <c r="H142" s="205">
        <f t="shared" si="22"/>
        <v>591.26984973960305</v>
      </c>
      <c r="I142" s="205">
        <f t="shared" si="22"/>
        <v>556.76378618769331</v>
      </c>
      <c r="J142" s="205">
        <f t="shared" si="22"/>
        <v>460.36778483593247</v>
      </c>
      <c r="K142" s="205">
        <f t="shared" si="22"/>
        <v>196.11025530218836</v>
      </c>
      <c r="L142" s="205">
        <f t="shared" si="22"/>
        <v>494.18395348240512</v>
      </c>
      <c r="M142" s="205">
        <f t="shared" si="22"/>
        <v>492.03388102457563</v>
      </c>
      <c r="N142" s="205">
        <f t="shared" si="22"/>
        <v>500.33749348079834</v>
      </c>
      <c r="O142" s="205">
        <f t="shared" si="22"/>
        <v>584.76115507926318</v>
      </c>
      <c r="P142" s="205">
        <f t="shared" si="22"/>
        <v>529.16560459433231</v>
      </c>
      <c r="Q142" s="205">
        <f t="shared" si="22"/>
        <v>569.34325676626986</v>
      </c>
      <c r="R142" s="205">
        <f t="shared" si="22"/>
        <v>546.51836889219226</v>
      </c>
      <c r="S142" s="205">
        <f t="shared" si="22"/>
        <v>503.38898302985223</v>
      </c>
      <c r="T142" s="205">
        <f t="shared" si="22"/>
        <v>432.65850386661117</v>
      </c>
      <c r="U142" s="205">
        <f t="shared" si="22"/>
        <v>449.60936033410997</v>
      </c>
      <c r="V142" s="205">
        <f t="shared" si="22"/>
        <v>471.20403894841581</v>
      </c>
      <c r="W142" s="205">
        <f t="shared" si="22"/>
        <v>420.49208547725385</v>
      </c>
      <c r="X142" s="205">
        <f t="shared" si="22"/>
        <v>520.13244815510734</v>
      </c>
      <c r="Y142" s="205">
        <f t="shared" si="22"/>
        <v>344.32692863066643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10126.602784900439</v>
      </c>
      <c r="C143" s="204">
        <f t="shared" si="23"/>
        <v>5267.4652614397864</v>
      </c>
      <c r="D143" s="204">
        <f t="shared" si="23"/>
        <v>6241.6034751773223</v>
      </c>
      <c r="E143" s="204">
        <f t="shared" si="23"/>
        <v>6231.3298906536866</v>
      </c>
      <c r="F143" s="204">
        <f t="shared" si="23"/>
        <v>10604.641522545169</v>
      </c>
      <c r="G143" s="204">
        <f t="shared" si="23"/>
        <v>9468.5645357722478</v>
      </c>
      <c r="H143" s="204">
        <f t="shared" si="23"/>
        <v>7830.0179284842279</v>
      </c>
      <c r="I143" s="204">
        <f t="shared" si="23"/>
        <v>8383.6033690393724</v>
      </c>
      <c r="J143" s="204">
        <f t="shared" si="23"/>
        <v>7669.3902856882232</v>
      </c>
      <c r="K143" s="204">
        <f t="shared" si="23"/>
        <v>2513.8561325541491</v>
      </c>
      <c r="L143" s="204">
        <f t="shared" si="23"/>
        <v>6543.626319380257</v>
      </c>
      <c r="M143" s="204">
        <f t="shared" si="23"/>
        <v>6741.6791551706419</v>
      </c>
      <c r="N143" s="204">
        <f t="shared" si="23"/>
        <v>6803.3713062764837</v>
      </c>
      <c r="O143" s="204">
        <f t="shared" si="23"/>
        <v>8286.4657741364827</v>
      </c>
      <c r="P143" s="204">
        <f t="shared" si="23"/>
        <v>8104.1560844156493</v>
      </c>
      <c r="Q143" s="204">
        <f t="shared" si="23"/>
        <v>7104.2173208219501</v>
      </c>
      <c r="R143" s="204">
        <f t="shared" si="23"/>
        <v>7101.6534729651767</v>
      </c>
      <c r="S143" s="204">
        <f t="shared" si="23"/>
        <v>5937.9732473071244</v>
      </c>
      <c r="T143" s="204">
        <f t="shared" si="23"/>
        <v>5267.6126155178708</v>
      </c>
      <c r="U143" s="204">
        <f t="shared" si="23"/>
        <v>5998.1099766029283</v>
      </c>
      <c r="V143" s="204">
        <f t="shared" si="23"/>
        <v>6310.6893949514288</v>
      </c>
      <c r="W143" s="204">
        <f t="shared" si="23"/>
        <v>5895.9778231446717</v>
      </c>
      <c r="X143" s="204">
        <f t="shared" si="23"/>
        <v>7580.1414490571924</v>
      </c>
      <c r="Y143" s="204">
        <f t="shared" si="23"/>
        <v>5238.7441841137916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876.31047920927506</v>
      </c>
      <c r="C144" s="204">
        <f t="shared" si="24"/>
        <v>434.32080764953423</v>
      </c>
      <c r="D144" s="204">
        <f t="shared" si="24"/>
        <v>537.03186312133721</v>
      </c>
      <c r="E144" s="204">
        <f t="shared" si="24"/>
        <v>536.25389413761138</v>
      </c>
      <c r="F144" s="204">
        <f t="shared" si="24"/>
        <v>757.65924803060591</v>
      </c>
      <c r="G144" s="204">
        <f t="shared" si="24"/>
        <v>672.60440171671405</v>
      </c>
      <c r="H144" s="204">
        <f t="shared" si="24"/>
        <v>543.42337669574181</v>
      </c>
      <c r="I144" s="204">
        <f t="shared" si="24"/>
        <v>567.56642603603973</v>
      </c>
      <c r="J144" s="204">
        <f t="shared" si="24"/>
        <v>515.07994909608431</v>
      </c>
      <c r="K144" s="204">
        <f t="shared" si="24"/>
        <v>134.48758203060501</v>
      </c>
      <c r="L144" s="204">
        <f t="shared" si="24"/>
        <v>422.92233394337319</v>
      </c>
      <c r="M144" s="204">
        <f t="shared" si="24"/>
        <v>453.32075467791901</v>
      </c>
      <c r="N144" s="204">
        <f t="shared" si="24"/>
        <v>464.85099639031137</v>
      </c>
      <c r="O144" s="204">
        <f t="shared" si="24"/>
        <v>566.43351773715926</v>
      </c>
      <c r="P144" s="204">
        <f t="shared" si="24"/>
        <v>532.2325214704299</v>
      </c>
      <c r="Q144" s="204">
        <f t="shared" si="24"/>
        <v>485.29000796177246</v>
      </c>
      <c r="R144" s="204">
        <f t="shared" si="24"/>
        <v>483.16410764299587</v>
      </c>
      <c r="S144" s="204">
        <f t="shared" si="24"/>
        <v>410.45180770667946</v>
      </c>
      <c r="T144" s="204">
        <f t="shared" si="24"/>
        <v>362.47066610749772</v>
      </c>
      <c r="U144" s="204">
        <f t="shared" si="24"/>
        <v>410.36483831123684</v>
      </c>
      <c r="V144" s="204">
        <f t="shared" si="24"/>
        <v>450.08600470126237</v>
      </c>
      <c r="W144" s="204">
        <f t="shared" si="24"/>
        <v>409.75708724556193</v>
      </c>
      <c r="X144" s="204">
        <f t="shared" si="24"/>
        <v>519.31809916654413</v>
      </c>
      <c r="Y144" s="204">
        <f t="shared" si="24"/>
        <v>340.51735869782715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42.04721332452543</v>
      </c>
      <c r="C145" s="204">
        <f t="shared" si="25"/>
        <v>42.047213324525416</v>
      </c>
      <c r="D145" s="204">
        <f t="shared" si="25"/>
        <v>42.047213324525437</v>
      </c>
      <c r="E145" s="204">
        <f t="shared" si="25"/>
        <v>42.047213324525423</v>
      </c>
      <c r="F145" s="204">
        <f t="shared" si="25"/>
        <v>42.047213324525416</v>
      </c>
      <c r="G145" s="204">
        <f t="shared" si="25"/>
        <v>42.04721332452543</v>
      </c>
      <c r="H145" s="204">
        <f t="shared" si="25"/>
        <v>42.047213324525416</v>
      </c>
      <c r="I145" s="204">
        <f t="shared" si="25"/>
        <v>42.04721332452543</v>
      </c>
      <c r="J145" s="204">
        <f t="shared" si="25"/>
        <v>42.047213324525416</v>
      </c>
      <c r="K145" s="204">
        <f t="shared" si="25"/>
        <v>42.047213324525401</v>
      </c>
      <c r="L145" s="204">
        <f t="shared" si="25"/>
        <v>42.047213324525423</v>
      </c>
      <c r="M145" s="204">
        <f t="shared" si="25"/>
        <v>42.047213324525444</v>
      </c>
      <c r="N145" s="204">
        <f t="shared" si="25"/>
        <v>42.047213324525423</v>
      </c>
      <c r="O145" s="204">
        <f t="shared" si="25"/>
        <v>42.047213324525437</v>
      </c>
      <c r="P145" s="204">
        <f t="shared" si="25"/>
        <v>42.047213324525394</v>
      </c>
      <c r="Q145" s="204">
        <f t="shared" si="25"/>
        <v>40.257162332432905</v>
      </c>
      <c r="R145" s="204">
        <f t="shared" si="25"/>
        <v>37.572569560450923</v>
      </c>
      <c r="S145" s="204">
        <f t="shared" si="25"/>
        <v>42.844159976791204</v>
      </c>
      <c r="T145" s="204">
        <f t="shared" si="25"/>
        <v>44.017965989544543</v>
      </c>
      <c r="U145" s="204">
        <f t="shared" si="25"/>
        <v>37.334195763856172</v>
      </c>
      <c r="V145" s="204">
        <f t="shared" si="25"/>
        <v>41.879902574724611</v>
      </c>
      <c r="W145" s="204">
        <f t="shared" si="25"/>
        <v>43.567084831476983</v>
      </c>
      <c r="X145" s="204">
        <f t="shared" si="25"/>
        <v>44.520146004552899</v>
      </c>
      <c r="Y145" s="204">
        <f t="shared" si="25"/>
        <v>44.520146004552878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299.45555917076928</v>
      </c>
      <c r="C146" s="206">
        <f t="shared" si="26"/>
        <v>238.82862495253866</v>
      </c>
      <c r="D146" s="206">
        <f t="shared" si="26"/>
        <v>241.08117892632157</v>
      </c>
      <c r="E146" s="206">
        <f t="shared" si="26"/>
        <v>173.31975499336434</v>
      </c>
      <c r="F146" s="206">
        <f t="shared" si="26"/>
        <v>212.47794039916701</v>
      </c>
      <c r="G146" s="206">
        <f t="shared" si="26"/>
        <v>195.46207117879288</v>
      </c>
      <c r="H146" s="206">
        <f t="shared" si="26"/>
        <v>173.16748016381382</v>
      </c>
      <c r="I146" s="206">
        <f t="shared" si="26"/>
        <v>156.43924638671371</v>
      </c>
      <c r="J146" s="206">
        <f t="shared" si="26"/>
        <v>152.99013729815883</v>
      </c>
      <c r="K146" s="206">
        <f t="shared" si="26"/>
        <v>127.19526199555267</v>
      </c>
      <c r="L146" s="206">
        <f t="shared" si="26"/>
        <v>144.19066654043812</v>
      </c>
      <c r="M146" s="206">
        <f t="shared" si="26"/>
        <v>124.7157398120236</v>
      </c>
      <c r="N146" s="206">
        <f t="shared" si="26"/>
        <v>94.85002072310499</v>
      </c>
      <c r="O146" s="206">
        <f t="shared" si="26"/>
        <v>113.4956043687902</v>
      </c>
      <c r="P146" s="206">
        <f t="shared" si="26"/>
        <v>122.58667223907315</v>
      </c>
      <c r="Q146" s="206">
        <f t="shared" si="26"/>
        <v>137.44554561537973</v>
      </c>
      <c r="R146" s="206">
        <f t="shared" si="26"/>
        <v>137.05464858593697</v>
      </c>
      <c r="S146" s="206">
        <f t="shared" si="26"/>
        <v>171.72714582707127</v>
      </c>
      <c r="T146" s="206">
        <f t="shared" si="26"/>
        <v>155.79815759099122</v>
      </c>
      <c r="U146" s="206">
        <f t="shared" si="26"/>
        <v>142.50823728044546</v>
      </c>
      <c r="V146" s="206">
        <f t="shared" si="26"/>
        <v>123.20658820739703</v>
      </c>
      <c r="W146" s="206">
        <f t="shared" si="26"/>
        <v>186.53013845143272</v>
      </c>
      <c r="X146" s="206">
        <f t="shared" si="26"/>
        <v>124.49012754334996</v>
      </c>
      <c r="Y146" s="206">
        <f t="shared" si="26"/>
        <v>133.44321674793147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113.83968265981034</v>
      </c>
      <c r="C147" s="204">
        <f t="shared" si="27"/>
        <v>145.35960744856541</v>
      </c>
      <c r="D147" s="204">
        <f t="shared" si="27"/>
        <v>141.00087157299211</v>
      </c>
      <c r="E147" s="204">
        <f t="shared" si="27"/>
        <v>76.085451333552413</v>
      </c>
      <c r="F147" s="204">
        <f t="shared" si="27"/>
        <v>69.260159227901511</v>
      </c>
      <c r="G147" s="204">
        <f t="shared" si="27"/>
        <v>64.701553423213227</v>
      </c>
      <c r="H147" s="204">
        <f t="shared" si="27"/>
        <v>50.037791381099701</v>
      </c>
      <c r="I147" s="204">
        <f t="shared" si="27"/>
        <v>44.469968388887075</v>
      </c>
      <c r="J147" s="204">
        <f t="shared" si="27"/>
        <v>50.731555401961437</v>
      </c>
      <c r="K147" s="204">
        <f t="shared" si="27"/>
        <v>50.393738199741001</v>
      </c>
      <c r="L147" s="204">
        <f t="shared" si="27"/>
        <v>34.311710953790943</v>
      </c>
      <c r="M147" s="204">
        <f t="shared" si="27"/>
        <v>51.06100627110181</v>
      </c>
      <c r="N147" s="204">
        <f t="shared" si="27"/>
        <v>51.429791113667569</v>
      </c>
      <c r="O147" s="204">
        <f t="shared" si="27"/>
        <v>47.00828411086718</v>
      </c>
      <c r="P147" s="204">
        <f t="shared" si="27"/>
        <v>36.488894224916329</v>
      </c>
      <c r="Q147" s="204">
        <f t="shared" si="27"/>
        <v>36.933063415644959</v>
      </c>
      <c r="R147" s="204">
        <f t="shared" si="27"/>
        <v>34.925311255843297</v>
      </c>
      <c r="S147" s="204">
        <f t="shared" si="27"/>
        <v>35.268925600268965</v>
      </c>
      <c r="T147" s="204">
        <f t="shared" si="27"/>
        <v>38.154849906950474</v>
      </c>
      <c r="U147" s="204">
        <f t="shared" si="27"/>
        <v>32.04656492339852</v>
      </c>
      <c r="V147" s="204">
        <f t="shared" si="27"/>
        <v>25.013133844946726</v>
      </c>
      <c r="W147" s="204">
        <f t="shared" si="27"/>
        <v>26.454738024972482</v>
      </c>
      <c r="X147" s="204">
        <f t="shared" si="27"/>
        <v>32.207429099364717</v>
      </c>
      <c r="Y147" s="204">
        <f t="shared" si="27"/>
        <v>25.023289441270485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166.2408754358774</v>
      </c>
      <c r="C148" s="204">
        <f t="shared" si="28"/>
        <v>115.86030360174939</v>
      </c>
      <c r="D148" s="204">
        <f t="shared" si="28"/>
        <v>96.027529956328635</v>
      </c>
      <c r="E148" s="204">
        <f t="shared" si="28"/>
        <v>89.916353325378125</v>
      </c>
      <c r="F148" s="204">
        <f t="shared" si="28"/>
        <v>91.843579137570998</v>
      </c>
      <c r="G148" s="204">
        <f t="shared" si="28"/>
        <v>88.020886084552458</v>
      </c>
      <c r="H148" s="204">
        <f t="shared" si="28"/>
        <v>75.137989563048905</v>
      </c>
      <c r="I148" s="204">
        <f t="shared" si="28"/>
        <v>64.088569540901034</v>
      </c>
      <c r="J148" s="204">
        <f t="shared" si="28"/>
        <v>64.343377939539764</v>
      </c>
      <c r="K148" s="204">
        <f t="shared" si="28"/>
        <v>50.944601240282957</v>
      </c>
      <c r="L148" s="204">
        <f t="shared" si="28"/>
        <v>55.260462950117365</v>
      </c>
      <c r="M148" s="204">
        <f t="shared" si="28"/>
        <v>68.086537259683865</v>
      </c>
      <c r="N148" s="204">
        <f t="shared" si="28"/>
        <v>60.937173429363568</v>
      </c>
      <c r="O148" s="204">
        <f t="shared" si="28"/>
        <v>60.863038021435266</v>
      </c>
      <c r="P148" s="204">
        <f t="shared" si="28"/>
        <v>54.031857165148445</v>
      </c>
      <c r="Q148" s="204">
        <f t="shared" si="28"/>
        <v>52.747025960068008</v>
      </c>
      <c r="R148" s="204">
        <f t="shared" si="28"/>
        <v>48.915461663367473</v>
      </c>
      <c r="S148" s="204">
        <f t="shared" si="28"/>
        <v>45.524652486140539</v>
      </c>
      <c r="T148" s="204">
        <f t="shared" si="28"/>
        <v>46.529905215735369</v>
      </c>
      <c r="U148" s="204">
        <f t="shared" si="28"/>
        <v>43.999153829707481</v>
      </c>
      <c r="V148" s="204">
        <f t="shared" si="28"/>
        <v>47.665686911882098</v>
      </c>
      <c r="W148" s="204">
        <f t="shared" si="28"/>
        <v>50.958927602938957</v>
      </c>
      <c r="X148" s="204">
        <f t="shared" si="28"/>
        <v>45.813048752955964</v>
      </c>
      <c r="Y148" s="204">
        <f t="shared" si="28"/>
        <v>33.602704738998199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145.51047095644682</v>
      </c>
      <c r="C149" s="204">
        <f t="shared" si="29"/>
        <v>113.37131186113388</v>
      </c>
      <c r="D149" s="204">
        <f t="shared" si="29"/>
        <v>100.00756324860751</v>
      </c>
      <c r="E149" s="204">
        <f t="shared" si="29"/>
        <v>97.890103924046983</v>
      </c>
      <c r="F149" s="204">
        <f t="shared" si="29"/>
        <v>100.75180425316337</v>
      </c>
      <c r="G149" s="204">
        <f t="shared" si="29"/>
        <v>90.983210694800533</v>
      </c>
      <c r="H149" s="204">
        <f t="shared" si="29"/>
        <v>94.595916260549458</v>
      </c>
      <c r="I149" s="204">
        <f t="shared" si="29"/>
        <v>79.058657223815459</v>
      </c>
      <c r="J149" s="204">
        <f t="shared" si="29"/>
        <v>88.573951919513235</v>
      </c>
      <c r="K149" s="204">
        <f t="shared" si="29"/>
        <v>62.034441701857411</v>
      </c>
      <c r="L149" s="204">
        <f t="shared" si="29"/>
        <v>66.320378984669148</v>
      </c>
      <c r="M149" s="204">
        <f t="shared" si="29"/>
        <v>47.226270634470168</v>
      </c>
      <c r="N149" s="204">
        <f t="shared" si="29"/>
        <v>44.646747663054867</v>
      </c>
      <c r="O149" s="204">
        <f t="shared" si="29"/>
        <v>56.140521515626084</v>
      </c>
      <c r="P149" s="204">
        <f t="shared" si="29"/>
        <v>52.158513500967423</v>
      </c>
      <c r="Q149" s="204">
        <f t="shared" si="29"/>
        <v>60.666286639468233</v>
      </c>
      <c r="R149" s="204">
        <f t="shared" si="29"/>
        <v>58.258490801411234</v>
      </c>
      <c r="S149" s="204">
        <f t="shared" si="29"/>
        <v>60.569959218332734</v>
      </c>
      <c r="T149" s="204">
        <f t="shared" si="29"/>
        <v>61.364760963029951</v>
      </c>
      <c r="U149" s="204">
        <f t="shared" si="29"/>
        <v>54.860680515866171</v>
      </c>
      <c r="V149" s="204">
        <f t="shared" si="29"/>
        <v>54.281971919123876</v>
      </c>
      <c r="W149" s="204">
        <f t="shared" si="29"/>
        <v>73.813447800498835</v>
      </c>
      <c r="X149" s="204">
        <f t="shared" si="29"/>
        <v>63.591883303446295</v>
      </c>
      <c r="Y149" s="204">
        <f t="shared" si="29"/>
        <v>56.340660049380695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598.06463013089569</v>
      </c>
      <c r="C150" s="204">
        <f t="shared" si="30"/>
        <v>529.82905404259077</v>
      </c>
      <c r="D150" s="204">
        <f t="shared" si="30"/>
        <v>607.09199624247037</v>
      </c>
      <c r="E150" s="204">
        <f t="shared" si="30"/>
        <v>404.83393194262237</v>
      </c>
      <c r="F150" s="204">
        <f t="shared" si="30"/>
        <v>338.02368762107386</v>
      </c>
      <c r="G150" s="204">
        <f t="shared" si="30"/>
        <v>295.4444117457013</v>
      </c>
      <c r="H150" s="204">
        <f t="shared" si="30"/>
        <v>370.33722747675409</v>
      </c>
      <c r="I150" s="204">
        <f t="shared" si="30"/>
        <v>280.40354293817433</v>
      </c>
      <c r="J150" s="204">
        <f t="shared" si="30"/>
        <v>261.77228111520157</v>
      </c>
      <c r="K150" s="204">
        <f t="shared" si="30"/>
        <v>336.03134885106908</v>
      </c>
      <c r="L150" s="204">
        <f t="shared" si="30"/>
        <v>337.06433204001121</v>
      </c>
      <c r="M150" s="204">
        <f t="shared" si="30"/>
        <v>288.22668115868203</v>
      </c>
      <c r="N150" s="204">
        <f t="shared" si="30"/>
        <v>292.22769133159096</v>
      </c>
      <c r="O150" s="204">
        <f t="shared" si="30"/>
        <v>372.67054387320769</v>
      </c>
      <c r="P150" s="204">
        <f t="shared" si="30"/>
        <v>351.48321900325959</v>
      </c>
      <c r="Q150" s="204">
        <f t="shared" si="30"/>
        <v>278.17486139732915</v>
      </c>
      <c r="R150" s="204">
        <f t="shared" si="30"/>
        <v>268.19168917024439</v>
      </c>
      <c r="S150" s="204">
        <f t="shared" si="30"/>
        <v>270.89203895062951</v>
      </c>
      <c r="T150" s="204">
        <f t="shared" si="30"/>
        <v>377.53276586261808</v>
      </c>
      <c r="U150" s="204">
        <f t="shared" si="30"/>
        <v>383.41125473389434</v>
      </c>
      <c r="V150" s="204">
        <f t="shared" si="30"/>
        <v>482.03419749500745</v>
      </c>
      <c r="W150" s="204">
        <f t="shared" si="30"/>
        <v>500.13602134602905</v>
      </c>
      <c r="X150" s="204">
        <f t="shared" si="30"/>
        <v>366.57354887675694</v>
      </c>
      <c r="Y150" s="204">
        <f t="shared" si="30"/>
        <v>410.94147847576295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75.062757153002977</v>
      </c>
      <c r="C151" s="207">
        <f t="shared" si="31"/>
        <v>71.827867805373586</v>
      </c>
      <c r="D151" s="207">
        <f t="shared" si="31"/>
        <v>68.584898993423536</v>
      </c>
      <c r="E151" s="207">
        <f t="shared" si="31"/>
        <v>70.552419329058168</v>
      </c>
      <c r="F151" s="207">
        <f t="shared" si="31"/>
        <v>71.474477212094214</v>
      </c>
      <c r="G151" s="207">
        <f t="shared" si="31"/>
        <v>57.678066322882906</v>
      </c>
      <c r="H151" s="207">
        <f t="shared" si="31"/>
        <v>50.364190518620191</v>
      </c>
      <c r="I151" s="207">
        <f t="shared" si="31"/>
        <v>48.23543033118451</v>
      </c>
      <c r="J151" s="207">
        <f t="shared" si="31"/>
        <v>47.065065633023814</v>
      </c>
      <c r="K151" s="207">
        <f t="shared" si="31"/>
        <v>44.041903435303851</v>
      </c>
      <c r="L151" s="207">
        <f t="shared" si="31"/>
        <v>43.651124055048548</v>
      </c>
      <c r="M151" s="207">
        <f t="shared" si="31"/>
        <v>47.988111919365032</v>
      </c>
      <c r="N151" s="207">
        <f t="shared" si="31"/>
        <v>50.957618437748117</v>
      </c>
      <c r="O151" s="207">
        <f t="shared" si="31"/>
        <v>57.663744631365198</v>
      </c>
      <c r="P151" s="207">
        <f t="shared" si="31"/>
        <v>55.99010150999618</v>
      </c>
      <c r="Q151" s="207">
        <f t="shared" si="31"/>
        <v>51.722833720322114</v>
      </c>
      <c r="R151" s="207">
        <f t="shared" si="31"/>
        <v>45.255727820361564</v>
      </c>
      <c r="S151" s="207">
        <f t="shared" si="31"/>
        <v>44.459778568448051</v>
      </c>
      <c r="T151" s="207">
        <f t="shared" si="31"/>
        <v>48.534518148386191</v>
      </c>
      <c r="U151" s="207">
        <f t="shared" si="31"/>
        <v>53.336168593599815</v>
      </c>
      <c r="V151" s="207">
        <f t="shared" si="31"/>
        <v>52.705518673003063</v>
      </c>
      <c r="W151" s="207">
        <f t="shared" si="31"/>
        <v>64.532838654338207</v>
      </c>
      <c r="X151" s="207">
        <f t="shared" si="31"/>
        <v>65.397844073097019</v>
      </c>
      <c r="Y151" s="207">
        <f t="shared" si="31"/>
        <v>51.504310321198616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3.7584054663867237</v>
      </c>
      <c r="C153" s="215">
        <f t="shared" si="32"/>
        <v>3.7080623408476918</v>
      </c>
      <c r="D153" s="215">
        <f t="shared" si="32"/>
        <v>3.6818398381154331</v>
      </c>
      <c r="E153" s="215">
        <f t="shared" si="32"/>
        <v>3.7023751515273466</v>
      </c>
      <c r="F153" s="215">
        <f t="shared" si="32"/>
        <v>3.6970386783763147</v>
      </c>
      <c r="G153" s="215">
        <f t="shared" si="32"/>
        <v>3.7192116853093298</v>
      </c>
      <c r="H153" s="215">
        <f t="shared" si="32"/>
        <v>3.6792949410212139</v>
      </c>
      <c r="I153" s="215">
        <f t="shared" si="32"/>
        <v>3.8089407445284125</v>
      </c>
      <c r="J153" s="215">
        <f t="shared" si="32"/>
        <v>3.3497926473917792</v>
      </c>
      <c r="K153" s="215">
        <f t="shared" si="32"/>
        <v>2.7292789664013331</v>
      </c>
      <c r="L153" s="215">
        <f t="shared" si="32"/>
        <v>2.7958726608755242</v>
      </c>
      <c r="M153" s="215">
        <f t="shared" si="32"/>
        <v>2.8002313028728665</v>
      </c>
      <c r="N153" s="215">
        <f t="shared" si="32"/>
        <v>2.7236305679092769</v>
      </c>
      <c r="O153" s="215">
        <f t="shared" si="32"/>
        <v>2.6339210233902981</v>
      </c>
      <c r="P153" s="215">
        <f t="shared" si="32"/>
        <v>2.7217036167514777</v>
      </c>
      <c r="Q153" s="215">
        <f t="shared" si="32"/>
        <v>2.932991827987121</v>
      </c>
      <c r="R153" s="215">
        <f t="shared" si="32"/>
        <v>3.105532490675412</v>
      </c>
      <c r="S153" s="215">
        <f t="shared" si="32"/>
        <v>3.1937205306310883</v>
      </c>
      <c r="T153" s="215">
        <f t="shared" si="32"/>
        <v>3.251231865887787</v>
      </c>
      <c r="U153" s="215">
        <f t="shared" si="32"/>
        <v>3.0911570723569914</v>
      </c>
      <c r="V153" s="215">
        <f t="shared" si="32"/>
        <v>2.9594241700180981</v>
      </c>
      <c r="W153" s="215">
        <f t="shared" si="32"/>
        <v>3.0956308902977154</v>
      </c>
      <c r="X153" s="215">
        <f t="shared" si="32"/>
        <v>3.1247718228767036</v>
      </c>
      <c r="Y153" s="215">
        <f t="shared" si="32"/>
        <v>2.9208127400767316</v>
      </c>
    </row>
    <row r="154" spans="1:25" ht="12" customHeight="1" x14ac:dyDescent="0.25">
      <c r="A154" s="25" t="s">
        <v>14</v>
      </c>
      <c r="B154" s="216">
        <f>ISI!B65</f>
        <v>5.3948705987245527</v>
      </c>
      <c r="C154" s="216">
        <f>ISI!C65</f>
        <v>5.1417496077476379</v>
      </c>
      <c r="D154" s="216">
        <f>ISI!D65</f>
        <v>5.1847568485011308</v>
      </c>
      <c r="E154" s="216">
        <f>ISI!E65</f>
        <v>5.2506123003430512</v>
      </c>
      <c r="F154" s="216">
        <f>ISI!F65</f>
        <v>5.0994029530160541</v>
      </c>
      <c r="G154" s="216">
        <f>ISI!G65</f>
        <v>5.057870825654442</v>
      </c>
      <c r="H154" s="216">
        <f>ISI!H65</f>
        <v>4.9268268541175786</v>
      </c>
      <c r="I154" s="216">
        <f>ISI!I65</f>
        <v>4.7279601760494279</v>
      </c>
      <c r="J154" s="216">
        <f>ISI!J65</f>
        <v>3.6424047464454463</v>
      </c>
      <c r="K154" s="216">
        <f>ISI!K65</f>
        <v>1.6070684449747379</v>
      </c>
      <c r="L154" s="216">
        <f>ISI!L65</f>
        <v>1.4667933433321234</v>
      </c>
      <c r="M154" s="216">
        <f>ISI!M65</f>
        <v>1.5745935596984981</v>
      </c>
      <c r="N154" s="216">
        <f>ISI!N65</f>
        <v>1.5079217760211099</v>
      </c>
      <c r="O154" s="216">
        <f>ISI!O65</f>
        <v>1.34293089730176</v>
      </c>
      <c r="P154" s="216">
        <f>ISI!P65</f>
        <v>1.4186727412361495</v>
      </c>
      <c r="Q154" s="216">
        <f>ISI!Q65</f>
        <v>1.393892006149777</v>
      </c>
      <c r="R154" s="216">
        <f>ISI!R65</f>
        <v>1.35459790455569</v>
      </c>
      <c r="S154" s="216">
        <f>ISI!S65</f>
        <v>1.3069747788065043</v>
      </c>
      <c r="T154" s="216">
        <f>ISI!T65</f>
        <v>1.320390736847634</v>
      </c>
      <c r="U154" s="216">
        <f>ISI!U65</f>
        <v>1.323416415375839</v>
      </c>
      <c r="V154" s="216">
        <f>ISI!V65</f>
        <v>1.3178272153822261</v>
      </c>
      <c r="W154" s="216">
        <f>ISI!W65</f>
        <v>1.3183520197414433</v>
      </c>
      <c r="X154" s="216">
        <f>ISI!X65</f>
        <v>1.3033160259509082</v>
      </c>
      <c r="Y154" s="216">
        <f>ISI!Y65</f>
        <v>1.371807368664276</v>
      </c>
    </row>
    <row r="155" spans="1:25" ht="12" customHeight="1" x14ac:dyDescent="0.25">
      <c r="A155" s="14" t="s">
        <v>43</v>
      </c>
      <c r="B155" s="217">
        <f>ISI!B66</f>
        <v>6.07508057778234</v>
      </c>
      <c r="C155" s="217">
        <f>ISI!C66</f>
        <v>5.9273173785966851</v>
      </c>
      <c r="D155" s="217">
        <f>ISI!D66</f>
        <v>5.9418150849250768</v>
      </c>
      <c r="E155" s="217">
        <f>ISI!E66</f>
        <v>6.046091921651743</v>
      </c>
      <c r="F155" s="217">
        <f>ISI!F66</f>
        <v>6.0111088591879156</v>
      </c>
      <c r="G155" s="217">
        <f>ISI!G66</f>
        <v>5.9567999207961488</v>
      </c>
      <c r="H155" s="217">
        <f>ISI!H66</f>
        <v>6.0279250001141582</v>
      </c>
      <c r="I155" s="217">
        <f>ISI!I66</f>
        <v>5.7613176612053927</v>
      </c>
      <c r="J155" s="217">
        <f>ISI!J66</f>
        <v>5.1667817332602795</v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1.7678166381834499</v>
      </c>
      <c r="C156" s="217">
        <f>ISI!C67</f>
        <v>1.8286025931762473</v>
      </c>
      <c r="D156" s="217">
        <f>ISI!D67</f>
        <v>1.8256554096760556</v>
      </c>
      <c r="E156" s="217">
        <f>ISI!E67</f>
        <v>1.8585204866488247</v>
      </c>
      <c r="F156" s="217">
        <f>ISI!F67</f>
        <v>1.8586119801034049</v>
      </c>
      <c r="G156" s="217">
        <f>ISI!G67</f>
        <v>1.830131829153262</v>
      </c>
      <c r="H156" s="217">
        <f>ISI!H67</f>
        <v>1.879773106130616</v>
      </c>
      <c r="I156" s="217">
        <f>ISI!I67</f>
        <v>1.8537357732825084</v>
      </c>
      <c r="J156" s="217">
        <f>ISI!J67</f>
        <v>1.7911226700402065</v>
      </c>
      <c r="K156" s="217">
        <f>ISI!K67</f>
        <v>1.6070684449747379</v>
      </c>
      <c r="L156" s="217">
        <f>ISI!L67</f>
        <v>1.4667933433321234</v>
      </c>
      <c r="M156" s="217">
        <f>ISI!M67</f>
        <v>1.5745935596984981</v>
      </c>
      <c r="N156" s="217">
        <f>ISI!N67</f>
        <v>1.5079217760211099</v>
      </c>
      <c r="O156" s="217">
        <f>ISI!O67</f>
        <v>1.34293089730176</v>
      </c>
      <c r="P156" s="217">
        <f>ISI!P67</f>
        <v>1.4186727412361495</v>
      </c>
      <c r="Q156" s="217">
        <f>ISI!Q67</f>
        <v>1.393892006149777</v>
      </c>
      <c r="R156" s="217">
        <f>ISI!R67</f>
        <v>1.35459790455569</v>
      </c>
      <c r="S156" s="217">
        <f>ISI!S67</f>
        <v>1.3069747788065043</v>
      </c>
      <c r="T156" s="217">
        <f>ISI!T67</f>
        <v>1.320390736847634</v>
      </c>
      <c r="U156" s="217">
        <f>ISI!U67</f>
        <v>1.323416415375839</v>
      </c>
      <c r="V156" s="217">
        <f>ISI!V67</f>
        <v>1.3178272153822261</v>
      </c>
      <c r="W156" s="217">
        <f>ISI!W67</f>
        <v>1.3183520197414433</v>
      </c>
      <c r="X156" s="217">
        <f>ISI!X67</f>
        <v>1.3033160259509082</v>
      </c>
      <c r="Y156" s="217">
        <f>ISI!Y67</f>
        <v>1.371807368664276</v>
      </c>
    </row>
    <row r="157" spans="1:25" ht="12" customHeight="1" x14ac:dyDescent="0.25">
      <c r="A157" s="13" t="s">
        <v>18</v>
      </c>
      <c r="B157" s="218">
        <f>NFM!B96</f>
        <v>3.5724888306723313</v>
      </c>
      <c r="C157" s="218">
        <f>NFM!C96</f>
        <v>3.5722069798158795</v>
      </c>
      <c r="D157" s="218">
        <f>NFM!D96</f>
        <v>3.7086871513418607</v>
      </c>
      <c r="E157" s="218">
        <f>NFM!E96</f>
        <v>3.4801993108384504</v>
      </c>
      <c r="F157" s="218">
        <f>NFM!F96</f>
        <v>3.6480107776891733</v>
      </c>
      <c r="G157" s="218">
        <f>NFM!G96</f>
        <v>3.5146416625069432</v>
      </c>
      <c r="H157" s="218">
        <f>NFM!H96</f>
        <v>3.3647888125888543</v>
      </c>
      <c r="I157" s="218">
        <f>NFM!I96</f>
        <v>3.5630879585546222</v>
      </c>
      <c r="J157" s="218">
        <f>NFM!J96</f>
        <v>3.014345239966453</v>
      </c>
      <c r="K157" s="218">
        <f>NFM!K96</f>
        <v>2.6399561637811124</v>
      </c>
      <c r="L157" s="218">
        <f>NFM!L96</f>
        <v>2.7022213158930062</v>
      </c>
      <c r="M157" s="218">
        <f>NFM!M96</f>
        <v>2.6904521367987932</v>
      </c>
      <c r="N157" s="218">
        <f>NFM!N96</f>
        <v>2.7095412498561164</v>
      </c>
      <c r="O157" s="218">
        <f>NFM!O96</f>
        <v>2.1181328008307978</v>
      </c>
      <c r="P157" s="218">
        <f>NFM!P96</f>
        <v>2.2528476255868251</v>
      </c>
      <c r="Q157" s="218">
        <f>NFM!Q96</f>
        <v>2.287968183412985</v>
      </c>
      <c r="R157" s="218">
        <f>NFM!R96</f>
        <v>2.3498903957956956</v>
      </c>
      <c r="S157" s="218">
        <f>NFM!S96</f>
        <v>1.7325070028104881</v>
      </c>
      <c r="T157" s="218">
        <f>NFM!T96</f>
        <v>1.7580006614138892</v>
      </c>
      <c r="U157" s="218">
        <f>NFM!U96</f>
        <v>1.6787992997503935</v>
      </c>
      <c r="V157" s="218">
        <f>NFM!V96</f>
        <v>1.5989076790293046</v>
      </c>
      <c r="W157" s="218">
        <f>NFM!W96</f>
        <v>1.617096222510003</v>
      </c>
      <c r="X157" s="218">
        <f>NFM!X96</f>
        <v>1.6817290751604677</v>
      </c>
      <c r="Y157" s="218">
        <f>NFM!Y96</f>
        <v>1.791256131196451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1.4931862008527652</v>
      </c>
      <c r="C159" s="217">
        <f>NFM!C98</f>
        <v>1.4795618630657164</v>
      </c>
      <c r="D159" s="217">
        <f>NFM!D98</f>
        <v>1.5606333692288716</v>
      </c>
      <c r="E159" s="217">
        <f>NFM!E98</f>
        <v>1.371568989050016</v>
      </c>
      <c r="F159" s="217">
        <f>NFM!F98</f>
        <v>1.2939929401960675</v>
      </c>
      <c r="G159" s="217">
        <f>NFM!G98</f>
        <v>1.4156055917152981</v>
      </c>
      <c r="H159" s="217">
        <f>NFM!H98</f>
        <v>1.3779863851138479</v>
      </c>
      <c r="I159" s="217">
        <f>NFM!I98</f>
        <v>1.1328974346460647</v>
      </c>
      <c r="J159" s="217">
        <f>NFM!J98</f>
        <v>1.1192582538622928</v>
      </c>
      <c r="K159" s="217">
        <f>NFM!K98</f>
        <v>0.88005075489726181</v>
      </c>
      <c r="L159" s="217">
        <f>NFM!L98</f>
        <v>0.98119055160744162</v>
      </c>
      <c r="M159" s="217">
        <f>NFM!M98</f>
        <v>0.90889195277716495</v>
      </c>
      <c r="N159" s="217">
        <f>NFM!N98</f>
        <v>0.83234180442188088</v>
      </c>
      <c r="O159" s="217">
        <f>NFM!O98</f>
        <v>0.74974770057819307</v>
      </c>
      <c r="P159" s="217">
        <f>NFM!P98</f>
        <v>0.73997178179487633</v>
      </c>
      <c r="Q159" s="217">
        <f>NFM!Q98</f>
        <v>0.80381776085491796</v>
      </c>
      <c r="R159" s="217">
        <f>NFM!R98</f>
        <v>0.78894210687662436</v>
      </c>
      <c r="S159" s="217">
        <f>NFM!S98</f>
        <v>0.72661663239986163</v>
      </c>
      <c r="T159" s="217">
        <f>NFM!T98</f>
        <v>0.80542019615411597</v>
      </c>
      <c r="U159" s="217">
        <f>NFM!U98</f>
        <v>0.84840198645136022</v>
      </c>
      <c r="V159" s="217">
        <f>NFM!V98</f>
        <v>0.80850420696514746</v>
      </c>
      <c r="W159" s="217">
        <f>NFM!W98</f>
        <v>0.8626238075348599</v>
      </c>
      <c r="X159" s="217">
        <f>NFM!X98</f>
        <v>0.81016508029143364</v>
      </c>
      <c r="Y159" s="217">
        <f>NFM!Y98</f>
        <v>0.84543729878560536</v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1.4931862008527652</v>
      </c>
      <c r="C161" s="220">
        <f>NFM!C100</f>
        <v>1.4795618630657164</v>
      </c>
      <c r="D161" s="220">
        <f>NFM!D100</f>
        <v>1.5606333692288716</v>
      </c>
      <c r="E161" s="220">
        <f>NFM!E100</f>
        <v>1.371568989050016</v>
      </c>
      <c r="F161" s="220">
        <f>NFM!F100</f>
        <v>1.2939929401960675</v>
      </c>
      <c r="G161" s="220">
        <f>NFM!G100</f>
        <v>1.4156055917152981</v>
      </c>
      <c r="H161" s="220">
        <f>NFM!H100</f>
        <v>1.3779863851138479</v>
      </c>
      <c r="I161" s="220">
        <f>NFM!I100</f>
        <v>1.1328974346460647</v>
      </c>
      <c r="J161" s="220">
        <f>NFM!J100</f>
        <v>1.1192582538622928</v>
      </c>
      <c r="K161" s="220">
        <f>NFM!K100</f>
        <v>0.88005075489726181</v>
      </c>
      <c r="L161" s="220">
        <f>NFM!L100</f>
        <v>0.98119055160744162</v>
      </c>
      <c r="M161" s="220">
        <f>NFM!M100</f>
        <v>0.90889195277716495</v>
      </c>
      <c r="N161" s="220">
        <f>NFM!N100</f>
        <v>0.83234180442188088</v>
      </c>
      <c r="O161" s="220">
        <f>NFM!O100</f>
        <v>0.74974770057819307</v>
      </c>
      <c r="P161" s="220">
        <f>NFM!P100</f>
        <v>0.73997178179487633</v>
      </c>
      <c r="Q161" s="220">
        <f>NFM!Q100</f>
        <v>0.80381776085491796</v>
      </c>
      <c r="R161" s="220">
        <f>NFM!R100</f>
        <v>0.78894210687662436</v>
      </c>
      <c r="S161" s="220">
        <f>NFM!S100</f>
        <v>0.72661663239986163</v>
      </c>
      <c r="T161" s="220">
        <f>NFM!T100</f>
        <v>0.80542019615411597</v>
      </c>
      <c r="U161" s="220">
        <f>NFM!U100</f>
        <v>0.84840198645136022</v>
      </c>
      <c r="V161" s="220">
        <f>NFM!V100</f>
        <v>0.80850420696514746</v>
      </c>
      <c r="W161" s="220">
        <f>NFM!W100</f>
        <v>0.8626238075348599</v>
      </c>
      <c r="X161" s="220">
        <f>NFM!X100</f>
        <v>0.81016508029143364</v>
      </c>
      <c r="Y161" s="220">
        <f>NFM!Y100</f>
        <v>0.84543729878560536</v>
      </c>
    </row>
    <row r="162" spans="1:25" ht="12" customHeight="1" x14ac:dyDescent="0.25">
      <c r="A162" s="14" t="s">
        <v>47</v>
      </c>
      <c r="B162" s="217">
        <f>NFM!B101</f>
        <v>3.5944672417471049</v>
      </c>
      <c r="C162" s="217">
        <f>NFM!C101</f>
        <v>3.5778075756103718</v>
      </c>
      <c r="D162" s="217">
        <f>NFM!D101</f>
        <v>3.7155297128111204</v>
      </c>
      <c r="E162" s="217">
        <f>NFM!E101</f>
        <v>3.4877751959430787</v>
      </c>
      <c r="F162" s="217">
        <f>NFM!F101</f>
        <v>3.6598270092408121</v>
      </c>
      <c r="G162" s="217">
        <f>NFM!G101</f>
        <v>3.5283806260992998</v>
      </c>
      <c r="H162" s="217">
        <f>NFM!H101</f>
        <v>3.3982372725111762</v>
      </c>
      <c r="I162" s="217">
        <f>NFM!I101</f>
        <v>3.6129753256927617</v>
      </c>
      <c r="J162" s="217">
        <f>NFM!J101</f>
        <v>3.0516414218735748</v>
      </c>
      <c r="K162" s="217">
        <f>NFM!K101</f>
        <v>2.6598903913364125</v>
      </c>
      <c r="L162" s="217">
        <f>NFM!L101</f>
        <v>2.7278603584476335</v>
      </c>
      <c r="M162" s="217">
        <f>NFM!M101</f>
        <v>2.7081709945446435</v>
      </c>
      <c r="N162" s="217">
        <f>NFM!N101</f>
        <v>2.732520468478445</v>
      </c>
      <c r="O162" s="217">
        <f>NFM!O101</f>
        <v>2.1328203024795784</v>
      </c>
      <c r="P162" s="217">
        <f>NFM!P101</f>
        <v>2.267780074203853</v>
      </c>
      <c r="Q162" s="217">
        <f>NFM!Q101</f>
        <v>2.3052960648515435</v>
      </c>
      <c r="R162" s="217">
        <f>NFM!R101</f>
        <v>2.3685395043569457</v>
      </c>
      <c r="S162" s="217">
        <f>NFM!S101</f>
        <v>1.7416803387233468</v>
      </c>
      <c r="T162" s="217">
        <f>NFM!T101</f>
        <v>1.7658219014917524</v>
      </c>
      <c r="U162" s="217">
        <f>NFM!U101</f>
        <v>1.6918454790126545</v>
      </c>
      <c r="V162" s="217">
        <f>NFM!V101</f>
        <v>1.6099051613815982</v>
      </c>
      <c r="W162" s="217">
        <f>NFM!W101</f>
        <v>1.6199045277657669</v>
      </c>
      <c r="X162" s="217">
        <f>NFM!X101</f>
        <v>1.6917690235753475</v>
      </c>
      <c r="Y162" s="217">
        <f>NFM!Y101</f>
        <v>1.7988322142960527</v>
      </c>
    </row>
    <row r="163" spans="1:25" ht="12" customHeight="1" x14ac:dyDescent="0.25">
      <c r="A163" s="13" t="s">
        <v>19</v>
      </c>
      <c r="B163" s="218">
        <f>CHI!B100</f>
        <v>3.514006443438916</v>
      </c>
      <c r="C163" s="218">
        <f>CHI!C100</f>
        <v>3.4477408906149853</v>
      </c>
      <c r="D163" s="218">
        <f>CHI!D100</f>
        <v>3.247310441065109</v>
      </c>
      <c r="E163" s="218">
        <f>CHI!E100</f>
        <v>3.1739533246572638</v>
      </c>
      <c r="F163" s="218">
        <f>CHI!F100</f>
        <v>3.2951207235511442</v>
      </c>
      <c r="G163" s="218">
        <f>CHI!G100</f>
        <v>3.2285214842528061</v>
      </c>
      <c r="H163" s="218">
        <f>CHI!H100</f>
        <v>3.0532949241808911</v>
      </c>
      <c r="I163" s="218">
        <f>CHI!I100</f>
        <v>3.1094665074584711</v>
      </c>
      <c r="J163" s="218">
        <f>CHI!J100</f>
        <v>3.1208759279203742</v>
      </c>
      <c r="K163" s="218">
        <f>CHI!K100</f>
        <v>2.6191785720216365</v>
      </c>
      <c r="L163" s="218">
        <f>CHI!L100</f>
        <v>2.8767788323956882</v>
      </c>
      <c r="M163" s="218">
        <f>CHI!M100</f>
        <v>3.0456093221155278</v>
      </c>
      <c r="N163" s="218">
        <f>CHI!N100</f>
        <v>2.7823599406500263</v>
      </c>
      <c r="O163" s="218">
        <f>CHI!O100</f>
        <v>2.9377953614561418</v>
      </c>
      <c r="P163" s="218">
        <f>CHI!P100</f>
        <v>3.0385521143889513</v>
      </c>
      <c r="Q163" s="218">
        <f>CHI!Q100</f>
        <v>3.288284697482299</v>
      </c>
      <c r="R163" s="218">
        <f>CHI!R100</f>
        <v>3.5710005161619138</v>
      </c>
      <c r="S163" s="218">
        <f>CHI!S100</f>
        <v>3.9410795846790436</v>
      </c>
      <c r="T163" s="218">
        <f>CHI!T100</f>
        <v>4.4047258504359634</v>
      </c>
      <c r="U163" s="218">
        <f>CHI!U100</f>
        <v>4.1238094164986441</v>
      </c>
      <c r="V163" s="218">
        <f>CHI!V100</f>
        <v>3.8077499474166103</v>
      </c>
      <c r="W163" s="218">
        <f>CHI!W100</f>
        <v>4.1286552116133954</v>
      </c>
      <c r="X163" s="218">
        <f>CHI!X100</f>
        <v>3.8673481463868113</v>
      </c>
      <c r="Y163" s="218">
        <f>CHI!Y100</f>
        <v>3.8999952389232062</v>
      </c>
    </row>
    <row r="164" spans="1:25" ht="12" customHeight="1" x14ac:dyDescent="0.25">
      <c r="A164" s="14" t="s">
        <v>88</v>
      </c>
      <c r="B164" s="217">
        <f>CHI!B101</f>
        <v>4.6804989541264481</v>
      </c>
      <c r="C164" s="217">
        <f>CHI!C101</f>
        <v>4.8484471844345869</v>
      </c>
      <c r="D164" s="217">
        <f>CHI!D101</f>
        <v>4.4722150519291377</v>
      </c>
      <c r="E164" s="217">
        <f>CHI!E101</f>
        <v>4.3496408713870593</v>
      </c>
      <c r="F164" s="217">
        <f>CHI!F101</f>
        <v>4.4095629709985982</v>
      </c>
      <c r="G164" s="217">
        <f>CHI!G101</f>
        <v>4.5458650061733987</v>
      </c>
      <c r="H164" s="217">
        <f>CHI!H101</f>
        <v>4.2379526199207875</v>
      </c>
      <c r="I164" s="217">
        <f>CHI!I101</f>
        <v>4.3816487435373288</v>
      </c>
      <c r="J164" s="217">
        <f>CHI!J101</f>
        <v>4.3213936763282046</v>
      </c>
      <c r="K164" s="217">
        <f>CHI!K101</f>
        <v>4.4916456585881903</v>
      </c>
      <c r="L164" s="217">
        <f>CHI!L101</f>
        <v>5.6029446597387711</v>
      </c>
      <c r="M164" s="217">
        <f>CHI!M101</f>
        <v>4.1208203811488602</v>
      </c>
      <c r="N164" s="217">
        <f>CHI!N101</f>
        <v>4.4074179247870928</v>
      </c>
      <c r="O164" s="217">
        <f>CHI!O101</f>
        <v>4.4759174659480356</v>
      </c>
      <c r="P164" s="217">
        <f>CHI!P101</f>
        <v>4.1680721325885193</v>
      </c>
      <c r="Q164" s="217">
        <f>CHI!Q101</f>
        <v>4.2216658246279222</v>
      </c>
      <c r="R164" s="217">
        <f>CHI!R101</f>
        <v>4.5303484682513773</v>
      </c>
      <c r="S164" s="217">
        <f>CHI!S101</f>
        <v>4.9685947031389013</v>
      </c>
      <c r="T164" s="217">
        <f>CHI!T101</f>
        <v>5.6749648657872189</v>
      </c>
      <c r="U164" s="217">
        <f>CHI!U101</f>
        <v>5.0607446860793859</v>
      </c>
      <c r="V164" s="217">
        <f>CHI!V101</f>
        <v>4.7114675070928147</v>
      </c>
      <c r="W164" s="217">
        <f>CHI!W101</f>
        <v>5.1766489035103795</v>
      </c>
      <c r="X164" s="217">
        <f>CHI!X101</f>
        <v>4.3759479835515203</v>
      </c>
      <c r="Y164" s="217">
        <f>CHI!Y101</f>
        <v>5.4152919499896894</v>
      </c>
    </row>
    <row r="165" spans="1:25" ht="12" customHeight="1" x14ac:dyDescent="0.25">
      <c r="A165" s="14" t="s">
        <v>49</v>
      </c>
      <c r="B165" s="217">
        <f>CHI!B102</f>
        <v>2.0135150720455215</v>
      </c>
      <c r="C165" s="217">
        <f>CHI!C102</f>
        <v>1.9418718800662955</v>
      </c>
      <c r="D165" s="217">
        <f>CHI!D102</f>
        <v>1.8434030549092471</v>
      </c>
      <c r="E165" s="217">
        <f>CHI!E102</f>
        <v>1.8406382831825761</v>
      </c>
      <c r="F165" s="217">
        <f>CHI!F102</f>
        <v>1.8240174881550111</v>
      </c>
      <c r="G165" s="217">
        <f>CHI!G102</f>
        <v>1.6676585160560324</v>
      </c>
      <c r="H165" s="217">
        <f>CHI!H102</f>
        <v>1.6170811293878045</v>
      </c>
      <c r="I165" s="217">
        <f>CHI!I102</f>
        <v>1.6383559898408655</v>
      </c>
      <c r="J165" s="217">
        <f>CHI!J102</f>
        <v>1.5319385384038768</v>
      </c>
      <c r="K165" s="217">
        <f>CHI!K102</f>
        <v>1.0904564587593311</v>
      </c>
      <c r="L165" s="217">
        <f>CHI!L102</f>
        <v>1.1798996985791823</v>
      </c>
      <c r="M165" s="217">
        <f>CHI!M102</f>
        <v>1.2396074174070297</v>
      </c>
      <c r="N165" s="217">
        <f>CHI!N102</f>
        <v>1.1776315731625322</v>
      </c>
      <c r="O165" s="217">
        <f>CHI!O102</f>
        <v>1.2136998992798522</v>
      </c>
      <c r="P165" s="217">
        <f>CHI!P102</f>
        <v>1.2416403979360684</v>
      </c>
      <c r="Q165" s="217">
        <f>CHI!Q102</f>
        <v>1.4152561919043429</v>
      </c>
      <c r="R165" s="217">
        <f>CHI!R102</f>
        <v>1.5670933941595411</v>
      </c>
      <c r="S165" s="217">
        <f>CHI!S102</f>
        <v>2.1714043741746272</v>
      </c>
      <c r="T165" s="217">
        <f>CHI!T102</f>
        <v>2.8725643548189863</v>
      </c>
      <c r="U165" s="217">
        <f>CHI!U102</f>
        <v>2.7713441411173276</v>
      </c>
      <c r="V165" s="217">
        <f>CHI!V102</f>
        <v>2.6340309467592542</v>
      </c>
      <c r="W165" s="217">
        <f>CHI!W102</f>
        <v>2.7567850509009912</v>
      </c>
      <c r="X165" s="217">
        <f>CHI!X102</f>
        <v>2.7089146749506772</v>
      </c>
      <c r="Y165" s="217">
        <f>CHI!Y102</f>
        <v>2.5662526797833203</v>
      </c>
    </row>
    <row r="166" spans="1:25" ht="12" customHeight="1" x14ac:dyDescent="0.25">
      <c r="A166" s="14" t="s">
        <v>50</v>
      </c>
      <c r="B166" s="217">
        <f>CHI!B103</f>
        <v>1.9389819837739577</v>
      </c>
      <c r="C166" s="217">
        <f>CHI!C103</f>
        <v>1.8755668856670773</v>
      </c>
      <c r="D166" s="217">
        <f>CHI!D103</f>
        <v>1.7847984869586038</v>
      </c>
      <c r="E166" s="217">
        <f>CHI!E103</f>
        <v>1.7872047590611038</v>
      </c>
      <c r="F166" s="217">
        <f>CHI!F103</f>
        <v>1.7726038863925306</v>
      </c>
      <c r="G166" s="217">
        <f>CHI!G103</f>
        <v>1.6339554432929875</v>
      </c>
      <c r="H166" s="217">
        <f>CHI!H103</f>
        <v>1.5794051033263223</v>
      </c>
      <c r="I166" s="217">
        <f>CHI!I103</f>
        <v>1.594724768457296</v>
      </c>
      <c r="J166" s="217">
        <f>CHI!J103</f>
        <v>1.5082464643571294</v>
      </c>
      <c r="K166" s="217">
        <f>CHI!K103</f>
        <v>1.1050941416545295</v>
      </c>
      <c r="L166" s="217">
        <f>CHI!L103</f>
        <v>1.2416459716384665</v>
      </c>
      <c r="M166" s="217">
        <f>CHI!M103</f>
        <v>1.3045142450671547</v>
      </c>
      <c r="N166" s="217">
        <f>CHI!N103</f>
        <v>1.2239608752907396</v>
      </c>
      <c r="O166" s="217">
        <f>CHI!O103</f>
        <v>1.2357800794349971</v>
      </c>
      <c r="P166" s="217">
        <f>CHI!P103</f>
        <v>1.2680299659688783</v>
      </c>
      <c r="Q166" s="217">
        <f>CHI!Q103</f>
        <v>1.3920826172340797</v>
      </c>
      <c r="R166" s="217">
        <f>CHI!R103</f>
        <v>1.4980221759703836</v>
      </c>
      <c r="S166" s="217">
        <f>CHI!S103</f>
        <v>2.0469827242895819</v>
      </c>
      <c r="T166" s="217">
        <f>CHI!T103</f>
        <v>2.5680166252830787</v>
      </c>
      <c r="U166" s="217">
        <f>CHI!U103</f>
        <v>2.5837237020071351</v>
      </c>
      <c r="V166" s="217">
        <f>CHI!V103</f>
        <v>2.459730029314029</v>
      </c>
      <c r="W166" s="217">
        <f>CHI!W103</f>
        <v>2.6992353107012628</v>
      </c>
      <c r="X166" s="217">
        <f>CHI!X103</f>
        <v>2.3528935412264054</v>
      </c>
      <c r="Y166" s="217">
        <f>CHI!Y103</f>
        <v>2.2009220521934916</v>
      </c>
    </row>
    <row r="167" spans="1:25" ht="12" customHeight="1" x14ac:dyDescent="0.25">
      <c r="A167" s="13" t="s">
        <v>20</v>
      </c>
      <c r="B167" s="218">
        <f>NMM!B76</f>
        <v>6.0373482818276498</v>
      </c>
      <c r="C167" s="218">
        <f>NMM!C76</f>
        <v>6.2993128767427606</v>
      </c>
      <c r="D167" s="218">
        <f>NMM!D76</f>
        <v>6.2789077532333879</v>
      </c>
      <c r="E167" s="218">
        <f>NMM!E76</f>
        <v>6.4073874444498768</v>
      </c>
      <c r="F167" s="218">
        <f>NMM!F76</f>
        <v>6.6150167443830705</v>
      </c>
      <c r="G167" s="218">
        <f>NMM!G76</f>
        <v>6.7869104094598693</v>
      </c>
      <c r="H167" s="218">
        <f>NMM!H76</f>
        <v>6.5974938433554744</v>
      </c>
      <c r="I167" s="218">
        <f>NMM!I76</f>
        <v>6.8264258764588073</v>
      </c>
      <c r="J167" s="218">
        <f>NMM!J76</f>
        <v>7.0933255247537934</v>
      </c>
      <c r="K167" s="218">
        <f>NMM!K76</f>
        <v>6.3195446281649774</v>
      </c>
      <c r="L167" s="218">
        <f>NMM!L76</f>
        <v>6.0661253113401514</v>
      </c>
      <c r="M167" s="218">
        <f>NMM!M76</f>
        <v>6.6222568214776967</v>
      </c>
      <c r="N167" s="218">
        <f>NMM!N76</f>
        <v>6.9888639870051668</v>
      </c>
      <c r="O167" s="218">
        <f>NMM!O76</f>
        <v>6.5503539115598111</v>
      </c>
      <c r="P167" s="218">
        <f>NMM!P76</f>
        <v>6.4845177758017307</v>
      </c>
      <c r="Q167" s="218">
        <f>NMM!Q76</f>
        <v>7.0238775620528386</v>
      </c>
      <c r="R167" s="218">
        <f>NMM!R76</f>
        <v>7.0727954301370524</v>
      </c>
      <c r="S167" s="218">
        <f>NMM!S76</f>
        <v>6.9572336752117154</v>
      </c>
      <c r="T167" s="218">
        <f>NMM!T76</f>
        <v>6.8474370362226855</v>
      </c>
      <c r="U167" s="218">
        <f>NMM!U76</f>
        <v>6.7068712429261925</v>
      </c>
      <c r="V167" s="218">
        <f>NMM!V76</f>
        <v>6.5362059503387595</v>
      </c>
      <c r="W167" s="218">
        <f>NMM!W76</f>
        <v>6.4267744926335402</v>
      </c>
      <c r="X167" s="218">
        <f>NMM!X76</f>
        <v>7.1266558355282843</v>
      </c>
      <c r="Y167" s="218">
        <f>NMM!Y76</f>
        <v>6.1326672095482548</v>
      </c>
    </row>
    <row r="168" spans="1:25" ht="12" customHeight="1" x14ac:dyDescent="0.25">
      <c r="A168" s="14" t="s">
        <v>51</v>
      </c>
      <c r="B168" s="217">
        <f>NMM!B77</f>
        <v>8.6070693429735154</v>
      </c>
      <c r="C168" s="217">
        <f>NMM!C77</f>
        <v>9.3179677990529264</v>
      </c>
      <c r="D168" s="217">
        <f>NMM!D77</f>
        <v>9.2292825186754222</v>
      </c>
      <c r="E168" s="217">
        <f>NMM!E77</f>
        <v>9.8266263042931072</v>
      </c>
      <c r="F168" s="217">
        <f>NMM!F77</f>
        <v>8.5014777931579033</v>
      </c>
      <c r="G168" s="217">
        <f>NMM!G77</f>
        <v>8.1582947353645565</v>
      </c>
      <c r="H168" s="217">
        <f>NMM!H77</f>
        <v>7.7451216752336798</v>
      </c>
      <c r="I168" s="217">
        <f>NMM!I77</f>
        <v>8.2650155787974438</v>
      </c>
      <c r="J168" s="217">
        <f>NMM!J77</f>
        <v>9.6059158038237538</v>
      </c>
      <c r="K168" s="217">
        <f>NMM!K77</f>
        <v>7.6654317274915531</v>
      </c>
      <c r="L168" s="217">
        <f>NMM!L77</f>
        <v>8.357020474573023</v>
      </c>
      <c r="M168" s="217">
        <f>NMM!M77</f>
        <v>8.5041389947508854</v>
      </c>
      <c r="N168" s="217">
        <f>NMM!N77</f>
        <v>9.7490391899432538</v>
      </c>
      <c r="O168" s="217">
        <f>NMM!O77</f>
        <v>9.1932656370999499</v>
      </c>
      <c r="P168" s="217">
        <f>NMM!P77</f>
        <v>9.5302217714336255</v>
      </c>
      <c r="Q168" s="217">
        <f>NMM!Q77</f>
        <v>9.7179594479730458</v>
      </c>
      <c r="R168" s="217">
        <f>NMM!R77</f>
        <v>10.161858099115546</v>
      </c>
      <c r="S168" s="217">
        <f>NMM!S77</f>
        <v>9.7905429801385235</v>
      </c>
      <c r="T168" s="217">
        <f>NMM!T77</f>
        <v>9.5515323171415556</v>
      </c>
      <c r="U168" s="217">
        <f>NMM!U77</f>
        <v>9.0207392582510213</v>
      </c>
      <c r="V168" s="217">
        <f>NMM!V77</f>
        <v>8.576635235257287</v>
      </c>
      <c r="W168" s="217">
        <f>NMM!W77</f>
        <v>8.7911644805136238</v>
      </c>
      <c r="X168" s="217">
        <f>NMM!X77</f>
        <v>9.7240205602456324</v>
      </c>
      <c r="Y168" s="217">
        <f>NMM!Y77</f>
        <v>9.6135478303697344</v>
      </c>
    </row>
    <row r="169" spans="1:25" ht="12" customHeight="1" x14ac:dyDescent="0.25">
      <c r="A169" s="14" t="s">
        <v>52</v>
      </c>
      <c r="B169" s="217">
        <f>NMM!B78</f>
        <v>3.4258370787809409</v>
      </c>
      <c r="C169" s="217">
        <f>NMM!C78</f>
        <v>3.6248443039060412</v>
      </c>
      <c r="D169" s="217">
        <f>NMM!D78</f>
        <v>4.003361930085223</v>
      </c>
      <c r="E169" s="217">
        <f>NMM!E78</f>
        <v>3.868805788612137</v>
      </c>
      <c r="F169" s="217">
        <f>NMM!F78</f>
        <v>4.3179765318046082</v>
      </c>
      <c r="G169" s="217">
        <f>NMM!G78</f>
        <v>4.6159632833221336</v>
      </c>
      <c r="H169" s="217">
        <f>NMM!H78</f>
        <v>5.2329233705126201</v>
      </c>
      <c r="I169" s="217">
        <f>NMM!I78</f>
        <v>5.0776047308451053</v>
      </c>
      <c r="J169" s="217">
        <f>NMM!J78</f>
        <v>5.0690504793152975</v>
      </c>
      <c r="K169" s="217">
        <f>NMM!K78</f>
        <v>5.6387647716354499</v>
      </c>
      <c r="L169" s="217">
        <f>NMM!L78</f>
        <v>5.2662468708848209</v>
      </c>
      <c r="M169" s="217">
        <f>NMM!M78</f>
        <v>6.5719492051916122</v>
      </c>
      <c r="N169" s="217">
        <f>NMM!N78</f>
        <v>6.4333402704882348</v>
      </c>
      <c r="O169" s="217">
        <f>NMM!O78</f>
        <v>5.9671106543105035</v>
      </c>
      <c r="P169" s="217">
        <f>NMM!P78</f>
        <v>5.8221444254956181</v>
      </c>
      <c r="Q169" s="217">
        <f>NMM!Q78</f>
        <v>6.5822507238263723</v>
      </c>
      <c r="R169" s="217">
        <f>NMM!R78</f>
        <v>6.6593583694523497</v>
      </c>
      <c r="S169" s="217">
        <f>NMM!S78</f>
        <v>6.3712881164562738</v>
      </c>
      <c r="T169" s="217">
        <f>NMM!T78</f>
        <v>6.2954273037273012</v>
      </c>
      <c r="U169" s="217">
        <f>NMM!U78</f>
        <v>6.3551280237365715</v>
      </c>
      <c r="V169" s="217">
        <f>NMM!V78</f>
        <v>6.6051239003801863</v>
      </c>
      <c r="W169" s="217">
        <f>NMM!W78</f>
        <v>6.3316099721128447</v>
      </c>
      <c r="X169" s="217">
        <f>NMM!X78</f>
        <v>7.388394796840049</v>
      </c>
      <c r="Y169" s="217">
        <f>NMM!Y78</f>
        <v>5.3404081594051993</v>
      </c>
    </row>
    <row r="170" spans="1:25" ht="12" customHeight="1" x14ac:dyDescent="0.25">
      <c r="A170" s="14" t="s">
        <v>60</v>
      </c>
      <c r="B170" s="217">
        <f>NMM!B79</f>
        <v>2.8136006056411902</v>
      </c>
      <c r="C170" s="217">
        <f>NMM!C79</f>
        <v>3.1167536803652527</v>
      </c>
      <c r="D170" s="217">
        <f>NMM!D79</f>
        <v>3.1189796707835655</v>
      </c>
      <c r="E170" s="217">
        <f>NMM!E79</f>
        <v>3.2446616982487173</v>
      </c>
      <c r="F170" s="217">
        <f>NMM!F79</f>
        <v>3.2615430882995891</v>
      </c>
      <c r="G170" s="217">
        <f>NMM!G79</f>
        <v>3.0929237528844022</v>
      </c>
      <c r="H170" s="217">
        <f>NMM!H79</f>
        <v>3.0000398116994149</v>
      </c>
      <c r="I170" s="217">
        <f>NMM!I79</f>
        <v>3.157910597805782</v>
      </c>
      <c r="J170" s="217">
        <f>NMM!J79</f>
        <v>3.0960278545628293</v>
      </c>
      <c r="K170" s="217">
        <f>NMM!K79</f>
        <v>3.0297501501648441</v>
      </c>
      <c r="L170" s="217">
        <f>NMM!L79</f>
        <v>3.1725278711190574</v>
      </c>
      <c r="M170" s="217">
        <f>NMM!M79</f>
        <v>2.9763571193199727</v>
      </c>
      <c r="N170" s="217">
        <f>NMM!N79</f>
        <v>2.8766675165541336</v>
      </c>
      <c r="O170" s="217">
        <f>NMM!O79</f>
        <v>2.8376764539975881</v>
      </c>
      <c r="P170" s="217">
        <f>NMM!P79</f>
        <v>2.7967303320867689</v>
      </c>
      <c r="Q170" s="217">
        <f>NMM!Q79</f>
        <v>2.8566768535056499</v>
      </c>
      <c r="R170" s="217">
        <f>NMM!R79</f>
        <v>2.750846299341251</v>
      </c>
      <c r="S170" s="217">
        <f>NMM!S79</f>
        <v>2.7525813687206364</v>
      </c>
      <c r="T170" s="217">
        <f>NMM!T79</f>
        <v>2.6628923765927781</v>
      </c>
      <c r="U170" s="217">
        <f>NMM!U79</f>
        <v>2.612247124788099</v>
      </c>
      <c r="V170" s="217">
        <f>NMM!V79</f>
        <v>2.5757159359037267</v>
      </c>
      <c r="W170" s="217">
        <f>NMM!W79</f>
        <v>2.7320903048476568</v>
      </c>
      <c r="X170" s="217">
        <f>NMM!X79</f>
        <v>2.7146511617116249</v>
      </c>
      <c r="Y170" s="217">
        <f>NMM!Y79</f>
        <v>2.1933355363737026</v>
      </c>
    </row>
    <row r="171" spans="1:25" ht="12" customHeight="1" x14ac:dyDescent="0.25">
      <c r="A171" s="13" t="s">
        <v>21</v>
      </c>
      <c r="B171" s="218">
        <f>PPA!B74</f>
        <v>2.3656872611106685</v>
      </c>
      <c r="C171" s="218">
        <f>PPA!C74</f>
        <v>1.9365775611253935</v>
      </c>
      <c r="D171" s="218">
        <f>PPA!D74</f>
        <v>2.6770141282854345</v>
      </c>
      <c r="E171" s="218">
        <f>PPA!E74</f>
        <v>2.6743461503303223</v>
      </c>
      <c r="F171" s="218">
        <f>PPA!F74</f>
        <v>2.0309498409973017</v>
      </c>
      <c r="G171" s="218">
        <f>PPA!G74</f>
        <v>2.647731301574725</v>
      </c>
      <c r="H171" s="218">
        <f>PPA!H74</f>
        <v>2.7325461643356146</v>
      </c>
      <c r="I171" s="218">
        <f>PPA!I74</f>
        <v>3.0392149489024844</v>
      </c>
      <c r="J171" s="218">
        <f>PPA!J74</f>
        <v>0.98279832965511582</v>
      </c>
      <c r="K171" s="218">
        <f>PPA!K74</f>
        <v>1.1566839572165777</v>
      </c>
      <c r="L171" s="218">
        <f>PPA!L74</f>
        <v>0.54623412356130185</v>
      </c>
      <c r="M171" s="218">
        <f>PPA!M74</f>
        <v>0.51935885753116218</v>
      </c>
      <c r="N171" s="218">
        <f>PPA!N74</f>
        <v>0.50541032556062881</v>
      </c>
      <c r="O171" s="218">
        <f>PPA!O74</f>
        <v>0.49649632748912731</v>
      </c>
      <c r="P171" s="218">
        <f>PPA!P74</f>
        <v>0.53955494734125342</v>
      </c>
      <c r="Q171" s="218">
        <f>PPA!Q74</f>
        <v>0.45867479378502851</v>
      </c>
      <c r="R171" s="218">
        <f>PPA!R74</f>
        <v>0.48751643843137604</v>
      </c>
      <c r="S171" s="218">
        <f>PPA!S74</f>
        <v>0.48476705920935598</v>
      </c>
      <c r="T171" s="218">
        <f>PPA!T74</f>
        <v>0.5369104862013806</v>
      </c>
      <c r="U171" s="218">
        <f>PPA!U74</f>
        <v>0.49400899190944098</v>
      </c>
      <c r="V171" s="218">
        <f>PPA!V74</f>
        <v>0.49947576549505818</v>
      </c>
      <c r="W171" s="218">
        <f>PPA!W74</f>
        <v>0.62869872873561816</v>
      </c>
      <c r="X171" s="218">
        <f>PPA!X74</f>
        <v>0.46086545571612947</v>
      </c>
      <c r="Y171" s="218">
        <f>PPA!Y74</f>
        <v>0.42998613126488056</v>
      </c>
    </row>
    <row r="172" spans="1:25" ht="12" customHeight="1" x14ac:dyDescent="0.25">
      <c r="A172" s="14" t="s">
        <v>54</v>
      </c>
      <c r="B172" s="217">
        <f>PPA!B75</f>
        <v>2.2346197187330996</v>
      </c>
      <c r="C172" s="217">
        <f>PPA!C75</f>
        <v>1.7808399625693847</v>
      </c>
      <c r="D172" s="217">
        <f>PPA!D75</f>
        <v>2.4752437186772793</v>
      </c>
      <c r="E172" s="217">
        <f>PPA!E75</f>
        <v>2.4452701822269169</v>
      </c>
      <c r="F172" s="217">
        <f>PPA!F75</f>
        <v>1.7667055174662882</v>
      </c>
      <c r="G172" s="217">
        <f>PPA!G75</f>
        <v>2.4613753972493706</v>
      </c>
      <c r="H172" s="217">
        <f>PPA!H75</f>
        <v>2.5805021731102817</v>
      </c>
      <c r="I172" s="217">
        <f>PPA!I75</f>
        <v>2.9570361207124014</v>
      </c>
      <c r="J172" s="217">
        <f>PPA!J75</f>
        <v>0.93273406122921154</v>
      </c>
      <c r="K172" s="217">
        <f>PPA!K75</f>
        <v>1.1368428632138532</v>
      </c>
      <c r="L172" s="217">
        <f>PPA!L75</f>
        <v>0.51486173394048962</v>
      </c>
      <c r="M172" s="217">
        <f>PPA!M75</f>
        <v>0.48631019854957891</v>
      </c>
      <c r="N172" s="217">
        <f>PPA!N75</f>
        <v>0.47260861609136318</v>
      </c>
      <c r="O172" s="217">
        <f>PPA!O75</f>
        <v>0.46598474984573662</v>
      </c>
      <c r="P172" s="217">
        <f>PPA!P75</f>
        <v>0.5049179134638343</v>
      </c>
      <c r="Q172" s="217">
        <f>PPA!Q75</f>
        <v>0.43023879131862219</v>
      </c>
      <c r="R172" s="217">
        <f>PPA!R75</f>
        <v>0.45851573876652962</v>
      </c>
      <c r="S172" s="217">
        <f>PPA!S75</f>
        <v>0.45394698194671573</v>
      </c>
      <c r="T172" s="217">
        <f>PPA!T75</f>
        <v>0.50241291832049284</v>
      </c>
      <c r="U172" s="217">
        <f>PPA!U75</f>
        <v>0.46145152793663108</v>
      </c>
      <c r="V172" s="217">
        <f>PPA!V75</f>
        <v>0.46434555361882962</v>
      </c>
      <c r="W172" s="217">
        <f>PPA!W75</f>
        <v>0.58790064302180023</v>
      </c>
      <c r="X172" s="217">
        <f>PPA!X75</f>
        <v>0.42789409877660328</v>
      </c>
      <c r="Y172" s="217">
        <f>PPA!Y75</f>
        <v>0.3890933746583003</v>
      </c>
    </row>
    <row r="173" spans="1:25" ht="12" customHeight="1" x14ac:dyDescent="0.25">
      <c r="A173" s="14" t="s">
        <v>61</v>
      </c>
      <c r="B173" s="217">
        <f>PPA!B76</f>
        <v>2.6105123359567939</v>
      </c>
      <c r="C173" s="217">
        <f>PPA!C76</f>
        <v>2.2258620606187396</v>
      </c>
      <c r="D173" s="217">
        <f>PPA!D76</f>
        <v>2.9729926370631139</v>
      </c>
      <c r="E173" s="217">
        <f>PPA!E76</f>
        <v>2.9895599403245283</v>
      </c>
      <c r="F173" s="217">
        <f>PPA!F76</f>
        <v>2.3153724907142617</v>
      </c>
      <c r="G173" s="217">
        <f>PPA!G76</f>
        <v>2.8982263615475428</v>
      </c>
      <c r="H173" s="217">
        <f>PPA!H76</f>
        <v>2.9840002300816488</v>
      </c>
      <c r="I173" s="217">
        <f>PPA!I76</f>
        <v>3.2295954806920992</v>
      </c>
      <c r="J173" s="217">
        <f>PPA!J76</f>
        <v>1.0516494014374951</v>
      </c>
      <c r="K173" s="217">
        <f>PPA!K76</f>
        <v>1.3367796507471343</v>
      </c>
      <c r="L173" s="217">
        <f>PPA!L76</f>
        <v>0.5432987429170506</v>
      </c>
      <c r="M173" s="217">
        <f>PPA!M76</f>
        <v>0.50479710762485575</v>
      </c>
      <c r="N173" s="217">
        <f>PPA!N76</f>
        <v>0.49589967503529531</v>
      </c>
      <c r="O173" s="217">
        <f>PPA!O76</f>
        <v>0.48638606514005889</v>
      </c>
      <c r="P173" s="217">
        <f>PPA!P76</f>
        <v>0.54495295877769345</v>
      </c>
      <c r="Q173" s="217">
        <f>PPA!Q76</f>
        <v>0.45038425473385224</v>
      </c>
      <c r="R173" s="217">
        <f>PPA!R76</f>
        <v>0.48787731041935045</v>
      </c>
      <c r="S173" s="217">
        <f>PPA!S76</f>
        <v>0.48965540092086773</v>
      </c>
      <c r="T173" s="217">
        <f>PPA!T76</f>
        <v>0.55371523967744984</v>
      </c>
      <c r="U173" s="217">
        <f>PPA!U76</f>
        <v>0.50457554515037772</v>
      </c>
      <c r="V173" s="217">
        <f>PPA!V76</f>
        <v>0.51285995815250474</v>
      </c>
      <c r="W173" s="217">
        <f>PPA!W76</f>
        <v>0.66807304963247949</v>
      </c>
      <c r="X173" s="217">
        <f>PPA!X76</f>
        <v>0.4692936175152711</v>
      </c>
      <c r="Y173" s="217">
        <f>PPA!Y76</f>
        <v>0.42377821634127627</v>
      </c>
    </row>
    <row r="174" spans="1:25" ht="12" customHeight="1" x14ac:dyDescent="0.25">
      <c r="A174" s="14" t="s">
        <v>62</v>
      </c>
      <c r="B174" s="217">
        <f>PPA!B77</f>
        <v>0.6632827328305948</v>
      </c>
      <c r="C174" s="217">
        <f>PPA!C77</f>
        <v>0.45782916982075994</v>
      </c>
      <c r="D174" s="217">
        <f>PPA!D77</f>
        <v>0.42508170877577978</v>
      </c>
      <c r="E174" s="217">
        <f>PPA!E77</f>
        <v>0.48096181612130967</v>
      </c>
      <c r="F174" s="217">
        <f>PPA!F77</f>
        <v>0.29666809479444162</v>
      </c>
      <c r="G174" s="217">
        <f>PPA!G77</f>
        <v>0.58565454935199612</v>
      </c>
      <c r="H174" s="217">
        <f>PPA!H77</f>
        <v>0.68490770056803973</v>
      </c>
      <c r="I174" s="217">
        <f>PPA!I77</f>
        <v>0.94623909578579768</v>
      </c>
      <c r="J174" s="217">
        <f>PPA!J77</f>
        <v>0.73174458393881125</v>
      </c>
      <c r="K174" s="217">
        <f>PPA!K77</f>
        <v>0.58097816140825576</v>
      </c>
      <c r="L174" s="217">
        <f>PPA!L77</f>
        <v>1.0164194353311962</v>
      </c>
      <c r="M174" s="217">
        <f>PPA!M77</f>
        <v>1.1328761225649118</v>
      </c>
      <c r="N174" s="217">
        <f>PPA!N77</f>
        <v>1.0622265911273352</v>
      </c>
      <c r="O174" s="217">
        <f>PPA!O77</f>
        <v>1.1097915495147626</v>
      </c>
      <c r="P174" s="217">
        <f>PPA!P77</f>
        <v>0.88922567942859387</v>
      </c>
      <c r="Q174" s="217">
        <f>PPA!Q77</f>
        <v>1.0734762777619267</v>
      </c>
      <c r="R174" s="217">
        <f>PPA!R77</f>
        <v>0.97057729300170681</v>
      </c>
      <c r="S174" s="217">
        <f>PPA!S77</f>
        <v>0.87874171921908606</v>
      </c>
      <c r="T174" s="217">
        <f>PPA!T77</f>
        <v>0.77766740780350374</v>
      </c>
      <c r="U174" s="217">
        <f>PPA!U77</f>
        <v>0.80637117752326748</v>
      </c>
      <c r="V174" s="217">
        <f>PPA!V77</f>
        <v>0.75595434962950547</v>
      </c>
      <c r="W174" s="217">
        <f>PPA!W77</f>
        <v>0.65715961529772038</v>
      </c>
      <c r="X174" s="217">
        <f>PPA!X77</f>
        <v>0.75424647861525462</v>
      </c>
      <c r="Y174" s="217">
        <f>PPA!Y77</f>
        <v>0.76553318947260152</v>
      </c>
    </row>
    <row r="175" spans="1:25" ht="12" customHeight="1" x14ac:dyDescent="0.25">
      <c r="A175" s="15" t="s">
        <v>63</v>
      </c>
      <c r="B175" s="221">
        <f>FBT!B$38</f>
        <v>2.1548560320258212</v>
      </c>
      <c r="C175" s="221">
        <f>FBT!C$38</f>
        <v>1.9469082992100406</v>
      </c>
      <c r="D175" s="221">
        <f>FBT!D$38</f>
        <v>1.9095628947692529</v>
      </c>
      <c r="E175" s="221">
        <f>FBT!E$38</f>
        <v>1.8668651689085576</v>
      </c>
      <c r="F175" s="221">
        <f>FBT!F$38</f>
        <v>1.7583088080902138</v>
      </c>
      <c r="G175" s="221">
        <f>FBT!G$38</f>
        <v>1.631089037444357</v>
      </c>
      <c r="H175" s="221">
        <f>FBT!H$38</f>
        <v>1.7700599425087613</v>
      </c>
      <c r="I175" s="221">
        <f>FBT!I$38</f>
        <v>1.7912464460717734</v>
      </c>
      <c r="J175" s="221">
        <f>FBT!J$38</f>
        <v>1.5424406935026076</v>
      </c>
      <c r="K175" s="221">
        <f>FBT!K$38</f>
        <v>1.4387353739746458</v>
      </c>
      <c r="L175" s="221">
        <f>FBT!L$38</f>
        <v>1.4306599980910282</v>
      </c>
      <c r="M175" s="221">
        <f>FBT!M$38</f>
        <v>1.3739389346310169</v>
      </c>
      <c r="N175" s="221">
        <f>FBT!N$38</f>
        <v>1.2637673294722251</v>
      </c>
      <c r="O175" s="221">
        <f>FBT!O$38</f>
        <v>1.2215881335579801</v>
      </c>
      <c r="P175" s="221">
        <f>FBT!P$38</f>
        <v>1.1093695561081967</v>
      </c>
      <c r="Q175" s="221">
        <f>FBT!Q$38</f>
        <v>1.0505260631470483</v>
      </c>
      <c r="R175" s="221">
        <f>FBT!R$38</f>
        <v>1.0187665361979819</v>
      </c>
      <c r="S175" s="221">
        <f>FBT!S$38</f>
        <v>1.0655602809312594</v>
      </c>
      <c r="T175" s="221">
        <f>FBT!T$38</f>
        <v>0.96007126448637226</v>
      </c>
      <c r="U175" s="221">
        <f>FBT!U$38</f>
        <v>0.95179711247715382</v>
      </c>
      <c r="V175" s="221">
        <f>FBT!V$38</f>
        <v>0.90164674541529433</v>
      </c>
      <c r="W175" s="221">
        <f>FBT!W$38</f>
        <v>1.1586716890250375</v>
      </c>
      <c r="X175" s="221">
        <f>FBT!X$38</f>
        <v>1.0691179153638024</v>
      </c>
      <c r="Y175" s="221">
        <f>FBT!Y$38</f>
        <v>1.090828969223187</v>
      </c>
    </row>
    <row r="176" spans="1:25" ht="12" customHeight="1" x14ac:dyDescent="0.25">
      <c r="A176" s="12" t="s">
        <v>64</v>
      </c>
      <c r="B176" s="217">
        <f>TRE!B$38</f>
        <v>0.78352370857864229</v>
      </c>
      <c r="C176" s="217">
        <f>TRE!C$38</f>
        <v>0.93420312974313335</v>
      </c>
      <c r="D176" s="217">
        <f>TRE!D$38</f>
        <v>0.36825324987857549</v>
      </c>
      <c r="E176" s="217">
        <f>TRE!E$38</f>
        <v>0.57217144848704349</v>
      </c>
      <c r="F176" s="217">
        <f>TRE!F$38</f>
        <v>0.35514193497645463</v>
      </c>
      <c r="G176" s="217">
        <f>TRE!G$38</f>
        <v>0.36074374415895505</v>
      </c>
      <c r="H176" s="217">
        <f>TRE!H$38</f>
        <v>0.45460117394706329</v>
      </c>
      <c r="I176" s="217">
        <f>TRE!I$38</f>
        <v>0.44848962163918688</v>
      </c>
      <c r="J176" s="217">
        <f>TRE!J$38</f>
        <v>0.43509895183275388</v>
      </c>
      <c r="K176" s="217">
        <f>TRE!K$38</f>
        <v>0.59011726453432778</v>
      </c>
      <c r="L176" s="217">
        <f>TRE!L$38</f>
        <v>0.77676443462781797</v>
      </c>
      <c r="M176" s="217">
        <f>TRE!M$38</f>
        <v>0.87431837926610856</v>
      </c>
      <c r="N176" s="217">
        <f>TRE!N$38</f>
        <v>0.97124568494970065</v>
      </c>
      <c r="O176" s="217">
        <f>TRE!O$38</f>
        <v>1.0100244951918724</v>
      </c>
      <c r="P176" s="217">
        <f>TRE!P$38</f>
        <v>1.0019524966399769</v>
      </c>
      <c r="Q176" s="217">
        <f>TRE!Q$38</f>
        <v>0.98615325303227919</v>
      </c>
      <c r="R176" s="217">
        <f>TRE!R$38</f>
        <v>1.0560703248602556</v>
      </c>
      <c r="S176" s="217">
        <f>TRE!S$38</f>
        <v>1.1031713591456873</v>
      </c>
      <c r="T176" s="217">
        <f>TRE!T$38</f>
        <v>0.96547112671892099</v>
      </c>
      <c r="U176" s="217">
        <f>TRE!U$38</f>
        <v>0.87795681030641737</v>
      </c>
      <c r="V176" s="217">
        <f>TRE!V$38</f>
        <v>0.85721793745240193</v>
      </c>
      <c r="W176" s="217">
        <f>TRE!W$38</f>
        <v>0.84505763103255771</v>
      </c>
      <c r="X176" s="217">
        <f>TRE!X$38</f>
        <v>0.95235272878178767</v>
      </c>
      <c r="Y176" s="217">
        <f>TRE!Y$38</f>
        <v>0.83901866127554259</v>
      </c>
    </row>
    <row r="177" spans="1:25" ht="12" customHeight="1" x14ac:dyDescent="0.25">
      <c r="A177" s="12" t="s">
        <v>65</v>
      </c>
      <c r="B177" s="217">
        <f>MAE!B$38</f>
        <v>1.4712935559219016</v>
      </c>
      <c r="C177" s="217">
        <f>MAE!C$38</f>
        <v>1.2783038924633296</v>
      </c>
      <c r="D177" s="217">
        <f>MAE!D$38</f>
        <v>1.212914508277555</v>
      </c>
      <c r="E177" s="217">
        <f>MAE!E$38</f>
        <v>1.1222792719849328</v>
      </c>
      <c r="F177" s="217">
        <f>MAE!F$38</f>
        <v>1.0917366558641368</v>
      </c>
      <c r="G177" s="217">
        <f>MAE!G$38</f>
        <v>1.1017756584743199</v>
      </c>
      <c r="H177" s="217">
        <f>MAE!H$38</f>
        <v>1.1002372410480703</v>
      </c>
      <c r="I177" s="217">
        <f>MAE!I$38</f>
        <v>1.012702014845051</v>
      </c>
      <c r="J177" s="217">
        <f>MAE!J$38</f>
        <v>1.0503978943704326</v>
      </c>
      <c r="K177" s="217">
        <f>MAE!K$38</f>
        <v>0.89072953437587343</v>
      </c>
      <c r="L177" s="217">
        <f>MAE!L$38</f>
        <v>0.82950252569752481</v>
      </c>
      <c r="M177" s="217">
        <f>MAE!M$38</f>
        <v>0.90556562274369545</v>
      </c>
      <c r="N177" s="217">
        <f>MAE!N$38</f>
        <v>0.84558933301392059</v>
      </c>
      <c r="O177" s="217">
        <f>MAE!O$38</f>
        <v>0.79268769162411357</v>
      </c>
      <c r="P177" s="217">
        <f>MAE!P$38</f>
        <v>0.79914428230049317</v>
      </c>
      <c r="Q177" s="217">
        <f>MAE!Q$38</f>
        <v>0.84434048022996488</v>
      </c>
      <c r="R177" s="217">
        <f>MAE!R$38</f>
        <v>0.86464193165842262</v>
      </c>
      <c r="S177" s="217">
        <f>MAE!S$38</f>
        <v>0.87111876071016769</v>
      </c>
      <c r="T177" s="217">
        <f>MAE!T$38</f>
        <v>0.82292507148840288</v>
      </c>
      <c r="U177" s="217">
        <f>MAE!U$38</f>
        <v>0.8168052747758261</v>
      </c>
      <c r="V177" s="217">
        <f>MAE!V$38</f>
        <v>0.84784159843024709</v>
      </c>
      <c r="W177" s="217">
        <f>MAE!W$38</f>
        <v>0.8783274135811342</v>
      </c>
      <c r="X177" s="217">
        <f>MAE!X$38</f>
        <v>0.84009166725316642</v>
      </c>
      <c r="Y177" s="217">
        <f>MAE!Y$38</f>
        <v>0.87635856805327217</v>
      </c>
    </row>
    <row r="178" spans="1:25" ht="12" customHeight="1" x14ac:dyDescent="0.25">
      <c r="A178" s="12" t="s">
        <v>66</v>
      </c>
      <c r="B178" s="217">
        <f>TEL!B$38</f>
        <v>1.8268814728171399</v>
      </c>
      <c r="C178" s="217">
        <f>TEL!C$38</f>
        <v>1.6935977426179185</v>
      </c>
      <c r="D178" s="217">
        <f>TEL!D$38</f>
        <v>1.6992193981195409</v>
      </c>
      <c r="E178" s="217">
        <f>TEL!E$38</f>
        <v>1.5768523926994875</v>
      </c>
      <c r="F178" s="217">
        <f>TEL!F$38</f>
        <v>1.5149819351480158</v>
      </c>
      <c r="G178" s="217">
        <f>TEL!G$38</f>
        <v>1.4137062923637509</v>
      </c>
      <c r="H178" s="217">
        <f>TEL!H$38</f>
        <v>1.4150761966166125</v>
      </c>
      <c r="I178" s="217">
        <f>TEL!I$38</f>
        <v>1.2349997129544201</v>
      </c>
      <c r="J178" s="217">
        <f>TEL!J$38</f>
        <v>1.2199389632254809</v>
      </c>
      <c r="K178" s="217">
        <f>TEL!K$38</f>
        <v>1.064008876484078</v>
      </c>
      <c r="L178" s="217">
        <f>TEL!L$38</f>
        <v>1.0702994878130065</v>
      </c>
      <c r="M178" s="217">
        <f>TEL!M$38</f>
        <v>1.0124205958568757</v>
      </c>
      <c r="N178" s="217">
        <f>TEL!N$38</f>
        <v>0.9241793532487238</v>
      </c>
      <c r="O178" s="217">
        <f>TEL!O$38</f>
        <v>0.91091190564463753</v>
      </c>
      <c r="P178" s="217">
        <f>TEL!P$38</f>
        <v>0.88299037523616597</v>
      </c>
      <c r="Q178" s="217">
        <f>TEL!Q$38</f>
        <v>0.93746489745866768</v>
      </c>
      <c r="R178" s="217">
        <f>TEL!R$38</f>
        <v>0.88539320063878291</v>
      </c>
      <c r="S178" s="217">
        <f>TEL!S$38</f>
        <v>0.85520889744705175</v>
      </c>
      <c r="T178" s="217">
        <f>TEL!T$38</f>
        <v>0.78644650073292777</v>
      </c>
      <c r="U178" s="217">
        <f>TEL!U$38</f>
        <v>0.77205675898823245</v>
      </c>
      <c r="V178" s="217">
        <f>TEL!V$38</f>
        <v>0.7738291840639081</v>
      </c>
      <c r="W178" s="217">
        <f>TEL!W$38</f>
        <v>0.83235065680855791</v>
      </c>
      <c r="X178" s="217">
        <f>TEL!X$38</f>
        <v>0.80362189632599312</v>
      </c>
      <c r="Y178" s="217">
        <f>TEL!Y$38</f>
        <v>0.77482184516936403</v>
      </c>
    </row>
    <row r="179" spans="1:25" ht="12" customHeight="1" x14ac:dyDescent="0.25">
      <c r="A179" s="12" t="s">
        <v>67</v>
      </c>
      <c r="B179" s="217">
        <f>WWP!B$38</f>
        <v>2.0960339793169602</v>
      </c>
      <c r="C179" s="217">
        <f>WWP!C$38</f>
        <v>1.702059337368103</v>
      </c>
      <c r="D179" s="217">
        <f>WWP!D$38</f>
        <v>1.6953102845229688</v>
      </c>
      <c r="E179" s="217">
        <f>WWP!E$38</f>
        <v>1.624983465066119</v>
      </c>
      <c r="F179" s="217">
        <f>WWP!F$38</f>
        <v>1.5629000911398272</v>
      </c>
      <c r="G179" s="217">
        <f>WWP!G$38</f>
        <v>1.9055887690818252</v>
      </c>
      <c r="H179" s="217">
        <f>WWP!H$38</f>
        <v>1.9548696457446233</v>
      </c>
      <c r="I179" s="217">
        <f>WWP!I$38</f>
        <v>2.1453656116856363</v>
      </c>
      <c r="J179" s="217">
        <f>WWP!J$38</f>
        <v>0.44397780708005707</v>
      </c>
      <c r="K179" s="217">
        <f>WWP!K$38</f>
        <v>0.4487747795245825</v>
      </c>
      <c r="L179" s="217">
        <f>WWP!L$38</f>
        <v>0.6440205208188261</v>
      </c>
      <c r="M179" s="217">
        <f>WWP!M$38</f>
        <v>0.66129257031127764</v>
      </c>
      <c r="N179" s="217">
        <f>WWP!N$38</f>
        <v>0.52035514285349649</v>
      </c>
      <c r="O179" s="217">
        <f>WWP!O$38</f>
        <v>0.20983053739799173</v>
      </c>
      <c r="P179" s="217">
        <f>WWP!P$38</f>
        <v>0.1882649200059657</v>
      </c>
      <c r="Q179" s="217">
        <f>WWP!Q$38</f>
        <v>0.18271355196474962</v>
      </c>
      <c r="R179" s="217">
        <f>WWP!R$38</f>
        <v>6.7224862805893085E-2</v>
      </c>
      <c r="S179" s="217">
        <f>WWP!S$38</f>
        <v>0.1820219728260809</v>
      </c>
      <c r="T179" s="217">
        <f>WWP!T$38</f>
        <v>0.20835460250133842</v>
      </c>
      <c r="U179" s="217">
        <f>WWP!U$38</f>
        <v>0.28467815050754663</v>
      </c>
      <c r="V179" s="217">
        <f>WWP!V$38</f>
        <v>0.29310978315231356</v>
      </c>
      <c r="W179" s="217">
        <f>WWP!W$38</f>
        <v>0.23647432386531209</v>
      </c>
      <c r="X179" s="217">
        <f>WWP!X$38</f>
        <v>0.16524005398250061</v>
      </c>
      <c r="Y179" s="217">
        <f>WWP!Y$38</f>
        <v>0.13824097747933328</v>
      </c>
    </row>
    <row r="180" spans="1:25" ht="12" customHeight="1" x14ac:dyDescent="0.25">
      <c r="A180" s="16" t="s">
        <v>68</v>
      </c>
      <c r="B180" s="222">
        <f>OIS!B$38</f>
        <v>1.3041048874011636</v>
      </c>
      <c r="C180" s="222">
        <f>OIS!C$38</f>
        <v>1.2189354003778041</v>
      </c>
      <c r="D180" s="222">
        <f>OIS!D$38</f>
        <v>1.2057986968148364</v>
      </c>
      <c r="E180" s="222">
        <f>OIS!E$38</f>
        <v>1.1317658046606109</v>
      </c>
      <c r="F180" s="222">
        <f>OIS!F$38</f>
        <v>1.4433893883807454</v>
      </c>
      <c r="G180" s="222">
        <f>OIS!G$38</f>
        <v>1.6805018575053385</v>
      </c>
      <c r="H180" s="222">
        <f>OIS!H$38</f>
        <v>1.7159211229527647</v>
      </c>
      <c r="I180" s="222">
        <f>OIS!I$38</f>
        <v>1.8702459485860361</v>
      </c>
      <c r="J180" s="222">
        <f>OIS!J$38</f>
        <v>0.83070365849702288</v>
      </c>
      <c r="K180" s="222">
        <f>OIS!K$38</f>
        <v>0.78328101105572501</v>
      </c>
      <c r="L180" s="222">
        <f>OIS!L$38</f>
        <v>0.56521787098858689</v>
      </c>
      <c r="M180" s="222">
        <f>OIS!M$38</f>
        <v>0.5908007814137497</v>
      </c>
      <c r="N180" s="222">
        <f>OIS!N$38</f>
        <v>0.47861086757199728</v>
      </c>
      <c r="O180" s="222">
        <f>OIS!O$38</f>
        <v>0.52077810913694189</v>
      </c>
      <c r="P180" s="222">
        <f>OIS!P$38</f>
        <v>0.59932529859392558</v>
      </c>
      <c r="Q180" s="222">
        <f>OIS!Q$38</f>
        <v>0.89824167251417364</v>
      </c>
      <c r="R180" s="222">
        <f>OIS!R$38</f>
        <v>0.80595636931875003</v>
      </c>
      <c r="S180" s="222">
        <f>OIS!S$38</f>
        <v>0.77256092413083632</v>
      </c>
      <c r="T180" s="222">
        <f>OIS!T$38</f>
        <v>0.80916439396959228</v>
      </c>
      <c r="U180" s="222">
        <f>OIS!U$38</f>
        <v>0.78376742283191048</v>
      </c>
      <c r="V180" s="222">
        <f>OIS!V$38</f>
        <v>0.8448517106680421</v>
      </c>
      <c r="W180" s="222">
        <f>OIS!W$38</f>
        <v>1.0104463586249874</v>
      </c>
      <c r="X180" s="222">
        <f>OIS!X$38</f>
        <v>1.01143296764616</v>
      </c>
      <c r="Y180" s="222">
        <f>OIS!Y$38</f>
        <v>0.98949630186686566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BG: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3589.5266552015828</v>
      </c>
      <c r="C5" s="223">
        <f t="shared" si="0"/>
        <v>3587.9376612204819</v>
      </c>
      <c r="D5" s="223">
        <f t="shared" si="0"/>
        <v>3370.8521926048084</v>
      </c>
      <c r="E5" s="223">
        <f t="shared" si="0"/>
        <v>3620.1042992255125</v>
      </c>
      <c r="F5" s="223">
        <f t="shared" si="0"/>
        <v>3656.9488392078774</v>
      </c>
      <c r="G5" s="223">
        <f t="shared" si="0"/>
        <v>3649.8988822008532</v>
      </c>
      <c r="H5" s="223">
        <f t="shared" si="0"/>
        <v>3680.9521926049711</v>
      </c>
      <c r="I5" s="223">
        <f t="shared" si="0"/>
        <v>3811.0181427337939</v>
      </c>
      <c r="J5" s="223">
        <f t="shared" si="0"/>
        <v>3453.8423043837047</v>
      </c>
      <c r="K5" s="223">
        <f t="shared" si="0"/>
        <v>2442.0633705914379</v>
      </c>
      <c r="L5" s="223">
        <f t="shared" si="0"/>
        <v>2549.9612209782713</v>
      </c>
      <c r="M5" s="223">
        <f t="shared" si="0"/>
        <v>2696.440326739154</v>
      </c>
      <c r="N5" s="223">
        <f t="shared" si="0"/>
        <v>2566.5761822852996</v>
      </c>
      <c r="O5" s="223">
        <f t="shared" si="0"/>
        <v>2595.526913153949</v>
      </c>
      <c r="P5" s="223">
        <f t="shared" si="0"/>
        <v>2617.522957865785</v>
      </c>
      <c r="Q5" s="223">
        <f t="shared" si="0"/>
        <v>2719.6413585538021</v>
      </c>
      <c r="R5" s="223">
        <f t="shared" si="0"/>
        <v>2655.4590713661282</v>
      </c>
      <c r="S5" s="223">
        <f t="shared" si="0"/>
        <v>2757.5159071353974</v>
      </c>
      <c r="T5" s="223">
        <f t="shared" si="0"/>
        <v>2736.1439380904676</v>
      </c>
      <c r="U5" s="223">
        <f t="shared" si="0"/>
        <v>2678.8060189160806</v>
      </c>
      <c r="V5" s="223">
        <f t="shared" si="0"/>
        <v>2646.3507308676612</v>
      </c>
      <c r="W5" s="223">
        <f t="shared" si="0"/>
        <v>2823.8203783312838</v>
      </c>
      <c r="X5" s="223">
        <f t="shared" si="0"/>
        <v>2703.5314703346667</v>
      </c>
      <c r="Y5" s="223">
        <f t="shared" si="0"/>
        <v>2454.7370593283958</v>
      </c>
    </row>
    <row r="6" spans="1:25" ht="12" customHeight="1" x14ac:dyDescent="0.25">
      <c r="A6" s="173" t="s">
        <v>91</v>
      </c>
      <c r="B6" s="224">
        <v>28.452254795350044</v>
      </c>
      <c r="C6" s="224">
        <v>29.472701481633258</v>
      </c>
      <c r="D6" s="224">
        <v>28.968107594562561</v>
      </c>
      <c r="E6" s="224">
        <v>30.062132195000011</v>
      </c>
      <c r="F6" s="224">
        <v>30.684163362805737</v>
      </c>
      <c r="G6" s="224">
        <v>32.201038070741937</v>
      </c>
      <c r="H6" s="224">
        <v>32.85133975244527</v>
      </c>
      <c r="I6" s="224">
        <v>34.676432343957991</v>
      </c>
      <c r="J6" s="224">
        <v>35.819755791382207</v>
      </c>
      <c r="K6" s="224">
        <v>29.438841777850193</v>
      </c>
      <c r="L6" s="224">
        <v>28.406066219482661</v>
      </c>
      <c r="M6" s="224">
        <v>30.686502819735928</v>
      </c>
      <c r="N6" s="224">
        <v>30.028923432469632</v>
      </c>
      <c r="O6" s="224">
        <v>31.016201213942402</v>
      </c>
      <c r="P6" s="224">
        <v>30.458045111137753</v>
      </c>
      <c r="Q6" s="224">
        <v>32.733189503919149</v>
      </c>
      <c r="R6" s="224">
        <v>33.109137982208708</v>
      </c>
      <c r="S6" s="224">
        <v>34.063475956095495</v>
      </c>
      <c r="T6" s="224">
        <v>34.33928151249917</v>
      </c>
      <c r="U6" s="224">
        <v>34.764553377784004</v>
      </c>
      <c r="V6" s="224">
        <v>33.466311190261038</v>
      </c>
      <c r="W6" s="224">
        <v>34.777315333645689</v>
      </c>
      <c r="X6" s="224">
        <v>34.317005846483596</v>
      </c>
      <c r="Y6" s="224">
        <v>32.822358601866313</v>
      </c>
    </row>
    <row r="7" spans="1:25" ht="12" customHeight="1" x14ac:dyDescent="0.25">
      <c r="A7" s="173" t="s">
        <v>92</v>
      </c>
      <c r="B7" s="224">
        <v>47.107527056899031</v>
      </c>
      <c r="C7" s="224">
        <v>48.597260375593926</v>
      </c>
      <c r="D7" s="224">
        <v>45.080959012799745</v>
      </c>
      <c r="E7" s="224">
        <v>44.666011223111632</v>
      </c>
      <c r="F7" s="224">
        <v>45.835399374682567</v>
      </c>
      <c r="G7" s="224">
        <v>48.80863666461326</v>
      </c>
      <c r="H7" s="224">
        <v>50.117869648378303</v>
      </c>
      <c r="I7" s="224">
        <v>52.322031265648711</v>
      </c>
      <c r="J7" s="224">
        <v>50.747429408743535</v>
      </c>
      <c r="K7" s="224">
        <v>38.52980476429191</v>
      </c>
      <c r="L7" s="224">
        <v>33.721562819992045</v>
      </c>
      <c r="M7" s="224">
        <v>36.721069841597611</v>
      </c>
      <c r="N7" s="224">
        <v>39.105996311756535</v>
      </c>
      <c r="O7" s="224">
        <v>42.198259010927337</v>
      </c>
      <c r="P7" s="224">
        <v>41.135926084611128</v>
      </c>
      <c r="Q7" s="224">
        <v>44.990911703917632</v>
      </c>
      <c r="R7" s="224">
        <v>45.83238109786096</v>
      </c>
      <c r="S7" s="224">
        <v>47.498684826234339</v>
      </c>
      <c r="T7" s="224">
        <v>46.527573541421262</v>
      </c>
      <c r="U7" s="224">
        <v>46.670400555958842</v>
      </c>
      <c r="V7" s="224">
        <v>45.583739140705035</v>
      </c>
      <c r="W7" s="224">
        <v>46.039116173293763</v>
      </c>
      <c r="X7" s="224">
        <v>45.539111242643337</v>
      </c>
      <c r="Y7" s="224">
        <v>44.928397393219562</v>
      </c>
    </row>
    <row r="8" spans="1:25" ht="12" customHeight="1" x14ac:dyDescent="0.25">
      <c r="A8" s="173" t="s">
        <v>93</v>
      </c>
      <c r="B8" s="224">
        <v>89.102910046222902</v>
      </c>
      <c r="C8" s="224">
        <v>90.110385662720091</v>
      </c>
      <c r="D8" s="224">
        <v>84.229812185090978</v>
      </c>
      <c r="E8" s="224">
        <v>89.029839671334187</v>
      </c>
      <c r="F8" s="224">
        <v>91.049010360416261</v>
      </c>
      <c r="G8" s="224">
        <v>95.187671641578603</v>
      </c>
      <c r="H8" s="224">
        <v>96.670962927285373</v>
      </c>
      <c r="I8" s="224">
        <v>97.851418246758769</v>
      </c>
      <c r="J8" s="224">
        <v>92.491417477277977</v>
      </c>
      <c r="K8" s="224">
        <v>67.811614851096309</v>
      </c>
      <c r="L8" s="224">
        <v>61.641393760809933</v>
      </c>
      <c r="M8" s="224">
        <v>67.315891071146694</v>
      </c>
      <c r="N8" s="224">
        <v>68.329727720896784</v>
      </c>
      <c r="O8" s="224">
        <v>72.199597640225861</v>
      </c>
      <c r="P8" s="224">
        <v>71.205767738129211</v>
      </c>
      <c r="Q8" s="224">
        <v>76.927498762997914</v>
      </c>
      <c r="R8" s="224">
        <v>77.600099399283167</v>
      </c>
      <c r="S8" s="224">
        <v>80.995674241903259</v>
      </c>
      <c r="T8" s="224">
        <v>80.825633968787116</v>
      </c>
      <c r="U8" s="224">
        <v>80.959677419806866</v>
      </c>
      <c r="V8" s="224">
        <v>78.099917960191618</v>
      </c>
      <c r="W8" s="224">
        <v>79.211429278333782</v>
      </c>
      <c r="X8" s="224">
        <v>78.130111445371384</v>
      </c>
      <c r="Y8" s="224">
        <v>75.500471531796677</v>
      </c>
    </row>
    <row r="9" spans="1:25" ht="12" customHeight="1" x14ac:dyDescent="0.25">
      <c r="A9" s="173" t="s">
        <v>94</v>
      </c>
      <c r="B9" s="224">
        <v>74.473373171451939</v>
      </c>
      <c r="C9" s="224">
        <v>77.303379257255656</v>
      </c>
      <c r="D9" s="224">
        <v>71.730750490280485</v>
      </c>
      <c r="E9" s="224">
        <v>70.842394720214926</v>
      </c>
      <c r="F9" s="224">
        <v>73.818134961393582</v>
      </c>
      <c r="G9" s="224">
        <v>78.057750144480565</v>
      </c>
      <c r="H9" s="224">
        <v>80.375692456839417</v>
      </c>
      <c r="I9" s="224">
        <v>83.641726603889694</v>
      </c>
      <c r="J9" s="224">
        <v>80.273584986593463</v>
      </c>
      <c r="K9" s="224">
        <v>59.939087399360012</v>
      </c>
      <c r="L9" s="224">
        <v>52.377812905277949</v>
      </c>
      <c r="M9" s="224">
        <v>57.021405534877175</v>
      </c>
      <c r="N9" s="224">
        <v>61.838387076247677</v>
      </c>
      <c r="O9" s="224">
        <v>67.513269781871827</v>
      </c>
      <c r="P9" s="224">
        <v>65.645821332153915</v>
      </c>
      <c r="Q9" s="224">
        <v>72.226858021467351</v>
      </c>
      <c r="R9" s="224">
        <v>73.220373701229462</v>
      </c>
      <c r="S9" s="224">
        <v>75.94717702776147</v>
      </c>
      <c r="T9" s="224">
        <v>74.526874602248682</v>
      </c>
      <c r="U9" s="224">
        <v>74.869470655649309</v>
      </c>
      <c r="V9" s="224">
        <v>74.002790946966002</v>
      </c>
      <c r="W9" s="224">
        <v>75.045605062842441</v>
      </c>
      <c r="X9" s="224">
        <v>73.823568583791712</v>
      </c>
      <c r="Y9" s="224">
        <v>72.481442565922222</v>
      </c>
    </row>
    <row r="10" spans="1:25" ht="12" customHeight="1" x14ac:dyDescent="0.25">
      <c r="A10" s="36" t="s">
        <v>95</v>
      </c>
      <c r="B10" s="225">
        <f t="shared" ref="B10:Y10" si="1">SUM(B11:B15)</f>
        <v>81.088417250005321</v>
      </c>
      <c r="C10" s="225">
        <f t="shared" si="1"/>
        <v>78.511891280973771</v>
      </c>
      <c r="D10" s="225">
        <f t="shared" si="1"/>
        <v>70.510362383160142</v>
      </c>
      <c r="E10" s="225">
        <f t="shared" si="1"/>
        <v>70.019211578155591</v>
      </c>
      <c r="F10" s="225">
        <f t="shared" si="1"/>
        <v>70.251541571402839</v>
      </c>
      <c r="G10" s="225">
        <f t="shared" si="1"/>
        <v>72.751216351945644</v>
      </c>
      <c r="H10" s="225">
        <f t="shared" si="1"/>
        <v>71.551887087339281</v>
      </c>
      <c r="I10" s="225">
        <f t="shared" si="1"/>
        <v>73.033158133492179</v>
      </c>
      <c r="J10" s="225">
        <f t="shared" si="1"/>
        <v>71.126924772042969</v>
      </c>
      <c r="K10" s="225">
        <f t="shared" si="1"/>
        <v>49.807802687014764</v>
      </c>
      <c r="L10" s="225">
        <f t="shared" si="1"/>
        <v>55.652783966991109</v>
      </c>
      <c r="M10" s="225">
        <f t="shared" si="1"/>
        <v>64.227860561535493</v>
      </c>
      <c r="N10" s="225">
        <f t="shared" si="1"/>
        <v>59.285625308050804</v>
      </c>
      <c r="O10" s="225">
        <f t="shared" si="1"/>
        <v>59.104254742623567</v>
      </c>
      <c r="P10" s="225">
        <f t="shared" si="1"/>
        <v>58.454468834730058</v>
      </c>
      <c r="Q10" s="225">
        <f t="shared" si="1"/>
        <v>64.482031844157575</v>
      </c>
      <c r="R10" s="225">
        <f t="shared" si="1"/>
        <v>63.945826572662853</v>
      </c>
      <c r="S10" s="225">
        <f t="shared" si="1"/>
        <v>65.777051337544762</v>
      </c>
      <c r="T10" s="225">
        <f t="shared" si="1"/>
        <v>64.422971869503868</v>
      </c>
      <c r="U10" s="225">
        <f t="shared" si="1"/>
        <v>61.331415031234094</v>
      </c>
      <c r="V10" s="225">
        <f t="shared" si="1"/>
        <v>59.352443192976537</v>
      </c>
      <c r="W10" s="225">
        <f t="shared" si="1"/>
        <v>62.280987223567898</v>
      </c>
      <c r="X10" s="225">
        <f t="shared" si="1"/>
        <v>55.732662704505813</v>
      </c>
      <c r="Y10" s="225">
        <f t="shared" si="1"/>
        <v>53.720442292851487</v>
      </c>
    </row>
    <row r="11" spans="1:25" ht="12" customHeight="1" x14ac:dyDescent="0.25">
      <c r="A11" s="37" t="s">
        <v>82</v>
      </c>
      <c r="B11" s="226">
        <v>7.4228282568746629</v>
      </c>
      <c r="C11" s="226">
        <v>6.1573664680700704</v>
      </c>
      <c r="D11" s="226">
        <v>5.3773074256269222</v>
      </c>
      <c r="E11" s="226">
        <v>4.7837996361267736</v>
      </c>
      <c r="F11" s="226">
        <v>4.5494016986135914</v>
      </c>
      <c r="G11" s="226">
        <v>3.8608952381622523</v>
      </c>
      <c r="H11" s="226">
        <v>3.3348095920934897</v>
      </c>
      <c r="I11" s="226">
        <v>1.9422943529485495</v>
      </c>
      <c r="J11" s="226">
        <v>1.4028627107502636</v>
      </c>
      <c r="K11" s="226">
        <v>0.89224152734395545</v>
      </c>
      <c r="L11" s="226">
        <v>0.58652607752221553</v>
      </c>
      <c r="M11" s="226">
        <v>0.54885925552666026</v>
      </c>
      <c r="N11" s="226">
        <v>0.66482179956220389</v>
      </c>
      <c r="O11" s="226">
        <v>0.55713813442674409</v>
      </c>
      <c r="P11" s="226">
        <v>0.67923390441687492</v>
      </c>
      <c r="Q11" s="226">
        <v>0.82308055713476946</v>
      </c>
      <c r="R11" s="226">
        <v>0.57813441610502836</v>
      </c>
      <c r="S11" s="226">
        <v>0.75863472647784536</v>
      </c>
      <c r="T11" s="226">
        <v>0.73379476783268338</v>
      </c>
      <c r="U11" s="226">
        <v>0.7501946795639115</v>
      </c>
      <c r="V11" s="226">
        <v>0.71913510709176165</v>
      </c>
      <c r="W11" s="226">
        <v>0.7400292610821545</v>
      </c>
      <c r="X11" s="226">
        <v>0.8513230462300091</v>
      </c>
      <c r="Y11" s="226">
        <v>0.79981965717087034</v>
      </c>
    </row>
    <row r="12" spans="1:25" ht="12" customHeight="1" x14ac:dyDescent="0.25">
      <c r="A12" s="37" t="s">
        <v>73</v>
      </c>
      <c r="B12" s="226">
        <v>57.204727159125234</v>
      </c>
      <c r="C12" s="226">
        <v>54.055834466143324</v>
      </c>
      <c r="D12" s="226">
        <v>47.304795430537304</v>
      </c>
      <c r="E12" s="226">
        <v>46.74881206708703</v>
      </c>
      <c r="F12" s="226">
        <v>45.431955020424795</v>
      </c>
      <c r="G12" s="226">
        <v>48.118250441108238</v>
      </c>
      <c r="H12" s="226">
        <v>47.804090674379779</v>
      </c>
      <c r="I12" s="226">
        <v>49.239888368937834</v>
      </c>
      <c r="J12" s="226">
        <v>44.518215774224899</v>
      </c>
      <c r="K12" s="226">
        <v>26.414049875243776</v>
      </c>
      <c r="L12" s="226">
        <v>34.956797124759959</v>
      </c>
      <c r="M12" s="226">
        <v>41.48456858285607</v>
      </c>
      <c r="N12" s="226">
        <v>36.486985991181278</v>
      </c>
      <c r="O12" s="226">
        <v>35.85069365826287</v>
      </c>
      <c r="P12" s="226">
        <v>35.0315850658993</v>
      </c>
      <c r="Q12" s="226">
        <v>40.470903344397243</v>
      </c>
      <c r="R12" s="226">
        <v>39.435846306555732</v>
      </c>
      <c r="S12" s="226">
        <v>40.220832161264916</v>
      </c>
      <c r="T12" s="226">
        <v>38.120434966704906</v>
      </c>
      <c r="U12" s="226">
        <v>33.990010412352241</v>
      </c>
      <c r="V12" s="226">
        <v>33.967220286561854</v>
      </c>
      <c r="W12" s="226">
        <v>37.377339839586377</v>
      </c>
      <c r="X12" s="226">
        <v>30.157400514519306</v>
      </c>
      <c r="Y12" s="226">
        <v>28.611681721049809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16.460861834005424</v>
      </c>
      <c r="C15" s="227">
        <v>18.298690346760374</v>
      </c>
      <c r="D15" s="227">
        <v>17.828259526995915</v>
      </c>
      <c r="E15" s="227">
        <v>18.486599874941785</v>
      </c>
      <c r="F15" s="227">
        <v>20.270184852364444</v>
      </c>
      <c r="G15" s="227">
        <v>20.772070672675159</v>
      </c>
      <c r="H15" s="227">
        <v>20.412986820866006</v>
      </c>
      <c r="I15" s="227">
        <v>21.850975411605795</v>
      </c>
      <c r="J15" s="227">
        <v>25.205846287067804</v>
      </c>
      <c r="K15" s="227">
        <v>22.501511284427032</v>
      </c>
      <c r="L15" s="227">
        <v>20.109460764708938</v>
      </c>
      <c r="M15" s="227">
        <v>22.194432723152772</v>
      </c>
      <c r="N15" s="227">
        <v>22.133817517307321</v>
      </c>
      <c r="O15" s="227">
        <v>22.696422949933954</v>
      </c>
      <c r="P15" s="227">
        <v>22.743649864413882</v>
      </c>
      <c r="Q15" s="227">
        <v>23.188047942625566</v>
      </c>
      <c r="R15" s="227">
        <v>23.931845850002095</v>
      </c>
      <c r="S15" s="227">
        <v>24.797584449802002</v>
      </c>
      <c r="T15" s="227">
        <v>25.568742134966271</v>
      </c>
      <c r="U15" s="227">
        <v>26.591209939317942</v>
      </c>
      <c r="V15" s="227">
        <v>24.666087799322924</v>
      </c>
      <c r="W15" s="227">
        <v>24.163618122899365</v>
      </c>
      <c r="X15" s="227">
        <v>24.723939143756496</v>
      </c>
      <c r="Y15" s="227">
        <v>24.308940914630803</v>
      </c>
    </row>
    <row r="16" spans="1:25" ht="12" customHeight="1" x14ac:dyDescent="0.25">
      <c r="A16" s="39" t="s">
        <v>97</v>
      </c>
      <c r="B16" s="228">
        <f t="shared" ref="B16:Y16" si="2">SUM(B17:B26)</f>
        <v>1222.3863645883139</v>
      </c>
      <c r="C16" s="228">
        <f t="shared" si="2"/>
        <v>1202.5248689526152</v>
      </c>
      <c r="D16" s="228">
        <f t="shared" si="2"/>
        <v>1114.6235427120605</v>
      </c>
      <c r="E16" s="228">
        <f t="shared" si="2"/>
        <v>1234.8053072781424</v>
      </c>
      <c r="F16" s="228">
        <f t="shared" si="2"/>
        <v>1236.9077453254893</v>
      </c>
      <c r="G16" s="228">
        <f t="shared" si="2"/>
        <v>1217.9752236431555</v>
      </c>
      <c r="H16" s="228">
        <f t="shared" si="2"/>
        <v>1177.1575643742226</v>
      </c>
      <c r="I16" s="228">
        <f t="shared" si="2"/>
        <v>1209.4502772119713</v>
      </c>
      <c r="J16" s="228">
        <f t="shared" si="2"/>
        <v>1155.4489857855917</v>
      </c>
      <c r="K16" s="228">
        <f t="shared" si="2"/>
        <v>834.3267260058326</v>
      </c>
      <c r="L16" s="228">
        <f t="shared" si="2"/>
        <v>939.05416441859802</v>
      </c>
      <c r="M16" s="228">
        <f t="shared" si="2"/>
        <v>1039.596110198717</v>
      </c>
      <c r="N16" s="228">
        <f t="shared" si="2"/>
        <v>1005.6800539085765</v>
      </c>
      <c r="O16" s="228">
        <f t="shared" si="2"/>
        <v>1008.4796494353413</v>
      </c>
      <c r="P16" s="228">
        <f t="shared" si="2"/>
        <v>985.1897889837951</v>
      </c>
      <c r="Q16" s="228">
        <f t="shared" si="2"/>
        <v>981.12584917303775</v>
      </c>
      <c r="R16" s="228">
        <f t="shared" si="2"/>
        <v>920.88952785026061</v>
      </c>
      <c r="S16" s="228">
        <f t="shared" si="2"/>
        <v>934.83883785768421</v>
      </c>
      <c r="T16" s="228">
        <f t="shared" si="2"/>
        <v>897.11478804258684</v>
      </c>
      <c r="U16" s="228">
        <f t="shared" si="2"/>
        <v>884.44075603943202</v>
      </c>
      <c r="V16" s="228">
        <f t="shared" si="2"/>
        <v>876.45853786741475</v>
      </c>
      <c r="W16" s="228">
        <f t="shared" si="2"/>
        <v>930.24160453765194</v>
      </c>
      <c r="X16" s="228">
        <f t="shared" si="2"/>
        <v>899.70712192848373</v>
      </c>
      <c r="Y16" s="228">
        <f t="shared" si="2"/>
        <v>775.45039907009959</v>
      </c>
    </row>
    <row r="17" spans="1:25" ht="12" customHeight="1" x14ac:dyDescent="0.25">
      <c r="A17" s="46" t="s">
        <v>28</v>
      </c>
      <c r="B17" s="229">
        <v>98.130993936757591</v>
      </c>
      <c r="C17" s="229">
        <v>99.953384905309719</v>
      </c>
      <c r="D17" s="229">
        <v>127.84537162602469</v>
      </c>
      <c r="E17" s="229">
        <v>75.536763417766764</v>
      </c>
      <c r="F17" s="229">
        <v>76.329915502183681</v>
      </c>
      <c r="G17" s="229">
        <v>75.7176101639606</v>
      </c>
      <c r="H17" s="229">
        <v>79.125193404512714</v>
      </c>
      <c r="I17" s="229">
        <v>79.815736456472465</v>
      </c>
      <c r="J17" s="229">
        <v>50.359445470207255</v>
      </c>
      <c r="K17" s="229">
        <v>26.940193563861222</v>
      </c>
      <c r="L17" s="229">
        <v>38.94519237265218</v>
      </c>
      <c r="M17" s="229">
        <v>39.000516640322203</v>
      </c>
      <c r="N17" s="229">
        <v>37.347516262268059</v>
      </c>
      <c r="O17" s="229">
        <v>38.492413728995409</v>
      </c>
      <c r="P17" s="229">
        <v>42.348884694772728</v>
      </c>
      <c r="Q17" s="229">
        <v>51.829301809117815</v>
      </c>
      <c r="R17" s="229">
        <v>52.366413875015894</v>
      </c>
      <c r="S17" s="229">
        <v>66.29207842391024</v>
      </c>
      <c r="T17" s="229">
        <v>83.796620628588641</v>
      </c>
      <c r="U17" s="229">
        <v>64.719756909855519</v>
      </c>
      <c r="V17" s="229">
        <v>68.120840364548599</v>
      </c>
      <c r="W17" s="229">
        <v>86.358916840651631</v>
      </c>
      <c r="X17" s="229">
        <v>61.221401404231379</v>
      </c>
      <c r="Y17" s="229">
        <v>87.050008895980881</v>
      </c>
    </row>
    <row r="18" spans="1:25" ht="12" customHeight="1" x14ac:dyDescent="0.25">
      <c r="A18" s="46" t="s">
        <v>30</v>
      </c>
      <c r="B18" s="229">
        <v>101.67669819425252</v>
      </c>
      <c r="C18" s="229">
        <v>104.04127257088282</v>
      </c>
      <c r="D18" s="229">
        <v>78.030954428146302</v>
      </c>
      <c r="E18" s="229">
        <v>120.59329320711005</v>
      </c>
      <c r="F18" s="229">
        <v>121.01496130686452</v>
      </c>
      <c r="G18" s="229">
        <v>121.01496130686793</v>
      </c>
      <c r="H18" s="229">
        <v>125.33697334471529</v>
      </c>
      <c r="I18" s="229">
        <v>170.77480653466282</v>
      </c>
      <c r="J18" s="229">
        <v>148.08443680123526</v>
      </c>
      <c r="K18" s="229">
        <v>42.992261392877438</v>
      </c>
      <c r="L18" s="229">
        <v>3.5827171109160831</v>
      </c>
      <c r="M18" s="229">
        <v>3.5827171109161204</v>
      </c>
      <c r="N18" s="229">
        <v>0</v>
      </c>
      <c r="O18" s="229">
        <v>10.804901117788344</v>
      </c>
      <c r="P18" s="229">
        <v>10.804901117786798</v>
      </c>
      <c r="Q18" s="229">
        <v>12.965864144441875</v>
      </c>
      <c r="R18" s="229">
        <v>34.575752364536605</v>
      </c>
      <c r="S18" s="229">
        <v>43.632416165036346</v>
      </c>
      <c r="T18" s="229">
        <v>29.588134135816485</v>
      </c>
      <c r="U18" s="229">
        <v>39.677644024015734</v>
      </c>
      <c r="V18" s="229">
        <v>57.55795356826367</v>
      </c>
      <c r="W18" s="229">
        <v>59.660017196838567</v>
      </c>
      <c r="X18" s="229">
        <v>66.006276870054137</v>
      </c>
      <c r="Y18" s="229">
        <v>59.284694754834838</v>
      </c>
    </row>
    <row r="19" spans="1:25" ht="12" customHeight="1" x14ac:dyDescent="0.25">
      <c r="A19" s="46" t="s">
        <v>31</v>
      </c>
      <c r="B19" s="229">
        <v>1.3798589169237112</v>
      </c>
      <c r="C19" s="229">
        <v>2.3007412354382968</v>
      </c>
      <c r="D19" s="229">
        <v>3.2367144267068877</v>
      </c>
      <c r="E19" s="229">
        <v>2.6752002573014186</v>
      </c>
      <c r="F19" s="229">
        <v>5.7648218361117562</v>
      </c>
      <c r="G19" s="229">
        <v>6.1293578856712241</v>
      </c>
      <c r="H19" s="229">
        <v>5.8784798689155719</v>
      </c>
      <c r="I19" s="229">
        <v>4.3057867294872096</v>
      </c>
      <c r="J19" s="229">
        <v>6.646364821488743</v>
      </c>
      <c r="K19" s="229">
        <v>6.869231044576142</v>
      </c>
      <c r="L19" s="229">
        <v>5.5018573941881979</v>
      </c>
      <c r="M19" s="229">
        <v>6.4173172846769697</v>
      </c>
      <c r="N19" s="229">
        <v>3.4844956602060901</v>
      </c>
      <c r="O19" s="229">
        <v>2.5978793144008856</v>
      </c>
      <c r="P19" s="229">
        <v>2.6230863789236287</v>
      </c>
      <c r="Q19" s="229">
        <v>2.701889357089355</v>
      </c>
      <c r="R19" s="229">
        <v>4.8142498854017717</v>
      </c>
      <c r="S19" s="229">
        <v>6.3628167014429042</v>
      </c>
      <c r="T19" s="229">
        <v>5.3036657905602116</v>
      </c>
      <c r="U19" s="229">
        <v>5.3238962605518294</v>
      </c>
      <c r="V19" s="229">
        <v>5.0906509620836387</v>
      </c>
      <c r="W19" s="229">
        <v>5.3602655390128033</v>
      </c>
      <c r="X19" s="229">
        <v>7.5150895583949504</v>
      </c>
      <c r="Y19" s="229">
        <v>9.3654772756203677</v>
      </c>
    </row>
    <row r="20" spans="1:25" ht="12" customHeight="1" x14ac:dyDescent="0.25">
      <c r="A20" s="46" t="s">
        <v>82</v>
      </c>
      <c r="B20" s="229">
        <v>46.076652753550569</v>
      </c>
      <c r="C20" s="229">
        <v>43.80659858767384</v>
      </c>
      <c r="D20" s="229">
        <v>39.313452991923469</v>
      </c>
      <c r="E20" s="229">
        <v>37.467457327615271</v>
      </c>
      <c r="F20" s="229">
        <v>35.385825681449283</v>
      </c>
      <c r="G20" s="229">
        <v>29.359459872049378</v>
      </c>
      <c r="H20" s="229">
        <v>24.46985215986799</v>
      </c>
      <c r="I20" s="229">
        <v>19.428861001823204</v>
      </c>
      <c r="J20" s="229">
        <v>10.46379515920243</v>
      </c>
      <c r="K20" s="229">
        <v>10.210682894982426</v>
      </c>
      <c r="L20" s="229">
        <v>6.9169211840592384</v>
      </c>
      <c r="M20" s="229">
        <v>6.8835437951709508</v>
      </c>
      <c r="N20" s="229">
        <v>7.0732183952475154</v>
      </c>
      <c r="O20" s="229">
        <v>6.3094748165770982</v>
      </c>
      <c r="P20" s="229">
        <v>8.7702217202023327</v>
      </c>
      <c r="Q20" s="229">
        <v>9.8357673600990108</v>
      </c>
      <c r="R20" s="229">
        <v>8.5341293314199937</v>
      </c>
      <c r="S20" s="229">
        <v>9.7433902930178498</v>
      </c>
      <c r="T20" s="229">
        <v>8.7171238512183304</v>
      </c>
      <c r="U20" s="229">
        <v>9.2178310011723781</v>
      </c>
      <c r="V20" s="229">
        <v>8.7394155737356591</v>
      </c>
      <c r="W20" s="229">
        <v>8.7088783104870302</v>
      </c>
      <c r="X20" s="229">
        <v>9.9618714418356369</v>
      </c>
      <c r="Y20" s="229">
        <v>9.2526291020813609</v>
      </c>
    </row>
    <row r="21" spans="1:25" ht="12" customHeight="1" x14ac:dyDescent="0.25">
      <c r="A21" s="46" t="s">
        <v>32</v>
      </c>
      <c r="B21" s="229">
        <v>251.41714567299329</v>
      </c>
      <c r="C21" s="229">
        <v>197.14813182169786</v>
      </c>
      <c r="D21" s="229">
        <v>203.03061468675318</v>
      </c>
      <c r="E21" s="229">
        <v>125.62574994457073</v>
      </c>
      <c r="F21" s="229">
        <v>123.13095453506415</v>
      </c>
      <c r="G21" s="229">
        <v>115.47557389237988</v>
      </c>
      <c r="H21" s="229">
        <v>101.30886518835507</v>
      </c>
      <c r="I21" s="229">
        <v>99.48947143390113</v>
      </c>
      <c r="J21" s="229">
        <v>68.072790481377666</v>
      </c>
      <c r="K21" s="229">
        <v>41.995531854152986</v>
      </c>
      <c r="L21" s="229">
        <v>31.519729020342027</v>
      </c>
      <c r="M21" s="229">
        <v>26.039676560721848</v>
      </c>
      <c r="N21" s="229">
        <v>17.267475697367516</v>
      </c>
      <c r="O21" s="229">
        <v>8.9980775497771344</v>
      </c>
      <c r="P21" s="229">
        <v>9.7814694058739633</v>
      </c>
      <c r="Q21" s="229">
        <v>5.7727397994454162</v>
      </c>
      <c r="R21" s="229">
        <v>3.9021097502214408</v>
      </c>
      <c r="S21" s="229">
        <v>3.1273889769509511</v>
      </c>
      <c r="T21" s="229">
        <v>2.7755260396382662</v>
      </c>
      <c r="U21" s="229">
        <v>2.8565846557109582</v>
      </c>
      <c r="V21" s="229">
        <v>2.728796695160451</v>
      </c>
      <c r="W21" s="229">
        <v>4.9135899157899212</v>
      </c>
      <c r="X21" s="229">
        <v>7.9674686183552543</v>
      </c>
      <c r="Y21" s="229">
        <v>2.505972768285742</v>
      </c>
    </row>
    <row r="22" spans="1:25" ht="12" customHeight="1" x14ac:dyDescent="0.25">
      <c r="A22" s="46" t="s">
        <v>33</v>
      </c>
      <c r="B22" s="229">
        <v>59.036755638642674</v>
      </c>
      <c r="C22" s="229">
        <v>87.232630057455381</v>
      </c>
      <c r="D22" s="229">
        <v>59.399379998620837</v>
      </c>
      <c r="E22" s="229">
        <v>223.82126253390794</v>
      </c>
      <c r="F22" s="229">
        <v>187.13670362190743</v>
      </c>
      <c r="G22" s="229">
        <v>117.34143018926963</v>
      </c>
      <c r="H22" s="229">
        <v>87.012733275452078</v>
      </c>
      <c r="I22" s="229">
        <v>99.997220610168682</v>
      </c>
      <c r="J22" s="229">
        <v>37.209963186668503</v>
      </c>
      <c r="K22" s="229">
        <v>2.3889503227212558</v>
      </c>
      <c r="L22" s="229">
        <v>4.184850656784568</v>
      </c>
      <c r="M22" s="229">
        <v>1.8212643957275982</v>
      </c>
      <c r="N22" s="229">
        <v>2.2509901942904857</v>
      </c>
      <c r="O22" s="229">
        <v>2.3561871608468099</v>
      </c>
      <c r="P22" s="229">
        <v>2.2018344766089344</v>
      </c>
      <c r="Q22" s="229">
        <v>1.7012247003866383</v>
      </c>
      <c r="R22" s="229">
        <v>1.793329816871972</v>
      </c>
      <c r="S22" s="229">
        <v>125.0205840518834</v>
      </c>
      <c r="T22" s="229">
        <v>228.75420752551287</v>
      </c>
      <c r="U22" s="229">
        <v>230.37930299994119</v>
      </c>
      <c r="V22" s="229">
        <v>178.3034463384443</v>
      </c>
      <c r="W22" s="229">
        <v>205.54040382401578</v>
      </c>
      <c r="X22" s="229">
        <v>208.13601216247352</v>
      </c>
      <c r="Y22" s="229">
        <v>120.38955513508753</v>
      </c>
    </row>
    <row r="23" spans="1:25" ht="12" customHeight="1" x14ac:dyDescent="0.25">
      <c r="A23" s="46" t="s">
        <v>73</v>
      </c>
      <c r="B23" s="229">
        <v>338.87333641568267</v>
      </c>
      <c r="C23" s="229">
        <v>281.35939348577699</v>
      </c>
      <c r="D23" s="229">
        <v>230.93441342439144</v>
      </c>
      <c r="E23" s="229">
        <v>230.46054193997733</v>
      </c>
      <c r="F23" s="229">
        <v>247.37876504768522</v>
      </c>
      <c r="G23" s="229">
        <v>282.3457853202641</v>
      </c>
      <c r="H23" s="229">
        <v>291.89588543235237</v>
      </c>
      <c r="I23" s="229">
        <v>297.08014426087482</v>
      </c>
      <c r="J23" s="229">
        <v>277.51098979392253</v>
      </c>
      <c r="K23" s="229">
        <v>178.88122917903638</v>
      </c>
      <c r="L23" s="229">
        <v>212.28835241251014</v>
      </c>
      <c r="M23" s="229">
        <v>257.69022065194957</v>
      </c>
      <c r="N23" s="229">
        <v>230.68745856395736</v>
      </c>
      <c r="O23" s="229">
        <v>239.1885389007287</v>
      </c>
      <c r="P23" s="229">
        <v>222.99831125264976</v>
      </c>
      <c r="Q23" s="229">
        <v>277.36487531716739</v>
      </c>
      <c r="R23" s="229">
        <v>283.21820180909236</v>
      </c>
      <c r="S23" s="229">
        <v>279.3542784686303</v>
      </c>
      <c r="T23" s="229">
        <v>266.37071596739315</v>
      </c>
      <c r="U23" s="229">
        <v>231.00806587271276</v>
      </c>
      <c r="V23" s="229">
        <v>227.14061751047967</v>
      </c>
      <c r="W23" s="229">
        <v>263.07509362683857</v>
      </c>
      <c r="X23" s="229">
        <v>202.93259599954339</v>
      </c>
      <c r="Y23" s="229">
        <v>190.91492480172244</v>
      </c>
    </row>
    <row r="24" spans="1:25" ht="12" customHeight="1" x14ac:dyDescent="0.25">
      <c r="A24" s="46" t="s">
        <v>36</v>
      </c>
      <c r="B24" s="229">
        <v>11.638788095607012</v>
      </c>
      <c r="C24" s="229">
        <v>11.669488585309391</v>
      </c>
      <c r="D24" s="229">
        <v>11.218636793247043</v>
      </c>
      <c r="E24" s="229">
        <v>13.014573000975066</v>
      </c>
      <c r="F24" s="229">
        <v>12.108962025626129</v>
      </c>
      <c r="G24" s="229">
        <v>9.6389410500375288</v>
      </c>
      <c r="H24" s="229">
        <v>10.229798865287176</v>
      </c>
      <c r="I24" s="229">
        <v>8.896409503871471</v>
      </c>
      <c r="J24" s="229">
        <v>4.9456906141192594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41.991302634130797</v>
      </c>
      <c r="C25" s="229">
        <v>58.255790042293548</v>
      </c>
      <c r="D25" s="229">
        <v>62.650633743419732</v>
      </c>
      <c r="E25" s="229">
        <v>103.70926186611318</v>
      </c>
      <c r="F25" s="229">
        <v>110.5857265685576</v>
      </c>
      <c r="G25" s="229">
        <v>125.85133010220379</v>
      </c>
      <c r="H25" s="229">
        <v>134.23477853581545</v>
      </c>
      <c r="I25" s="229">
        <v>116.84533165268756</v>
      </c>
      <c r="J25" s="229">
        <v>89.534701204220937</v>
      </c>
      <c r="K25" s="229">
        <v>67.972291499174489</v>
      </c>
      <c r="L25" s="229">
        <v>154.48169818138956</v>
      </c>
      <c r="M25" s="229">
        <v>175.42284860218859</v>
      </c>
      <c r="N25" s="229">
        <v>186.45479767539095</v>
      </c>
      <c r="O25" s="229">
        <v>223.4255560396453</v>
      </c>
      <c r="P25" s="229">
        <v>205.84345311159248</v>
      </c>
      <c r="Q25" s="229">
        <v>248.9101626112697</v>
      </c>
      <c r="R25" s="229">
        <v>227.9451002620246</v>
      </c>
      <c r="S25" s="229">
        <v>203.25781942983917</v>
      </c>
      <c r="T25" s="229">
        <v>198.00268920337749</v>
      </c>
      <c r="U25" s="229">
        <v>198.88338368823926</v>
      </c>
      <c r="V25" s="229">
        <v>218.28317971007323</v>
      </c>
      <c r="W25" s="229">
        <v>192.16373421148097</v>
      </c>
      <c r="X25" s="229">
        <v>217.60630269273182</v>
      </c>
      <c r="Y25" s="229">
        <v>173.48868405871181</v>
      </c>
    </row>
    <row r="26" spans="1:25" ht="12" customHeight="1" x14ac:dyDescent="0.25">
      <c r="A26" s="46" t="s">
        <v>39</v>
      </c>
      <c r="B26" s="229">
        <v>272.16483232977322</v>
      </c>
      <c r="C26" s="229">
        <v>316.75743766077733</v>
      </c>
      <c r="D26" s="229">
        <v>298.96337059282712</v>
      </c>
      <c r="E26" s="229">
        <v>301.90120378280471</v>
      </c>
      <c r="F26" s="229">
        <v>318.07110920003964</v>
      </c>
      <c r="G26" s="229">
        <v>335.10077386045145</v>
      </c>
      <c r="H26" s="229">
        <v>317.66500429894887</v>
      </c>
      <c r="I26" s="229">
        <v>312.81650902802198</v>
      </c>
      <c r="J26" s="229">
        <v>462.62080825314905</v>
      </c>
      <c r="K26" s="229">
        <v>456.07635425445017</v>
      </c>
      <c r="L26" s="229">
        <v>481.63284608575606</v>
      </c>
      <c r="M26" s="229">
        <v>522.73800515704318</v>
      </c>
      <c r="N26" s="229">
        <v>521.11410145984848</v>
      </c>
      <c r="O26" s="229">
        <v>476.30662080658152</v>
      </c>
      <c r="P26" s="229">
        <v>479.81762682538437</v>
      </c>
      <c r="Q26" s="229">
        <v>370.04402407402063</v>
      </c>
      <c r="R26" s="229">
        <v>303.74024075567593</v>
      </c>
      <c r="S26" s="229">
        <v>198.04806534697303</v>
      </c>
      <c r="T26" s="229">
        <v>73.806104900481358</v>
      </c>
      <c r="U26" s="229">
        <v>102.37429062723227</v>
      </c>
      <c r="V26" s="229">
        <v>110.49363714462547</v>
      </c>
      <c r="W26" s="229">
        <v>104.46070507253665</v>
      </c>
      <c r="X26" s="229">
        <v>118.36010318086369</v>
      </c>
      <c r="Y26" s="229">
        <v>123.19845227777461</v>
      </c>
    </row>
    <row r="27" spans="1:25" ht="12" customHeight="1" x14ac:dyDescent="0.25">
      <c r="A27" s="39" t="s">
        <v>98</v>
      </c>
      <c r="B27" s="228">
        <f t="shared" ref="B27:Y27" si="3">SUM(B28:B37)</f>
        <v>2046.91580829334</v>
      </c>
      <c r="C27" s="228">
        <f t="shared" si="3"/>
        <v>2061.4171742096901</v>
      </c>
      <c r="D27" s="228">
        <f t="shared" si="3"/>
        <v>1955.7086582268539</v>
      </c>
      <c r="E27" s="228">
        <f t="shared" si="3"/>
        <v>2080.6794025595536</v>
      </c>
      <c r="F27" s="228">
        <f t="shared" si="3"/>
        <v>2108.4028442516874</v>
      </c>
      <c r="G27" s="228">
        <f t="shared" si="3"/>
        <v>2104.9173456843378</v>
      </c>
      <c r="H27" s="228">
        <f t="shared" si="3"/>
        <v>2172.2268763584607</v>
      </c>
      <c r="I27" s="228">
        <f t="shared" si="3"/>
        <v>2260.0430989280753</v>
      </c>
      <c r="J27" s="228">
        <f t="shared" si="3"/>
        <v>1967.9342061620728</v>
      </c>
      <c r="K27" s="228">
        <f t="shared" si="3"/>
        <v>1362.2094931059919</v>
      </c>
      <c r="L27" s="228">
        <f t="shared" si="3"/>
        <v>1379.1074368871195</v>
      </c>
      <c r="M27" s="228">
        <f t="shared" si="3"/>
        <v>1400.8714867115441</v>
      </c>
      <c r="N27" s="228">
        <f t="shared" si="3"/>
        <v>1302.3074685273018</v>
      </c>
      <c r="O27" s="228">
        <f t="shared" si="3"/>
        <v>1315.0156813290164</v>
      </c>
      <c r="P27" s="228">
        <f t="shared" si="3"/>
        <v>1365.433139781228</v>
      </c>
      <c r="Q27" s="228">
        <f t="shared" si="3"/>
        <v>1447.1550195443047</v>
      </c>
      <c r="R27" s="228">
        <f t="shared" si="3"/>
        <v>1440.8617247626223</v>
      </c>
      <c r="S27" s="228">
        <f t="shared" si="3"/>
        <v>1518.3950058881737</v>
      </c>
      <c r="T27" s="228">
        <f t="shared" si="3"/>
        <v>1538.3868145534207</v>
      </c>
      <c r="U27" s="228">
        <f t="shared" si="3"/>
        <v>1495.7697458362154</v>
      </c>
      <c r="V27" s="228">
        <f t="shared" si="3"/>
        <v>1479.3869905691463</v>
      </c>
      <c r="W27" s="228">
        <f t="shared" si="3"/>
        <v>1596.2243207219481</v>
      </c>
      <c r="X27" s="228">
        <f t="shared" si="3"/>
        <v>1516.2818885833872</v>
      </c>
      <c r="Y27" s="228">
        <f t="shared" si="3"/>
        <v>1399.8335478726399</v>
      </c>
    </row>
    <row r="28" spans="1:25" ht="12" customHeight="1" x14ac:dyDescent="0.25">
      <c r="A28" s="18" t="s">
        <v>28</v>
      </c>
      <c r="B28" s="230">
        <v>236.95112128250298</v>
      </c>
      <c r="C28" s="230">
        <v>321.41944398548992</v>
      </c>
      <c r="D28" s="230">
        <v>233.44396629314974</v>
      </c>
      <c r="E28" s="230">
        <v>275.24423400269757</v>
      </c>
      <c r="F28" s="230">
        <v>334.74188157434247</v>
      </c>
      <c r="G28" s="230">
        <v>282.6478240578794</v>
      </c>
      <c r="H28" s="230">
        <v>239.74772147080964</v>
      </c>
      <c r="I28" s="230">
        <v>303.06973215917674</v>
      </c>
      <c r="J28" s="230">
        <v>228.7945528101022</v>
      </c>
      <c r="K28" s="230">
        <v>127.04063188755748</v>
      </c>
      <c r="L28" s="230">
        <v>171.68636394721022</v>
      </c>
      <c r="M28" s="230">
        <v>157.53757450327191</v>
      </c>
      <c r="N28" s="230">
        <v>133.82170127857455</v>
      </c>
      <c r="O28" s="230">
        <v>125.34860088837345</v>
      </c>
      <c r="P28" s="230">
        <v>135.42626577814207</v>
      </c>
      <c r="Q28" s="230">
        <v>133.53982974720208</v>
      </c>
      <c r="R28" s="230">
        <v>117.69085181715946</v>
      </c>
      <c r="S28" s="230">
        <v>133.23457677815338</v>
      </c>
      <c r="T28" s="230">
        <v>145.2628806611792</v>
      </c>
      <c r="U28" s="230">
        <v>131.63226372642993</v>
      </c>
      <c r="V28" s="230">
        <v>111.87829979022351</v>
      </c>
      <c r="W28" s="230">
        <v>162.81855521437842</v>
      </c>
      <c r="X28" s="230">
        <v>148.63199498441864</v>
      </c>
      <c r="Y28" s="230">
        <v>129.43975894580748</v>
      </c>
    </row>
    <row r="29" spans="1:25" ht="12" customHeight="1" x14ac:dyDescent="0.25">
      <c r="A29" s="18" t="s">
        <v>42</v>
      </c>
      <c r="B29" s="230">
        <v>17.334823731728289</v>
      </c>
      <c r="C29" s="230">
        <v>76.280223559759236</v>
      </c>
      <c r="D29" s="230">
        <v>100.8082545141875</v>
      </c>
      <c r="E29" s="230">
        <v>116.2095442820292</v>
      </c>
      <c r="F29" s="230">
        <v>108.0729148753224</v>
      </c>
      <c r="G29" s="230">
        <v>59.922613929492677</v>
      </c>
      <c r="H29" s="230">
        <v>63.134135855545999</v>
      </c>
      <c r="I29" s="230">
        <v>100.0644883920894</v>
      </c>
      <c r="J29" s="230">
        <v>41.523387790197759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6.5283955972637333</v>
      </c>
      <c r="C30" s="230">
        <v>6.7372639236330691</v>
      </c>
      <c r="D30" s="230">
        <v>8.0607920221323184</v>
      </c>
      <c r="E30" s="230">
        <v>7.4925555466538691</v>
      </c>
      <c r="F30" s="230">
        <v>7.9629511647480902</v>
      </c>
      <c r="G30" s="230">
        <v>10.094373842617683</v>
      </c>
      <c r="H30" s="230">
        <v>10.345251859373334</v>
      </c>
      <c r="I30" s="230">
        <v>3.3851848956202684</v>
      </c>
      <c r="J30" s="230">
        <v>6.5380719798870066</v>
      </c>
      <c r="K30" s="230">
        <v>9.6112504687514537</v>
      </c>
      <c r="L30" s="230">
        <v>8.7812036548229759</v>
      </c>
      <c r="M30" s="230">
        <v>7.8657437643342059</v>
      </c>
      <c r="N30" s="230">
        <v>6.4037244601722385</v>
      </c>
      <c r="O30" s="230">
        <v>6.1917165583420184</v>
      </c>
      <c r="P30" s="230">
        <v>6.1665094938192748</v>
      </c>
      <c r="Q30" s="230">
        <v>7.1864167478117604</v>
      </c>
      <c r="R30" s="230">
        <v>7.2713906992929793</v>
      </c>
      <c r="S30" s="230">
        <v>8.364096454189081</v>
      </c>
      <c r="T30" s="230">
        <v>10.352740056387335</v>
      </c>
      <c r="U30" s="230">
        <v>8.894418442801566</v>
      </c>
      <c r="V30" s="230">
        <v>8.191464257176893</v>
      </c>
      <c r="W30" s="230">
        <v>10.531136008708604</v>
      </c>
      <c r="X30" s="230">
        <v>41.317326606695346</v>
      </c>
      <c r="Y30" s="230">
        <v>51.015262191275582</v>
      </c>
    </row>
    <row r="31" spans="1:25" ht="12" customHeight="1" x14ac:dyDescent="0.25">
      <c r="A31" s="18" t="s">
        <v>82</v>
      </c>
      <c r="B31" s="230">
        <v>54.339298009351204</v>
      </c>
      <c r="C31" s="230">
        <v>39.388313534109919</v>
      </c>
      <c r="D31" s="230">
        <v>38.499093408760871</v>
      </c>
      <c r="E31" s="230">
        <v>40.938768831614787</v>
      </c>
      <c r="F31" s="230">
        <v>40.173457056738492</v>
      </c>
      <c r="G31" s="230">
        <v>48.942585560467627</v>
      </c>
      <c r="H31" s="230">
        <v>59.195338248038517</v>
      </c>
      <c r="I31" s="230">
        <v>50.36143277936408</v>
      </c>
      <c r="J31" s="230">
        <v>37.638931124028389</v>
      </c>
      <c r="K31" s="230">
        <v>48.505845998997771</v>
      </c>
      <c r="L31" s="230">
        <v>24.826733305916395</v>
      </c>
      <c r="M31" s="230">
        <v>26.918413802268859</v>
      </c>
      <c r="N31" s="230">
        <v>21.561185944485203</v>
      </c>
      <c r="O31" s="230">
        <v>25.35772066894457</v>
      </c>
      <c r="P31" s="230">
        <v>31.973588227487415</v>
      </c>
      <c r="Q31" s="230">
        <v>34.805468505810069</v>
      </c>
      <c r="R31" s="230">
        <v>28.269507533644362</v>
      </c>
      <c r="S31" s="230">
        <v>27.446556235878344</v>
      </c>
      <c r="T31" s="230">
        <v>31.127413281206934</v>
      </c>
      <c r="U31" s="230">
        <v>34.097150587535424</v>
      </c>
      <c r="V31" s="230">
        <v>47.618749405157104</v>
      </c>
      <c r="W31" s="230">
        <v>64.769235162738624</v>
      </c>
      <c r="X31" s="230">
        <v>70.185257790524219</v>
      </c>
      <c r="Y31" s="230">
        <v>65.543853906267969</v>
      </c>
    </row>
    <row r="32" spans="1:25" ht="12" customHeight="1" x14ac:dyDescent="0.25">
      <c r="A32" s="18" t="s">
        <v>32</v>
      </c>
      <c r="B32" s="230">
        <v>232.01647427541587</v>
      </c>
      <c r="C32" s="230">
        <v>216.80999371570539</v>
      </c>
      <c r="D32" s="230">
        <v>191.62862864944637</v>
      </c>
      <c r="E32" s="230">
        <v>108.85404369257454</v>
      </c>
      <c r="F32" s="230">
        <v>100.7344796867759</v>
      </c>
      <c r="G32" s="230">
        <v>94.88083195456764</v>
      </c>
      <c r="H32" s="230">
        <v>97.203258629357748</v>
      </c>
      <c r="I32" s="230">
        <v>78.211904318463425</v>
      </c>
      <c r="J32" s="230">
        <v>63.770029810969703</v>
      </c>
      <c r="K32" s="230">
        <v>58.319601421857328</v>
      </c>
      <c r="L32" s="230">
        <v>53.509419732882378</v>
      </c>
      <c r="M32" s="230">
        <v>48.260495408323735</v>
      </c>
      <c r="N32" s="230">
        <v>37.189446056716754</v>
      </c>
      <c r="O32" s="230">
        <v>30.17251574343009</v>
      </c>
      <c r="P32" s="230">
        <v>22.70150565861443</v>
      </c>
      <c r="Q32" s="230">
        <v>21.933365101672372</v>
      </c>
      <c r="R32" s="230">
        <v>18.071578985806074</v>
      </c>
      <c r="S32" s="230">
        <v>12.238045244889115</v>
      </c>
      <c r="T32" s="230">
        <v>15.277526410920636</v>
      </c>
      <c r="U32" s="230">
        <v>15.783054209293336</v>
      </c>
      <c r="V32" s="230">
        <v>12.055812075260874</v>
      </c>
      <c r="W32" s="230">
        <v>16.046599250160206</v>
      </c>
      <c r="X32" s="230">
        <v>18.983864141747926</v>
      </c>
      <c r="Y32" s="230">
        <v>13.041920610906001</v>
      </c>
    </row>
    <row r="33" spans="1:25" ht="12" customHeight="1" x14ac:dyDescent="0.25">
      <c r="A33" s="18" t="s">
        <v>33</v>
      </c>
      <c r="B33" s="230">
        <v>90.996692340721026</v>
      </c>
      <c r="C33" s="230">
        <v>92.587146382785377</v>
      </c>
      <c r="D33" s="230">
        <v>193.12091234875655</v>
      </c>
      <c r="E33" s="230">
        <v>201.13574520469911</v>
      </c>
      <c r="F33" s="230">
        <v>184.32451735831609</v>
      </c>
      <c r="G33" s="230">
        <v>235.46200919164178</v>
      </c>
      <c r="H33" s="230">
        <v>284.32527188361922</v>
      </c>
      <c r="I33" s="230">
        <v>289.14946898570406</v>
      </c>
      <c r="J33" s="230">
        <v>220.84498092339157</v>
      </c>
      <c r="K33" s="230">
        <v>152.85610556721855</v>
      </c>
      <c r="L33" s="230">
        <v>184.80913042662044</v>
      </c>
      <c r="M33" s="230">
        <v>91.925769138236291</v>
      </c>
      <c r="N33" s="230">
        <v>110.24539845575252</v>
      </c>
      <c r="O33" s="230">
        <v>113.14011550467339</v>
      </c>
      <c r="P33" s="230">
        <v>99.044941103786556</v>
      </c>
      <c r="Q33" s="230">
        <v>82.296109779407004</v>
      </c>
      <c r="R33" s="230">
        <v>86.70383269387608</v>
      </c>
      <c r="S33" s="230">
        <v>80.335649826018553</v>
      </c>
      <c r="T33" s="230">
        <v>71.927993678270411</v>
      </c>
      <c r="U33" s="230">
        <v>56.513560284667591</v>
      </c>
      <c r="V33" s="230">
        <v>54.018393730343291</v>
      </c>
      <c r="W33" s="230">
        <v>20.237842091719415</v>
      </c>
      <c r="X33" s="230">
        <v>20.422285343975318</v>
      </c>
      <c r="Y33" s="230">
        <v>40.874761287956318</v>
      </c>
    </row>
    <row r="34" spans="1:25" ht="12" customHeight="1" x14ac:dyDescent="0.25">
      <c r="A34" s="18" t="s">
        <v>73</v>
      </c>
      <c r="B34" s="230">
        <v>801.45736204857963</v>
      </c>
      <c r="C34" s="230">
        <v>693.74883051755501</v>
      </c>
      <c r="D34" s="230">
        <v>619.22957876329986</v>
      </c>
      <c r="E34" s="230">
        <v>688.01841899379542</v>
      </c>
      <c r="F34" s="230">
        <v>666.07302885708339</v>
      </c>
      <c r="G34" s="230">
        <v>717.47233569176615</v>
      </c>
      <c r="H34" s="230">
        <v>751.44052260350031</v>
      </c>
      <c r="I34" s="230">
        <v>785.1206380494649</v>
      </c>
      <c r="J34" s="230">
        <v>720.4995132624631</v>
      </c>
      <c r="K34" s="230">
        <v>454.99741226128299</v>
      </c>
      <c r="L34" s="230">
        <v>450.20497943951398</v>
      </c>
      <c r="M34" s="230">
        <v>544.15900268264909</v>
      </c>
      <c r="N34" s="230">
        <v>489.08307909060505</v>
      </c>
      <c r="O34" s="230">
        <v>484.92233235932321</v>
      </c>
      <c r="P34" s="230">
        <v>524.52650952839849</v>
      </c>
      <c r="Q34" s="230">
        <v>601.0508937374035</v>
      </c>
      <c r="R34" s="230">
        <v>597.1197266049021</v>
      </c>
      <c r="S34" s="230">
        <v>613.22316967964912</v>
      </c>
      <c r="T34" s="230">
        <v>595.77024201517088</v>
      </c>
      <c r="U34" s="230">
        <v>564.54345423944062</v>
      </c>
      <c r="V34" s="230">
        <v>587.54865403442864</v>
      </c>
      <c r="W34" s="230">
        <v>637.54687865739265</v>
      </c>
      <c r="X34" s="230">
        <v>534.80587622884366</v>
      </c>
      <c r="Y34" s="230">
        <v>479.51965315048653</v>
      </c>
    </row>
    <row r="35" spans="1:25" ht="12" customHeight="1" x14ac:dyDescent="0.25">
      <c r="A35" s="18" t="s">
        <v>36</v>
      </c>
      <c r="B35" s="230">
        <v>124.65622480207138</v>
      </c>
      <c r="C35" s="230">
        <v>101.26404537857711</v>
      </c>
      <c r="D35" s="230">
        <v>89.622119870553462</v>
      </c>
      <c r="E35" s="230">
        <v>104.95619226127774</v>
      </c>
      <c r="F35" s="230">
        <v>92.808836770590574</v>
      </c>
      <c r="G35" s="230">
        <v>84.251342698887655</v>
      </c>
      <c r="H35" s="230">
        <v>84.164526156208964</v>
      </c>
      <c r="I35" s="230">
        <v>65.621131338776848</v>
      </c>
      <c r="J35" s="230">
        <v>32.55792073583774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0.14119951548226339</v>
      </c>
      <c r="C36" s="230">
        <v>9.4166965445054984E-2</v>
      </c>
      <c r="D36" s="230">
        <v>7.0432464662800953E-2</v>
      </c>
      <c r="E36" s="230">
        <v>0.11722136690484319</v>
      </c>
      <c r="F36" s="230">
        <v>0</v>
      </c>
      <c r="G36" s="230">
        <v>0.35486078343677718</v>
      </c>
      <c r="H36" s="230">
        <v>0.33099962411577621</v>
      </c>
      <c r="I36" s="230">
        <v>0.16524444361513702</v>
      </c>
      <c r="J36" s="230">
        <v>2.5404492686939335</v>
      </c>
      <c r="K36" s="230">
        <v>7.4314058353052985</v>
      </c>
      <c r="L36" s="230">
        <v>9.3189037102698933</v>
      </c>
      <c r="M36" s="230">
        <v>13.982138500132947</v>
      </c>
      <c r="N36" s="230">
        <v>14.605735428650206</v>
      </c>
      <c r="O36" s="230">
        <v>33.692156772048577</v>
      </c>
      <c r="P36" s="230">
        <v>28.201774747392903</v>
      </c>
      <c r="Q36" s="230">
        <v>39.711247534903919</v>
      </c>
      <c r="R36" s="230">
        <v>58.431253994209271</v>
      </c>
      <c r="S36" s="230">
        <v>69.600134138518513</v>
      </c>
      <c r="T36" s="230">
        <v>81.646665912701565</v>
      </c>
      <c r="U36" s="230">
        <v>102.90767392139097</v>
      </c>
      <c r="V36" s="230">
        <v>100.75104212999554</v>
      </c>
      <c r="W36" s="230">
        <v>110.03428814449489</v>
      </c>
      <c r="X36" s="230">
        <v>112.29851244054416</v>
      </c>
      <c r="Y36" s="230">
        <v>86.998418262870274</v>
      </c>
    </row>
    <row r="37" spans="1:25" ht="12" customHeight="1" x14ac:dyDescent="0.25">
      <c r="A37" s="47" t="s">
        <v>40</v>
      </c>
      <c r="B37" s="231">
        <v>482.49421669022377</v>
      </c>
      <c r="C37" s="231">
        <v>513.08774624662976</v>
      </c>
      <c r="D37" s="231">
        <v>481.22487989190415</v>
      </c>
      <c r="E37" s="231">
        <v>537.71267837730636</v>
      </c>
      <c r="F37" s="231">
        <v>573.51077690777004</v>
      </c>
      <c r="G37" s="231">
        <v>570.88856797358028</v>
      </c>
      <c r="H37" s="231">
        <v>582.33985002789154</v>
      </c>
      <c r="I37" s="231">
        <v>584.89387356580016</v>
      </c>
      <c r="J37" s="231">
        <v>613.2263684565014</v>
      </c>
      <c r="K37" s="231">
        <v>503.4472396650209</v>
      </c>
      <c r="L37" s="231">
        <v>475.97070266988317</v>
      </c>
      <c r="M37" s="231">
        <v>510.22234891232722</v>
      </c>
      <c r="N37" s="231">
        <v>489.39719781234521</v>
      </c>
      <c r="O37" s="231">
        <v>496.19052283388095</v>
      </c>
      <c r="P37" s="231">
        <v>517.39204524358672</v>
      </c>
      <c r="Q37" s="231">
        <v>526.63168839009381</v>
      </c>
      <c r="R37" s="231">
        <v>527.30358243373189</v>
      </c>
      <c r="S37" s="231">
        <v>573.95277753087737</v>
      </c>
      <c r="T37" s="231">
        <v>587.02135253758365</v>
      </c>
      <c r="U37" s="231">
        <v>581.39817042465586</v>
      </c>
      <c r="V37" s="231">
        <v>557.32457514656039</v>
      </c>
      <c r="W37" s="231">
        <v>574.23978619235538</v>
      </c>
      <c r="X37" s="231">
        <v>569.63677104663782</v>
      </c>
      <c r="Y37" s="231">
        <v>533.39991951706986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0.99999999999999989</v>
      </c>
      <c r="P41" s="232">
        <f t="shared" si="4"/>
        <v>1</v>
      </c>
      <c r="Q41" s="232">
        <f t="shared" si="4"/>
        <v>1</v>
      </c>
      <c r="R41" s="232">
        <f t="shared" si="4"/>
        <v>0.99999999999999989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7.9264642746474344E-3</v>
      </c>
      <c r="C42" s="233">
        <f t="shared" si="5"/>
        <v>8.2143850491559964E-3</v>
      </c>
      <c r="D42" s="233">
        <f t="shared" si="5"/>
        <v>8.5937044816484839E-3</v>
      </c>
      <c r="E42" s="233">
        <f t="shared" si="5"/>
        <v>8.3042171468461629E-3</v>
      </c>
      <c r="F42" s="233">
        <f t="shared" si="5"/>
        <v>8.3906460582183467E-3</v>
      </c>
      <c r="G42" s="233">
        <f t="shared" si="5"/>
        <v>8.8224466238705848E-3</v>
      </c>
      <c r="H42" s="233">
        <f t="shared" si="5"/>
        <v>8.9246852535720452E-3</v>
      </c>
      <c r="I42" s="233">
        <f t="shared" si="5"/>
        <v>9.098994296333424E-3</v>
      </c>
      <c r="J42" s="233">
        <f t="shared" si="5"/>
        <v>1.0370987623238867E-2</v>
      </c>
      <c r="K42" s="233">
        <f t="shared" si="5"/>
        <v>1.2054904935051078E-2</v>
      </c>
      <c r="L42" s="233">
        <f t="shared" si="5"/>
        <v>1.1139803219668145E-2</v>
      </c>
      <c r="M42" s="233">
        <f t="shared" si="5"/>
        <v>1.1380375273071805E-2</v>
      </c>
      <c r="N42" s="233">
        <f t="shared" si="5"/>
        <v>1.1699993025623592E-2</v>
      </c>
      <c r="O42" s="233">
        <f t="shared" si="5"/>
        <v>1.1949866925576638E-2</v>
      </c>
      <c r="P42" s="233">
        <f t="shared" si="5"/>
        <v>1.1636209348082252E-2</v>
      </c>
      <c r="Q42" s="233">
        <f t="shared" si="5"/>
        <v>1.2035847815362452E-2</v>
      </c>
      <c r="R42" s="233">
        <f t="shared" si="5"/>
        <v>1.2468329238897052E-2</v>
      </c>
      <c r="S42" s="233">
        <f t="shared" si="5"/>
        <v>1.2352957191634774E-2</v>
      </c>
      <c r="T42" s="233">
        <f t="shared" si="5"/>
        <v>1.2550246730244853E-2</v>
      </c>
      <c r="U42" s="233">
        <f t="shared" si="5"/>
        <v>1.2977630008406025E-2</v>
      </c>
      <c r="V42" s="233">
        <f t="shared" si="5"/>
        <v>1.2646211554614459E-2</v>
      </c>
      <c r="W42" s="233">
        <f t="shared" si="5"/>
        <v>1.2315696706671226E-2</v>
      </c>
      <c r="X42" s="233">
        <f t="shared" si="5"/>
        <v>1.2693399808005762E-2</v>
      </c>
      <c r="Y42" s="233">
        <f t="shared" si="5"/>
        <v>1.3371028264365859E-2</v>
      </c>
    </row>
    <row r="43" spans="1:25" ht="12" customHeight="1" x14ac:dyDescent="0.25">
      <c r="A43" s="173" t="s">
        <v>92</v>
      </c>
      <c r="B43" s="233">
        <f t="shared" ref="B43:Y43" si="6">IF(B7=0,0,B7/B$5)</f>
        <v>1.3123604191275614E-2</v>
      </c>
      <c r="C43" s="233">
        <f t="shared" si="6"/>
        <v>1.3544622277261907E-2</v>
      </c>
      <c r="D43" s="233">
        <f t="shared" si="6"/>
        <v>1.3373757268770563E-2</v>
      </c>
      <c r="E43" s="233">
        <f t="shared" si="6"/>
        <v>1.2338321642464144E-2</v>
      </c>
      <c r="F43" s="233">
        <f t="shared" si="6"/>
        <v>1.2533781955946328E-2</v>
      </c>
      <c r="G43" s="233">
        <f t="shared" si="6"/>
        <v>1.3372599691085724E-2</v>
      </c>
      <c r="H43" s="233">
        <f t="shared" si="6"/>
        <v>1.3615463343714447E-2</v>
      </c>
      <c r="I43" s="233">
        <f t="shared" si="6"/>
        <v>1.3729147777847117E-2</v>
      </c>
      <c r="J43" s="233">
        <f t="shared" si="6"/>
        <v>1.4693036026669081E-2</v>
      </c>
      <c r="K43" s="233">
        <f t="shared" si="6"/>
        <v>1.5777561396762795E-2</v>
      </c>
      <c r="L43" s="233">
        <f t="shared" si="6"/>
        <v>1.3224343391016373E-2</v>
      </c>
      <c r="M43" s="233">
        <f t="shared" si="6"/>
        <v>1.3618350637117549E-2</v>
      </c>
      <c r="N43" s="233">
        <f t="shared" si="6"/>
        <v>1.5236639606363154E-2</v>
      </c>
      <c r="O43" s="233">
        <f t="shared" si="6"/>
        <v>1.6258070296659037E-2</v>
      </c>
      <c r="P43" s="233">
        <f t="shared" si="6"/>
        <v>1.5715593233287851E-2</v>
      </c>
      <c r="Q43" s="233">
        <f t="shared" si="6"/>
        <v>1.6542957608146548E-2</v>
      </c>
      <c r="R43" s="233">
        <f t="shared" si="6"/>
        <v>1.7259682738880257E-2</v>
      </c>
      <c r="S43" s="233">
        <f t="shared" si="6"/>
        <v>1.7225171649355095E-2</v>
      </c>
      <c r="T43" s="233">
        <f t="shared" si="6"/>
        <v>1.7004797479292143E-2</v>
      </c>
      <c r="U43" s="233">
        <f t="shared" si="6"/>
        <v>1.7422090373995419E-2</v>
      </c>
      <c r="V43" s="233">
        <f t="shared" si="6"/>
        <v>1.7225131426838292E-2</v>
      </c>
      <c r="W43" s="233">
        <f t="shared" si="6"/>
        <v>1.6303840189899135E-2</v>
      </c>
      <c r="X43" s="233">
        <f t="shared" si="6"/>
        <v>1.6844305954021727E-2</v>
      </c>
      <c r="Y43" s="233">
        <f t="shared" si="6"/>
        <v>1.8302733167483019E-2</v>
      </c>
    </row>
    <row r="44" spans="1:25" ht="12" customHeight="1" x14ac:dyDescent="0.25">
      <c r="A44" s="173" t="s">
        <v>93</v>
      </c>
      <c r="B44" s="233">
        <f t="shared" ref="B44:Y44" si="7">IF(B8=0,0,B8/B$5)</f>
        <v>2.4823025040670441E-2</v>
      </c>
      <c r="C44" s="233">
        <f t="shared" si="7"/>
        <v>2.5114813625849875E-2</v>
      </c>
      <c r="D44" s="233">
        <f t="shared" si="7"/>
        <v>2.4987690759588847E-2</v>
      </c>
      <c r="E44" s="233">
        <f t="shared" si="7"/>
        <v>2.4593169785296323E-2</v>
      </c>
      <c r="F44" s="233">
        <f t="shared" si="7"/>
        <v>2.4897534628933491E-2</v>
      </c>
      <c r="G44" s="233">
        <f t="shared" si="7"/>
        <v>2.6079536642993621E-2</v>
      </c>
      <c r="H44" s="233">
        <f t="shared" si="7"/>
        <v>2.6262488038148724E-2</v>
      </c>
      <c r="I44" s="233">
        <f t="shared" si="7"/>
        <v>2.567592558784464E-2</v>
      </c>
      <c r="J44" s="233">
        <f t="shared" si="7"/>
        <v>2.6779282122952029E-2</v>
      </c>
      <c r="K44" s="233">
        <f t="shared" si="7"/>
        <v>2.7768163458703844E-2</v>
      </c>
      <c r="L44" s="233">
        <f t="shared" si="7"/>
        <v>2.4173463209437251E-2</v>
      </c>
      <c r="M44" s="233">
        <f t="shared" si="7"/>
        <v>2.4964724938880002E-2</v>
      </c>
      <c r="N44" s="233">
        <f t="shared" si="7"/>
        <v>2.6622910394210646E-2</v>
      </c>
      <c r="O44" s="233">
        <f t="shared" si="7"/>
        <v>2.7816932767802695E-2</v>
      </c>
      <c r="P44" s="233">
        <f t="shared" si="7"/>
        <v>2.720349310562965E-2</v>
      </c>
      <c r="Q44" s="233">
        <f t="shared" si="7"/>
        <v>2.8285898256785198E-2</v>
      </c>
      <c r="R44" s="233">
        <f t="shared" si="7"/>
        <v>2.9222856505696771E-2</v>
      </c>
      <c r="S44" s="233">
        <f t="shared" si="7"/>
        <v>2.9372695197267006E-2</v>
      </c>
      <c r="T44" s="233">
        <f t="shared" si="7"/>
        <v>2.9539978816024812E-2</v>
      </c>
      <c r="U44" s="233">
        <f t="shared" si="7"/>
        <v>3.022229935580233E-2</v>
      </c>
      <c r="V44" s="233">
        <f t="shared" si="7"/>
        <v>2.9512308043380529E-2</v>
      </c>
      <c r="W44" s="233">
        <f t="shared" si="7"/>
        <v>2.8051157179176958E-2</v>
      </c>
      <c r="X44" s="233">
        <f t="shared" si="7"/>
        <v>2.889927944345318E-2</v>
      </c>
      <c r="Y44" s="233">
        <f t="shared" si="7"/>
        <v>3.0757050432298944E-2</v>
      </c>
    </row>
    <row r="45" spans="1:25" ht="12" customHeight="1" x14ac:dyDescent="0.25">
      <c r="A45" s="173" t="s">
        <v>94</v>
      </c>
      <c r="B45" s="233">
        <f t="shared" ref="B45:Y45" si="8">IF(B9=0,0,B9/B$5)</f>
        <v>2.0747407757380095E-2</v>
      </c>
      <c r="C45" s="233">
        <f t="shared" si="8"/>
        <v>2.1545351830600072E-2</v>
      </c>
      <c r="D45" s="233">
        <f t="shared" si="8"/>
        <v>2.127970803574479E-2</v>
      </c>
      <c r="E45" s="233">
        <f t="shared" si="8"/>
        <v>1.9569158472967477E-2</v>
      </c>
      <c r="F45" s="233">
        <f t="shared" si="8"/>
        <v>2.0185717166714082E-2</v>
      </c>
      <c r="G45" s="233">
        <f t="shared" si="8"/>
        <v>2.1386277445969271E-2</v>
      </c>
      <c r="H45" s="233">
        <f t="shared" si="8"/>
        <v>2.1835570866232411E-2</v>
      </c>
      <c r="I45" s="233">
        <f t="shared" si="8"/>
        <v>2.1947344114161098E-2</v>
      </c>
      <c r="J45" s="233">
        <f t="shared" si="8"/>
        <v>2.3241821111724813E-2</v>
      </c>
      <c r="K45" s="233">
        <f t="shared" si="8"/>
        <v>2.4544443899849944E-2</v>
      </c>
      <c r="L45" s="233">
        <f t="shared" si="8"/>
        <v>2.0540631157199968E-2</v>
      </c>
      <c r="M45" s="233">
        <f t="shared" si="8"/>
        <v>2.1146919132393343E-2</v>
      </c>
      <c r="N45" s="233">
        <f t="shared" si="8"/>
        <v>2.4093727473612839E-2</v>
      </c>
      <c r="O45" s="233">
        <f t="shared" si="8"/>
        <v>2.601139269245073E-2</v>
      </c>
      <c r="P45" s="233">
        <f t="shared" si="8"/>
        <v>2.5079367932527581E-2</v>
      </c>
      <c r="Q45" s="233">
        <f t="shared" si="8"/>
        <v>2.6557493617421213E-2</v>
      </c>
      <c r="R45" s="233">
        <f t="shared" si="8"/>
        <v>2.7573527489377001E-2</v>
      </c>
      <c r="S45" s="233">
        <f t="shared" si="8"/>
        <v>2.7541881746262716E-2</v>
      </c>
      <c r="T45" s="233">
        <f t="shared" si="8"/>
        <v>2.7237921793785591E-2</v>
      </c>
      <c r="U45" s="233">
        <f t="shared" si="8"/>
        <v>2.7948821275959199E-2</v>
      </c>
      <c r="V45" s="233">
        <f t="shared" si="8"/>
        <v>2.7964090354230049E-2</v>
      </c>
      <c r="W45" s="233">
        <f t="shared" si="8"/>
        <v>2.6575913127728789E-2</v>
      </c>
      <c r="X45" s="233">
        <f t="shared" si="8"/>
        <v>2.7306347047868166E-2</v>
      </c>
      <c r="Y45" s="233">
        <f t="shared" si="8"/>
        <v>2.9527171674245546E-2</v>
      </c>
    </row>
    <row r="46" spans="1:25" ht="12" customHeight="1" x14ac:dyDescent="0.25">
      <c r="A46" s="173" t="s">
        <v>95</v>
      </c>
      <c r="B46" s="233">
        <f t="shared" ref="B46:Y46" si="9">IF(B10=0,0,B10/B$5)</f>
        <v>2.259028140451335E-2</v>
      </c>
      <c r="C46" s="233">
        <f t="shared" si="9"/>
        <v>2.1882178202133805E-2</v>
      </c>
      <c r="D46" s="233">
        <f t="shared" si="9"/>
        <v>2.0917666617910537E-2</v>
      </c>
      <c r="E46" s="233">
        <f t="shared" si="9"/>
        <v>1.9341766366547934E-2</v>
      </c>
      <c r="F46" s="233">
        <f t="shared" si="9"/>
        <v>1.9210425045656326E-2</v>
      </c>
      <c r="G46" s="233">
        <f t="shared" si="9"/>
        <v>1.9932392293585233E-2</v>
      </c>
      <c r="H46" s="233">
        <f t="shared" si="9"/>
        <v>1.9438417926504709E-2</v>
      </c>
      <c r="I46" s="233">
        <f t="shared" si="9"/>
        <v>1.9163686814962947E-2</v>
      </c>
      <c r="J46" s="233">
        <f t="shared" si="9"/>
        <v>2.0593564645892161E-2</v>
      </c>
      <c r="K46" s="233">
        <f t="shared" si="9"/>
        <v>2.0395786320218188E-2</v>
      </c>
      <c r="L46" s="233">
        <f t="shared" si="9"/>
        <v>2.1824953065615792E-2</v>
      </c>
      <c r="M46" s="233">
        <f t="shared" si="9"/>
        <v>2.3819500073716526E-2</v>
      </c>
      <c r="N46" s="233">
        <f t="shared" si="9"/>
        <v>2.3099109902618365E-2</v>
      </c>
      <c r="O46" s="233">
        <f t="shared" si="9"/>
        <v>2.2771582310739041E-2</v>
      </c>
      <c r="P46" s="233">
        <f t="shared" si="9"/>
        <v>2.2331979423168575E-2</v>
      </c>
      <c r="Q46" s="233">
        <f t="shared" si="9"/>
        <v>2.3709755568082174E-2</v>
      </c>
      <c r="R46" s="233">
        <f t="shared" si="9"/>
        <v>2.4080893304736669E-2</v>
      </c>
      <c r="S46" s="233">
        <f t="shared" si="9"/>
        <v>2.3853734140694853E-2</v>
      </c>
      <c r="T46" s="233">
        <f t="shared" si="9"/>
        <v>2.3545169160385668E-2</v>
      </c>
      <c r="U46" s="233">
        <f t="shared" si="9"/>
        <v>2.2895056453565269E-2</v>
      </c>
      <c r="V46" s="233">
        <f t="shared" si="9"/>
        <v>2.2428033631625464E-2</v>
      </c>
      <c r="W46" s="233">
        <f t="shared" si="9"/>
        <v>2.2055576799956518E-2</v>
      </c>
      <c r="X46" s="233">
        <f t="shared" si="9"/>
        <v>2.0614763806543278E-2</v>
      </c>
      <c r="Y46" s="233">
        <f t="shared" si="9"/>
        <v>2.1884397796784451E-2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0.34054249543375137</v>
      </c>
      <c r="C47" s="234">
        <f t="shared" si="10"/>
        <v>0.33515768179304467</v>
      </c>
      <c r="D47" s="234">
        <f t="shared" si="10"/>
        <v>0.33066520838777597</v>
      </c>
      <c r="E47" s="234">
        <f t="shared" si="10"/>
        <v>0.34109661081928427</v>
      </c>
      <c r="F47" s="234">
        <f t="shared" si="10"/>
        <v>0.33823490557593167</v>
      </c>
      <c r="G47" s="234">
        <f t="shared" si="10"/>
        <v>0.33370108678428057</v>
      </c>
      <c r="H47" s="234">
        <f t="shared" si="10"/>
        <v>0.31979702608991523</v>
      </c>
      <c r="I47" s="234">
        <f t="shared" si="10"/>
        <v>0.31735621083776444</v>
      </c>
      <c r="J47" s="234">
        <f t="shared" si="10"/>
        <v>0.33454016829867028</v>
      </c>
      <c r="K47" s="234">
        <f t="shared" si="10"/>
        <v>0.34164827008717996</v>
      </c>
      <c r="L47" s="234">
        <f t="shared" si="10"/>
        <v>0.36826213539762687</v>
      </c>
      <c r="M47" s="234">
        <f t="shared" si="10"/>
        <v>0.38554389648070436</v>
      </c>
      <c r="N47" s="234">
        <f t="shared" si="10"/>
        <v>0.39183721132061278</v>
      </c>
      <c r="O47" s="234">
        <f t="shared" si="10"/>
        <v>0.3885452484905616</v>
      </c>
      <c r="P47" s="234">
        <f t="shared" si="10"/>
        <v>0.37638248253878781</v>
      </c>
      <c r="Q47" s="234">
        <f t="shared" si="10"/>
        <v>0.36075559966287679</v>
      </c>
      <c r="R47" s="234">
        <f t="shared" si="10"/>
        <v>0.34679108323688057</v>
      </c>
      <c r="S47" s="234">
        <f t="shared" si="10"/>
        <v>0.33901484863194392</v>
      </c>
      <c r="T47" s="234">
        <f t="shared" si="10"/>
        <v>0.32787558269638251</v>
      </c>
      <c r="U47" s="234">
        <f t="shared" si="10"/>
        <v>0.33016229984330903</v>
      </c>
      <c r="V47" s="234">
        <f t="shared" si="10"/>
        <v>0.33119515400743937</v>
      </c>
      <c r="W47" s="234">
        <f t="shared" si="10"/>
        <v>0.3294266206434035</v>
      </c>
      <c r="X47" s="234">
        <f t="shared" si="10"/>
        <v>0.33278958717543988</v>
      </c>
      <c r="Y47" s="234">
        <f t="shared" si="10"/>
        <v>0.31589957715563194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0.57024672189776182</v>
      </c>
      <c r="C48" s="235">
        <f t="shared" si="11"/>
        <v>0.57454096722195369</v>
      </c>
      <c r="D48" s="235">
        <f t="shared" si="11"/>
        <v>0.5801822644485608</v>
      </c>
      <c r="E48" s="235">
        <f t="shared" si="11"/>
        <v>0.57475675576659369</v>
      </c>
      <c r="F48" s="235">
        <f t="shared" si="11"/>
        <v>0.57654698956859984</v>
      </c>
      <c r="G48" s="235">
        <f t="shared" si="11"/>
        <v>0.57670566051821504</v>
      </c>
      <c r="H48" s="235">
        <f t="shared" si="11"/>
        <v>0.59012634848191237</v>
      </c>
      <c r="I48" s="235">
        <f t="shared" si="11"/>
        <v>0.59302869057108643</v>
      </c>
      <c r="J48" s="235">
        <f t="shared" si="11"/>
        <v>0.5697811401708528</v>
      </c>
      <c r="K48" s="235">
        <f t="shared" si="11"/>
        <v>0.55781086990223416</v>
      </c>
      <c r="L48" s="235">
        <f t="shared" si="11"/>
        <v>0.54083467055943557</v>
      </c>
      <c r="M48" s="235">
        <f t="shared" si="11"/>
        <v>0.51952623346411642</v>
      </c>
      <c r="N48" s="235">
        <f t="shared" si="11"/>
        <v>0.50741040827695871</v>
      </c>
      <c r="O48" s="235">
        <f t="shared" si="11"/>
        <v>0.50664690651621014</v>
      </c>
      <c r="P48" s="235">
        <f t="shared" si="11"/>
        <v>0.52165087441851632</v>
      </c>
      <c r="Q48" s="235">
        <f t="shared" si="11"/>
        <v>0.53211244747132558</v>
      </c>
      <c r="R48" s="235">
        <f t="shared" si="11"/>
        <v>0.54260362748553159</v>
      </c>
      <c r="S48" s="235">
        <f t="shared" si="11"/>
        <v>0.5506387114428416</v>
      </c>
      <c r="T48" s="235">
        <f t="shared" si="11"/>
        <v>0.56224630332388437</v>
      </c>
      <c r="U48" s="235">
        <f t="shared" si="11"/>
        <v>0.55837180268896269</v>
      </c>
      <c r="V48" s="235">
        <f t="shared" si="11"/>
        <v>0.55902907098187182</v>
      </c>
      <c r="W48" s="235">
        <f t="shared" si="11"/>
        <v>0.56527119535316384</v>
      </c>
      <c r="X48" s="235">
        <f t="shared" si="11"/>
        <v>0.56085231676466807</v>
      </c>
      <c r="Y48" s="235">
        <f t="shared" si="11"/>
        <v>0.57025804150919024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BG: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1641.440570835045</v>
      </c>
      <c r="C5" s="223">
        <f t="shared" si="0"/>
        <v>1643.9261833150044</v>
      </c>
      <c r="D5" s="223">
        <f t="shared" si="0"/>
        <v>1533.7795661168061</v>
      </c>
      <c r="E5" s="223">
        <f t="shared" si="0"/>
        <v>1644.7689778801025</v>
      </c>
      <c r="F5" s="223">
        <f t="shared" si="0"/>
        <v>1680.7725589037914</v>
      </c>
      <c r="G5" s="223">
        <f t="shared" si="0"/>
        <v>1691.2722194089015</v>
      </c>
      <c r="H5" s="223">
        <f t="shared" si="0"/>
        <v>1705.9817522938426</v>
      </c>
      <c r="I5" s="223">
        <f t="shared" si="0"/>
        <v>1794.4343417428022</v>
      </c>
      <c r="J5" s="223">
        <f t="shared" si="0"/>
        <v>1701.7777315702701</v>
      </c>
      <c r="K5" s="223">
        <f t="shared" si="0"/>
        <v>1237.0542447769117</v>
      </c>
      <c r="L5" s="223">
        <f t="shared" si="0"/>
        <v>1323.8751491285552</v>
      </c>
      <c r="M5" s="223">
        <f t="shared" si="0"/>
        <v>1419.6414056596504</v>
      </c>
      <c r="N5" s="223">
        <f t="shared" si="0"/>
        <v>1346.2696100137894</v>
      </c>
      <c r="O5" s="223">
        <f t="shared" si="0"/>
        <v>1352.1093099911795</v>
      </c>
      <c r="P5" s="223">
        <f t="shared" si="0"/>
        <v>1375.2372176306953</v>
      </c>
      <c r="Q5" s="223">
        <f t="shared" si="0"/>
        <v>1434.6553676765154</v>
      </c>
      <c r="R5" s="223">
        <f t="shared" si="0"/>
        <v>1412.1943157022688</v>
      </c>
      <c r="S5" s="223">
        <f t="shared" si="0"/>
        <v>1460.4904708112902</v>
      </c>
      <c r="T5" s="223">
        <f t="shared" si="0"/>
        <v>1413.9841813036583</v>
      </c>
      <c r="U5" s="223">
        <f t="shared" si="0"/>
        <v>1383.9871950484903</v>
      </c>
      <c r="V5" s="223">
        <f t="shared" si="0"/>
        <v>1360.7937297597505</v>
      </c>
      <c r="W5" s="223">
        <f t="shared" si="0"/>
        <v>1448.3179576553041</v>
      </c>
      <c r="X5" s="223">
        <f t="shared" si="0"/>
        <v>1407.5663229711217</v>
      </c>
      <c r="Y5" s="223">
        <f t="shared" si="0"/>
        <v>1269.0665003410918</v>
      </c>
    </row>
    <row r="6" spans="1:25" ht="12" customHeight="1" x14ac:dyDescent="0.25">
      <c r="A6" s="173" t="s">
        <v>91</v>
      </c>
      <c r="B6" s="224">
        <v>12.156236375545333</v>
      </c>
      <c r="C6" s="224">
        <v>12.658407564756999</v>
      </c>
      <c r="D6" s="224">
        <v>12.455528484279657</v>
      </c>
      <c r="E6" s="224">
        <v>12.900609356609872</v>
      </c>
      <c r="F6" s="224">
        <v>13.201700441054847</v>
      </c>
      <c r="G6" s="224">
        <v>13.847065117172246</v>
      </c>
      <c r="H6" s="224">
        <v>14.184226315239936</v>
      </c>
      <c r="I6" s="224">
        <v>15.063645778506611</v>
      </c>
      <c r="J6" s="224">
        <v>15.751611634529322</v>
      </c>
      <c r="K6" s="224">
        <v>13.034435850011027</v>
      </c>
      <c r="L6" s="224">
        <v>12.588538211228071</v>
      </c>
      <c r="M6" s="224">
        <v>13.575760848894834</v>
      </c>
      <c r="N6" s="224">
        <v>13.274402631375823</v>
      </c>
      <c r="O6" s="224">
        <v>13.725412907337223</v>
      </c>
      <c r="P6" s="224">
        <v>13.530810126385427</v>
      </c>
      <c r="Q6" s="224">
        <v>14.514541478849244</v>
      </c>
      <c r="R6" s="224">
        <v>14.712617523352646</v>
      </c>
      <c r="S6" s="224">
        <v>15.165995244105028</v>
      </c>
      <c r="T6" s="224">
        <v>15.277385733726202</v>
      </c>
      <c r="U6" s="224">
        <v>15.45742342158556</v>
      </c>
      <c r="V6" s="224">
        <v>14.868353294569998</v>
      </c>
      <c r="W6" s="224">
        <v>15.500489716948524</v>
      </c>
      <c r="X6" s="224">
        <v>15.316360751355614</v>
      </c>
      <c r="Y6" s="224">
        <v>14.60642949243034</v>
      </c>
    </row>
    <row r="7" spans="1:25" ht="12" customHeight="1" x14ac:dyDescent="0.25">
      <c r="A7" s="173" t="s">
        <v>92</v>
      </c>
      <c r="B7" s="224">
        <v>5.5455874509873686</v>
      </c>
      <c r="C7" s="224">
        <v>5.7214040083206354</v>
      </c>
      <c r="D7" s="224">
        <v>5.2976221024462227</v>
      </c>
      <c r="E7" s="224">
        <v>5.23692219748634</v>
      </c>
      <c r="F7" s="224">
        <v>5.3873192279907567</v>
      </c>
      <c r="G7" s="224">
        <v>5.7314607596712843</v>
      </c>
      <c r="H7" s="224">
        <v>5.9140983728688488</v>
      </c>
      <c r="I7" s="224">
        <v>6.2169658713398697</v>
      </c>
      <c r="J7" s="224">
        <v>6.0503191394737801</v>
      </c>
      <c r="K7" s="224">
        <v>4.5985342357371692</v>
      </c>
      <c r="L7" s="224">
        <v>4.0212286397979433</v>
      </c>
      <c r="M7" s="224">
        <v>4.4000770311960009</v>
      </c>
      <c r="N7" s="224">
        <v>4.6885850628878289</v>
      </c>
      <c r="O7" s="224">
        <v>5.0673271334836691</v>
      </c>
      <c r="P7" s="224">
        <v>4.9822529474591368</v>
      </c>
      <c r="Q7" s="224">
        <v>5.5013868013805896</v>
      </c>
      <c r="R7" s="224">
        <v>5.6207455695575597</v>
      </c>
      <c r="S7" s="224">
        <v>5.8733354621039062</v>
      </c>
      <c r="T7" s="224">
        <v>5.7093917726011885</v>
      </c>
      <c r="U7" s="224">
        <v>5.7371611043093047</v>
      </c>
      <c r="V7" s="224">
        <v>5.5969152934457789</v>
      </c>
      <c r="W7" s="224">
        <v>5.6751376168412762</v>
      </c>
      <c r="X7" s="224">
        <v>5.664972751013174</v>
      </c>
      <c r="Y7" s="224">
        <v>5.5754859207941898</v>
      </c>
    </row>
    <row r="8" spans="1:25" ht="12" customHeight="1" x14ac:dyDescent="0.25">
      <c r="A8" s="173" t="s">
        <v>93</v>
      </c>
      <c r="B8" s="224">
        <v>48.653510381774986</v>
      </c>
      <c r="C8" s="224">
        <v>49.881067764885792</v>
      </c>
      <c r="D8" s="224">
        <v>46.516374303671277</v>
      </c>
      <c r="E8" s="224">
        <v>48.259516491362398</v>
      </c>
      <c r="F8" s="224">
        <v>50.533940839354628</v>
      </c>
      <c r="G8" s="224">
        <v>53.210407401406222</v>
      </c>
      <c r="H8" s="224">
        <v>54.65490817355996</v>
      </c>
      <c r="I8" s="224">
        <v>56.121172955497755</v>
      </c>
      <c r="J8" s="224">
        <v>55.135696164427685</v>
      </c>
      <c r="K8" s="224">
        <v>42.105738522466162</v>
      </c>
      <c r="L8" s="224">
        <v>37.800632647667733</v>
      </c>
      <c r="M8" s="224">
        <v>41.506218791929435</v>
      </c>
      <c r="N8" s="224">
        <v>42.330523120573048</v>
      </c>
      <c r="O8" s="224">
        <v>44.796337880516703</v>
      </c>
      <c r="P8" s="224">
        <v>44.489724170516112</v>
      </c>
      <c r="Q8" s="224">
        <v>48.252211624396239</v>
      </c>
      <c r="R8" s="224">
        <v>48.862274077299126</v>
      </c>
      <c r="S8" s="224">
        <v>51.327430365462881</v>
      </c>
      <c r="T8" s="224">
        <v>51.158208856891534</v>
      </c>
      <c r="U8" s="224">
        <v>51.398287836076896</v>
      </c>
      <c r="V8" s="224">
        <v>49.718819079304517</v>
      </c>
      <c r="W8" s="224">
        <v>50.65955110849751</v>
      </c>
      <c r="X8" s="224">
        <v>50.047962978026042</v>
      </c>
      <c r="Y8" s="224">
        <v>48.278386067045524</v>
      </c>
    </row>
    <row r="9" spans="1:25" ht="12" customHeight="1" x14ac:dyDescent="0.25">
      <c r="A9" s="173" t="s">
        <v>94</v>
      </c>
      <c r="B9" s="224">
        <v>34.198565257820157</v>
      </c>
      <c r="C9" s="224">
        <v>35.546976438467745</v>
      </c>
      <c r="D9" s="224">
        <v>32.824028840607376</v>
      </c>
      <c r="E9" s="224">
        <v>32.372261567912396</v>
      </c>
      <c r="F9" s="224">
        <v>33.819354827576525</v>
      </c>
      <c r="G9" s="224">
        <v>35.693949906132602</v>
      </c>
      <c r="H9" s="224">
        <v>36.993915970116902</v>
      </c>
      <c r="I9" s="224">
        <v>38.760506483863324</v>
      </c>
      <c r="J9" s="224">
        <v>37.228937399868244</v>
      </c>
      <c r="K9" s="224">
        <v>27.871741627298366</v>
      </c>
      <c r="L9" s="224">
        <v>24.157298048287775</v>
      </c>
      <c r="M9" s="224">
        <v>26.416475780535709</v>
      </c>
      <c r="N9" s="224">
        <v>28.695177041577811</v>
      </c>
      <c r="O9" s="224">
        <v>31.338334139298848</v>
      </c>
      <c r="P9" s="224">
        <v>30.770758655231397</v>
      </c>
      <c r="Q9" s="224">
        <v>34.224528670730422</v>
      </c>
      <c r="R9" s="224">
        <v>34.777835323583382</v>
      </c>
      <c r="S9" s="224">
        <v>36.472841153888105</v>
      </c>
      <c r="T9" s="224">
        <v>35.552193749020638</v>
      </c>
      <c r="U9" s="224">
        <v>35.778030443101784</v>
      </c>
      <c r="V9" s="224">
        <v>35.326220883639799</v>
      </c>
      <c r="W9" s="224">
        <v>36.038826056721405</v>
      </c>
      <c r="X9" s="224">
        <v>35.695319577155622</v>
      </c>
      <c r="Y9" s="224">
        <v>35.010329600134718</v>
      </c>
    </row>
    <row r="10" spans="1:25" ht="12" customHeight="1" x14ac:dyDescent="0.25">
      <c r="A10" s="36" t="s">
        <v>95</v>
      </c>
      <c r="B10" s="225">
        <f t="shared" ref="B10:Y10" si="1">SUM(B11:B15)</f>
        <v>53.106136631384643</v>
      </c>
      <c r="C10" s="225">
        <f t="shared" si="1"/>
        <v>51.742170355052309</v>
      </c>
      <c r="D10" s="225">
        <f t="shared" si="1"/>
        <v>46.576928804988007</v>
      </c>
      <c r="E10" s="225">
        <f t="shared" si="1"/>
        <v>46.334757178479478</v>
      </c>
      <c r="F10" s="225">
        <f t="shared" si="1"/>
        <v>46.891068069527428</v>
      </c>
      <c r="G10" s="225">
        <f t="shared" si="1"/>
        <v>48.466822197886799</v>
      </c>
      <c r="H10" s="225">
        <f t="shared" si="1"/>
        <v>47.823918614233207</v>
      </c>
      <c r="I10" s="225">
        <f t="shared" si="1"/>
        <v>49.205201914307771</v>
      </c>
      <c r="J10" s="225">
        <f t="shared" si="1"/>
        <v>48.746146378444351</v>
      </c>
      <c r="K10" s="225">
        <f t="shared" si="1"/>
        <v>34.740632187036539</v>
      </c>
      <c r="L10" s="225">
        <f t="shared" si="1"/>
        <v>38.105704573093277</v>
      </c>
      <c r="M10" s="225">
        <f t="shared" si="1"/>
        <v>44.156123272422448</v>
      </c>
      <c r="N10" s="225">
        <f t="shared" si="1"/>
        <v>40.782252315368574</v>
      </c>
      <c r="O10" s="225">
        <f t="shared" si="1"/>
        <v>40.719116204404514</v>
      </c>
      <c r="P10" s="225">
        <f t="shared" si="1"/>
        <v>40.686238962691675</v>
      </c>
      <c r="Q10" s="225">
        <f t="shared" si="1"/>
        <v>45.197885357496276</v>
      </c>
      <c r="R10" s="225">
        <f t="shared" si="1"/>
        <v>44.965897201827943</v>
      </c>
      <c r="S10" s="225">
        <f t="shared" si="1"/>
        <v>46.559575802221332</v>
      </c>
      <c r="T10" s="225">
        <f t="shared" si="1"/>
        <v>45.526112358002536</v>
      </c>
      <c r="U10" s="225">
        <f t="shared" si="1"/>
        <v>43.429184964216645</v>
      </c>
      <c r="V10" s="225">
        <f t="shared" si="1"/>
        <v>41.777105455605849</v>
      </c>
      <c r="W10" s="225">
        <f t="shared" si="1"/>
        <v>43.728646046420067</v>
      </c>
      <c r="X10" s="225">
        <f t="shared" si="1"/>
        <v>40.482409354984668</v>
      </c>
      <c r="Y10" s="225">
        <f t="shared" si="1"/>
        <v>38.692084279542428</v>
      </c>
    </row>
    <row r="11" spans="1:25" ht="12" customHeight="1" x14ac:dyDescent="0.25">
      <c r="A11" s="37" t="s">
        <v>82</v>
      </c>
      <c r="B11" s="226">
        <v>4.4245890961657786</v>
      </c>
      <c r="C11" s="226">
        <v>3.6716779793243348</v>
      </c>
      <c r="D11" s="226">
        <v>3.2005031143892335</v>
      </c>
      <c r="E11" s="226">
        <v>2.8470827743745568</v>
      </c>
      <c r="F11" s="226">
        <v>2.7132765055847621</v>
      </c>
      <c r="G11" s="226">
        <v>2.2932546813017716</v>
      </c>
      <c r="H11" s="226">
        <v>1.9781365957801842</v>
      </c>
      <c r="I11" s="226">
        <v>1.1513408234419924</v>
      </c>
      <c r="J11" s="226">
        <v>0.83657663343252098</v>
      </c>
      <c r="K11" s="226">
        <v>0.52945690151910318</v>
      </c>
      <c r="L11" s="226">
        <v>0.34981108668733468</v>
      </c>
      <c r="M11" s="226">
        <v>0.32874367551787387</v>
      </c>
      <c r="N11" s="226">
        <v>0.39737430209918301</v>
      </c>
      <c r="O11" s="226">
        <v>0.33400502209548422</v>
      </c>
      <c r="P11" s="226">
        <v>0.40736381897941271</v>
      </c>
      <c r="Q11" s="226">
        <v>0.49667295269304246</v>
      </c>
      <c r="R11" s="226">
        <v>0.34984458073473684</v>
      </c>
      <c r="S11" s="226">
        <v>0.45727107723462734</v>
      </c>
      <c r="T11" s="226">
        <v>0.44360728984515035</v>
      </c>
      <c r="U11" s="226">
        <v>0.44790416486935636</v>
      </c>
      <c r="V11" s="226">
        <v>0.4309747922445058</v>
      </c>
      <c r="W11" s="226">
        <v>0.44184842998484219</v>
      </c>
      <c r="X11" s="226">
        <v>0.52125824188106473</v>
      </c>
      <c r="Y11" s="226">
        <v>0.48418763852642427</v>
      </c>
    </row>
    <row r="12" spans="1:25" ht="12" customHeight="1" x14ac:dyDescent="0.25">
      <c r="A12" s="37" t="s">
        <v>73</v>
      </c>
      <c r="B12" s="226">
        <v>36.428773614400725</v>
      </c>
      <c r="C12" s="226">
        <v>34.368685880934876</v>
      </c>
      <c r="D12" s="226">
        <v>30.056094583894929</v>
      </c>
      <c r="E12" s="226">
        <v>29.615254312198477</v>
      </c>
      <c r="F12" s="226">
        <v>28.914748340941113</v>
      </c>
      <c r="G12" s="226">
        <v>30.428098203878687</v>
      </c>
      <c r="H12" s="226">
        <v>30.351441342565142</v>
      </c>
      <c r="I12" s="226">
        <v>31.344715006073752</v>
      </c>
      <c r="J12" s="226">
        <v>28.533087835253074</v>
      </c>
      <c r="K12" s="226">
        <v>16.960191505545044</v>
      </c>
      <c r="L12" s="226">
        <v>22.364528481265026</v>
      </c>
      <c r="M12" s="226">
        <v>26.837901863428456</v>
      </c>
      <c r="N12" s="226">
        <v>23.45518302992707</v>
      </c>
      <c r="O12" s="226">
        <v>23.001506167653087</v>
      </c>
      <c r="P12" s="226">
        <v>22.832834933332027</v>
      </c>
      <c r="Q12" s="226">
        <v>26.905937349925185</v>
      </c>
      <c r="R12" s="226">
        <v>26.245137197101752</v>
      </c>
      <c r="S12" s="226">
        <v>27.033712183700569</v>
      </c>
      <c r="T12" s="226">
        <v>25.422879147705899</v>
      </c>
      <c r="U12" s="226">
        <v>22.541952641029663</v>
      </c>
      <c r="V12" s="226">
        <v>22.4448771419301</v>
      </c>
      <c r="W12" s="226">
        <v>24.744589030235268</v>
      </c>
      <c r="X12" s="226">
        <v>20.826436908258803</v>
      </c>
      <c r="Y12" s="226">
        <v>19.459974954862826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12.252773920818139</v>
      </c>
      <c r="C15" s="227">
        <v>13.701806494793093</v>
      </c>
      <c r="D15" s="227">
        <v>13.320331106703845</v>
      </c>
      <c r="E15" s="227">
        <v>13.872420091906442</v>
      </c>
      <c r="F15" s="227">
        <v>15.263043223001553</v>
      </c>
      <c r="G15" s="227">
        <v>15.745469312706341</v>
      </c>
      <c r="H15" s="227">
        <v>15.494340675887884</v>
      </c>
      <c r="I15" s="227">
        <v>16.709146084792025</v>
      </c>
      <c r="J15" s="227">
        <v>19.376481909758756</v>
      </c>
      <c r="K15" s="227">
        <v>17.250983779972394</v>
      </c>
      <c r="L15" s="227">
        <v>15.391365005140919</v>
      </c>
      <c r="M15" s="227">
        <v>16.989477733476122</v>
      </c>
      <c r="N15" s="227">
        <v>16.929694983342319</v>
      </c>
      <c r="O15" s="227">
        <v>17.383605014655945</v>
      </c>
      <c r="P15" s="227">
        <v>17.446040210380239</v>
      </c>
      <c r="Q15" s="227">
        <v>17.795275054878047</v>
      </c>
      <c r="R15" s="227">
        <v>18.370915423991455</v>
      </c>
      <c r="S15" s="227">
        <v>19.068592541286133</v>
      </c>
      <c r="T15" s="227">
        <v>19.659625920451489</v>
      </c>
      <c r="U15" s="227">
        <v>20.439328158317629</v>
      </c>
      <c r="V15" s="227">
        <v>18.901253521431244</v>
      </c>
      <c r="W15" s="227">
        <v>18.542208586199962</v>
      </c>
      <c r="X15" s="227">
        <v>19.134714204844798</v>
      </c>
      <c r="Y15" s="227">
        <v>18.747921686153173</v>
      </c>
    </row>
    <row r="16" spans="1:25" ht="12" customHeight="1" x14ac:dyDescent="0.25">
      <c r="A16" s="39" t="s">
        <v>97</v>
      </c>
      <c r="B16" s="228">
        <f t="shared" ref="B16:Y16" si="2">SUM(B17:B26)</f>
        <v>693.09763482931885</v>
      </c>
      <c r="C16" s="228">
        <f t="shared" si="2"/>
        <v>688.14934537220574</v>
      </c>
      <c r="D16" s="228">
        <f t="shared" si="2"/>
        <v>622.17388402943379</v>
      </c>
      <c r="E16" s="228">
        <f t="shared" si="2"/>
        <v>693.29843364348778</v>
      </c>
      <c r="F16" s="228">
        <f t="shared" si="2"/>
        <v>699.14285712047081</v>
      </c>
      <c r="G16" s="228">
        <f t="shared" si="2"/>
        <v>695.14016442334037</v>
      </c>
      <c r="H16" s="228">
        <f t="shared" si="2"/>
        <v>670.55191112132525</v>
      </c>
      <c r="I16" s="228">
        <f t="shared" si="2"/>
        <v>697.8912446628849</v>
      </c>
      <c r="J16" s="228">
        <f t="shared" si="2"/>
        <v>672.4161690728813</v>
      </c>
      <c r="K16" s="228">
        <f t="shared" si="2"/>
        <v>475.54967721137973</v>
      </c>
      <c r="L16" s="228">
        <f t="shared" si="2"/>
        <v>540.41624358804461</v>
      </c>
      <c r="M16" s="228">
        <f t="shared" si="2"/>
        <v>617.21806106730423</v>
      </c>
      <c r="N16" s="228">
        <f t="shared" si="2"/>
        <v>588.69557971033498</v>
      </c>
      <c r="O16" s="228">
        <f t="shared" si="2"/>
        <v>582.79993579100164</v>
      </c>
      <c r="P16" s="228">
        <f t="shared" si="2"/>
        <v>579.24340567418676</v>
      </c>
      <c r="Q16" s="228">
        <f t="shared" si="2"/>
        <v>585.54495224631262</v>
      </c>
      <c r="R16" s="228">
        <f t="shared" si="2"/>
        <v>556.35253380779045</v>
      </c>
      <c r="S16" s="228">
        <f t="shared" si="2"/>
        <v>558.56606660637794</v>
      </c>
      <c r="T16" s="228">
        <f t="shared" si="2"/>
        <v>510.40242742890786</v>
      </c>
      <c r="U16" s="228">
        <f t="shared" si="2"/>
        <v>501.31306166401134</v>
      </c>
      <c r="V16" s="228">
        <f t="shared" si="2"/>
        <v>492.25165990221183</v>
      </c>
      <c r="W16" s="228">
        <f t="shared" si="2"/>
        <v>522.73548363973509</v>
      </c>
      <c r="X16" s="228">
        <f t="shared" si="2"/>
        <v>513.62830796201877</v>
      </c>
      <c r="Y16" s="228">
        <f t="shared" si="2"/>
        <v>440.0644978244037</v>
      </c>
    </row>
    <row r="17" spans="1:25" ht="12" customHeight="1" x14ac:dyDescent="0.25">
      <c r="A17" s="46" t="s">
        <v>28</v>
      </c>
      <c r="B17" s="229">
        <v>48.07741798745451</v>
      </c>
      <c r="C17" s="229">
        <v>48.963244122729265</v>
      </c>
      <c r="D17" s="229">
        <v>59.417180843169518</v>
      </c>
      <c r="E17" s="229">
        <v>34.592680254688972</v>
      </c>
      <c r="F17" s="229">
        <v>33.592341277136811</v>
      </c>
      <c r="G17" s="229">
        <v>31.751496996357467</v>
      </c>
      <c r="H17" s="229">
        <v>33.284111602532988</v>
      </c>
      <c r="I17" s="229">
        <v>31.672861376964956</v>
      </c>
      <c r="J17" s="229">
        <v>24.631490093774804</v>
      </c>
      <c r="K17" s="229">
        <v>13.122212796696811</v>
      </c>
      <c r="L17" s="229">
        <v>20.151664057637291</v>
      </c>
      <c r="M17" s="229">
        <v>21.670988940256194</v>
      </c>
      <c r="N17" s="229">
        <v>20.786177002084312</v>
      </c>
      <c r="O17" s="229">
        <v>21.164161249023945</v>
      </c>
      <c r="P17" s="229">
        <v>23.835648492034618</v>
      </c>
      <c r="Q17" s="229">
        <v>29.693920821286547</v>
      </c>
      <c r="R17" s="229">
        <v>30.201936253592063</v>
      </c>
      <c r="S17" s="229">
        <v>39.044846190823932</v>
      </c>
      <c r="T17" s="229">
        <v>49.176341928312951</v>
      </c>
      <c r="U17" s="229">
        <v>37.764190152061978</v>
      </c>
      <c r="V17" s="229">
        <v>39.76222554822084</v>
      </c>
      <c r="W17" s="229">
        <v>50.221205012902772</v>
      </c>
      <c r="X17" s="229">
        <v>36.662602615079493</v>
      </c>
      <c r="Y17" s="229">
        <v>52.537563463065943</v>
      </c>
    </row>
    <row r="18" spans="1:25" ht="12" customHeight="1" x14ac:dyDescent="0.25">
      <c r="A18" s="46" t="s">
        <v>30</v>
      </c>
      <c r="B18" s="229">
        <v>63.538534488354394</v>
      </c>
      <c r="C18" s="229">
        <v>64.847870524694159</v>
      </c>
      <c r="D18" s="229">
        <v>48.620570712460662</v>
      </c>
      <c r="E18" s="229">
        <v>75.152960455810984</v>
      </c>
      <c r="F18" s="229">
        <v>75.821632938780198</v>
      </c>
      <c r="G18" s="229">
        <v>75.710338141384341</v>
      </c>
      <c r="H18" s="229">
        <v>78.759409889905285</v>
      </c>
      <c r="I18" s="229">
        <v>108.29841497452205</v>
      </c>
      <c r="J18" s="229">
        <v>94.004769593920017</v>
      </c>
      <c r="K18" s="229">
        <v>27.292959740537054</v>
      </c>
      <c r="L18" s="229">
        <v>2.2905357733311895</v>
      </c>
      <c r="M18" s="229">
        <v>2.3177928803611101</v>
      </c>
      <c r="N18" s="229">
        <v>0</v>
      </c>
      <c r="O18" s="229">
        <v>6.9653349470821269</v>
      </c>
      <c r="P18" s="229">
        <v>7.0547281776462327</v>
      </c>
      <c r="Q18" s="229">
        <v>8.6579415909757955</v>
      </c>
      <c r="R18" s="229">
        <v>23.181722669183618</v>
      </c>
      <c r="S18" s="229">
        <v>29.534384853941631</v>
      </c>
      <c r="T18" s="229">
        <v>19.87357477409596</v>
      </c>
      <c r="U18" s="229">
        <v>26.61588962078951</v>
      </c>
      <c r="V18" s="229">
        <v>38.314808176808469</v>
      </c>
      <c r="W18" s="229">
        <v>39.607807618331137</v>
      </c>
      <c r="X18" s="229">
        <v>45.507606136425011</v>
      </c>
      <c r="Y18" s="229">
        <v>40.71244163579788</v>
      </c>
    </row>
    <row r="19" spans="1:25" ht="12" customHeight="1" x14ac:dyDescent="0.25">
      <c r="A19" s="46" t="s">
        <v>31</v>
      </c>
      <c r="B19" s="229">
        <v>0.57854348705267578</v>
      </c>
      <c r="C19" s="229">
        <v>1.2004106785190449</v>
      </c>
      <c r="D19" s="229">
        <v>1.5818210092961746</v>
      </c>
      <c r="E19" s="229">
        <v>1.3927199018212608</v>
      </c>
      <c r="F19" s="229">
        <v>2.7758075621217908</v>
      </c>
      <c r="G19" s="229">
        <v>3.215906279106699</v>
      </c>
      <c r="H19" s="229">
        <v>2.9844104180844684</v>
      </c>
      <c r="I19" s="229">
        <v>2.1866127924833667</v>
      </c>
      <c r="J19" s="229">
        <v>3.3302259151213218</v>
      </c>
      <c r="K19" s="229">
        <v>3.2488263059195672</v>
      </c>
      <c r="L19" s="229">
        <v>2.5500721130152497</v>
      </c>
      <c r="M19" s="229">
        <v>2.953399461148114</v>
      </c>
      <c r="N19" s="229">
        <v>1.6509295272019311</v>
      </c>
      <c r="O19" s="229">
        <v>1.2600594443090098</v>
      </c>
      <c r="P19" s="229">
        <v>1.2716200494299261</v>
      </c>
      <c r="Q19" s="229">
        <v>1.2874503307236398</v>
      </c>
      <c r="R19" s="229">
        <v>2.19718093362123</v>
      </c>
      <c r="S19" s="229">
        <v>3.1062699628989994</v>
      </c>
      <c r="T19" s="229">
        <v>2.6558919934853278</v>
      </c>
      <c r="U19" s="229">
        <v>2.6370549627544086</v>
      </c>
      <c r="V19" s="229">
        <v>2.5127824170543929</v>
      </c>
      <c r="W19" s="229">
        <v>2.6841067108225571</v>
      </c>
      <c r="X19" s="229">
        <v>3.9675797164428785</v>
      </c>
      <c r="Y19" s="229">
        <v>4.9882664129561336</v>
      </c>
    </row>
    <row r="20" spans="1:25" ht="12" customHeight="1" x14ac:dyDescent="0.25">
      <c r="A20" s="46" t="s">
        <v>82</v>
      </c>
      <c r="B20" s="229">
        <v>21.090095231094857</v>
      </c>
      <c r="C20" s="229">
        <v>20.061237811677504</v>
      </c>
      <c r="D20" s="229">
        <v>18.048870038648118</v>
      </c>
      <c r="E20" s="229">
        <v>17.201588826020448</v>
      </c>
      <c r="F20" s="229">
        <v>16.41390091439326</v>
      </c>
      <c r="G20" s="229">
        <v>13.394685254348333</v>
      </c>
      <c r="H20" s="229">
        <v>10.931482540331119</v>
      </c>
      <c r="I20" s="229">
        <v>8.6935513613680904</v>
      </c>
      <c r="J20" s="229">
        <v>5.0073826285266003</v>
      </c>
      <c r="K20" s="229">
        <v>4.4445955045191301</v>
      </c>
      <c r="L20" s="229">
        <v>3.1177624686002812</v>
      </c>
      <c r="M20" s="229">
        <v>3.1090736374033097</v>
      </c>
      <c r="N20" s="229">
        <v>3.3868265533839779</v>
      </c>
      <c r="O20" s="229">
        <v>2.9705764994208828</v>
      </c>
      <c r="P20" s="229">
        <v>4.1292605699068963</v>
      </c>
      <c r="Q20" s="229">
        <v>4.6989781639143349</v>
      </c>
      <c r="R20" s="229">
        <v>4.2331281970406112</v>
      </c>
      <c r="S20" s="229">
        <v>4.9358394672751968</v>
      </c>
      <c r="T20" s="229">
        <v>4.389271408422414</v>
      </c>
      <c r="U20" s="229">
        <v>4.5753719620153168</v>
      </c>
      <c r="V20" s="229">
        <v>4.2395848225627262</v>
      </c>
      <c r="W20" s="229">
        <v>4.1946870398000398</v>
      </c>
      <c r="X20" s="229">
        <v>4.6789069044410736</v>
      </c>
      <c r="Y20" s="229">
        <v>4.4429826938375978</v>
      </c>
    </row>
    <row r="21" spans="1:25" ht="12" customHeight="1" x14ac:dyDescent="0.25">
      <c r="A21" s="46" t="s">
        <v>32</v>
      </c>
      <c r="B21" s="229">
        <v>114.35874934426465</v>
      </c>
      <c r="C21" s="229">
        <v>90.63763836018444</v>
      </c>
      <c r="D21" s="229">
        <v>95.905040982287943</v>
      </c>
      <c r="E21" s="229">
        <v>53.571058098753824</v>
      </c>
      <c r="F21" s="229">
        <v>52.805510046763985</v>
      </c>
      <c r="G21" s="229">
        <v>49.443011136489964</v>
      </c>
      <c r="H21" s="229">
        <v>41.822304942910328</v>
      </c>
      <c r="I21" s="229">
        <v>42.120065194110566</v>
      </c>
      <c r="J21" s="229">
        <v>29.063422044997932</v>
      </c>
      <c r="K21" s="229">
        <v>17.514062648879662</v>
      </c>
      <c r="L21" s="229">
        <v>13.570509244472806</v>
      </c>
      <c r="M21" s="229">
        <v>11.500090897412342</v>
      </c>
      <c r="N21" s="229">
        <v>7.4138918748748015</v>
      </c>
      <c r="O21" s="229">
        <v>3.8235653046858125</v>
      </c>
      <c r="P21" s="229">
        <v>4.2582128013466889</v>
      </c>
      <c r="Q21" s="229">
        <v>2.2316490040446491</v>
      </c>
      <c r="R21" s="229">
        <v>1.6278757301570033</v>
      </c>
      <c r="S21" s="229">
        <v>1.3640794811327761</v>
      </c>
      <c r="T21" s="229">
        <v>1.1933362845814939</v>
      </c>
      <c r="U21" s="229">
        <v>1.2283317727568133</v>
      </c>
      <c r="V21" s="229">
        <v>1.2069290857397279</v>
      </c>
      <c r="W21" s="229">
        <v>2.5051929133119213</v>
      </c>
      <c r="X21" s="229">
        <v>4.4605845607957377</v>
      </c>
      <c r="Y21" s="229">
        <v>1.0749017850610141</v>
      </c>
    </row>
    <row r="22" spans="1:25" ht="12" customHeight="1" x14ac:dyDescent="0.25">
      <c r="A22" s="46" t="s">
        <v>33</v>
      </c>
      <c r="B22" s="229">
        <v>33.920273107836138</v>
      </c>
      <c r="C22" s="229">
        <v>49.43926122997032</v>
      </c>
      <c r="D22" s="229">
        <v>32.985083801798304</v>
      </c>
      <c r="E22" s="229">
        <v>128.58956439561507</v>
      </c>
      <c r="F22" s="229">
        <v>107.82448869131787</v>
      </c>
      <c r="G22" s="229">
        <v>67.501299812500548</v>
      </c>
      <c r="H22" s="229">
        <v>50.283757759232273</v>
      </c>
      <c r="I22" s="229">
        <v>58.33234586155465</v>
      </c>
      <c r="J22" s="229">
        <v>21.599117235989766</v>
      </c>
      <c r="K22" s="229">
        <v>1.181249285746478</v>
      </c>
      <c r="L22" s="229">
        <v>2.1278241154531363</v>
      </c>
      <c r="M22" s="229">
        <v>0.94130082823561045</v>
      </c>
      <c r="N22" s="229">
        <v>1.1635091932032238</v>
      </c>
      <c r="O22" s="229">
        <v>1.2179869054107031</v>
      </c>
      <c r="P22" s="229">
        <v>1.138380622028528</v>
      </c>
      <c r="Q22" s="229">
        <v>0.87936820345243105</v>
      </c>
      <c r="R22" s="229">
        <v>0.92697859740114052</v>
      </c>
      <c r="S22" s="229">
        <v>78.250337565778068</v>
      </c>
      <c r="T22" s="229">
        <v>142.24554770750009</v>
      </c>
      <c r="U22" s="229">
        <v>143.06606726176273</v>
      </c>
      <c r="V22" s="229">
        <v>109.87291071737648</v>
      </c>
      <c r="W22" s="229">
        <v>126.44942119827917</v>
      </c>
      <c r="X22" s="229">
        <v>132.90894942909381</v>
      </c>
      <c r="Y22" s="229">
        <v>76.531928529598204</v>
      </c>
    </row>
    <row r="23" spans="1:25" ht="12" customHeight="1" x14ac:dyDescent="0.25">
      <c r="A23" s="46" t="s">
        <v>73</v>
      </c>
      <c r="B23" s="229">
        <v>208.05585598949034</v>
      </c>
      <c r="C23" s="229">
        <v>169.1538277125326</v>
      </c>
      <c r="D23" s="229">
        <v>134.33334015128787</v>
      </c>
      <c r="E23" s="229">
        <v>127.17427530785186</v>
      </c>
      <c r="F23" s="229">
        <v>139.77768597037115</v>
      </c>
      <c r="G23" s="229">
        <v>161.09763652084652</v>
      </c>
      <c r="H23" s="229">
        <v>165.30675559526662</v>
      </c>
      <c r="I23" s="229">
        <v>167.04862595191668</v>
      </c>
      <c r="J23" s="229">
        <v>155.38699609111825</v>
      </c>
      <c r="K23" s="229">
        <v>95.196183760700649</v>
      </c>
      <c r="L23" s="229">
        <v>115.84804561579729</v>
      </c>
      <c r="M23" s="229">
        <v>145.85390692019081</v>
      </c>
      <c r="N23" s="229">
        <v>129.46922819969262</v>
      </c>
      <c r="O23" s="229">
        <v>134.77301924700052</v>
      </c>
      <c r="P23" s="229">
        <v>127.47909180969164</v>
      </c>
      <c r="Q23" s="229">
        <v>165.19446142695256</v>
      </c>
      <c r="R23" s="229">
        <v>171.11102804804148</v>
      </c>
      <c r="S23" s="229">
        <v>166.75581851482548</v>
      </c>
      <c r="T23" s="229">
        <v>157.33764385182221</v>
      </c>
      <c r="U23" s="229">
        <v>133.46376168537441</v>
      </c>
      <c r="V23" s="229">
        <v>133.34833072757246</v>
      </c>
      <c r="W23" s="229">
        <v>149.68206295100541</v>
      </c>
      <c r="X23" s="229">
        <v>112.42773661894512</v>
      </c>
      <c r="Y23" s="229">
        <v>106.26911446304995</v>
      </c>
    </row>
    <row r="24" spans="1:25" ht="12" customHeight="1" x14ac:dyDescent="0.25">
      <c r="A24" s="46" t="s">
        <v>36</v>
      </c>
      <c r="B24" s="229">
        <v>2.5824987241366575</v>
      </c>
      <c r="C24" s="229">
        <v>2.7148319792008442</v>
      </c>
      <c r="D24" s="229">
        <v>2.6039274538984447</v>
      </c>
      <c r="E24" s="229">
        <v>3.0579130726753023</v>
      </c>
      <c r="F24" s="229">
        <v>2.9494954468122838</v>
      </c>
      <c r="G24" s="229">
        <v>2.3226254864106624</v>
      </c>
      <c r="H24" s="229">
        <v>2.613736716014162</v>
      </c>
      <c r="I24" s="229">
        <v>2.2948235698546569</v>
      </c>
      <c r="J24" s="229">
        <v>1.5101577677272275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16.029477690433144</v>
      </c>
      <c r="C25" s="229">
        <v>25.24420073032223</v>
      </c>
      <c r="D25" s="229">
        <v>26.896661494502261</v>
      </c>
      <c r="E25" s="229">
        <v>46.269345954772028</v>
      </c>
      <c r="F25" s="229">
        <v>50.337794664257331</v>
      </c>
      <c r="G25" s="229">
        <v>61.189511395411529</v>
      </c>
      <c r="H25" s="229">
        <v>64.564065912070333</v>
      </c>
      <c r="I25" s="229">
        <v>56.129039727441572</v>
      </c>
      <c r="J25" s="229">
        <v>40.588990418023961</v>
      </c>
      <c r="K25" s="229">
        <v>27.70649337523869</v>
      </c>
      <c r="L25" s="229">
        <v>69.211696240975826</v>
      </c>
      <c r="M25" s="229">
        <v>80.251735955324378</v>
      </c>
      <c r="N25" s="229">
        <v>84.588281545110178</v>
      </c>
      <c r="O25" s="229">
        <v>103.01263071910603</v>
      </c>
      <c r="P25" s="229">
        <v>94.825527211265751</v>
      </c>
      <c r="Q25" s="229">
        <v>114.98800429922139</v>
      </c>
      <c r="R25" s="229">
        <v>106.02273173947478</v>
      </c>
      <c r="S25" s="229">
        <v>97.763274991314603</v>
      </c>
      <c r="T25" s="229">
        <v>92.145764680948474</v>
      </c>
      <c r="U25" s="229">
        <v>95.362390515664515</v>
      </c>
      <c r="V25" s="229">
        <v>102.78882143253981</v>
      </c>
      <c r="W25" s="229">
        <v>89.813133384842914</v>
      </c>
      <c r="X25" s="229">
        <v>103.84145089359129</v>
      </c>
      <c r="Y25" s="229">
        <v>81.667259539940119</v>
      </c>
    </row>
    <row r="26" spans="1:25" ht="12" customHeight="1" x14ac:dyDescent="0.25">
      <c r="A26" s="46" t="s">
        <v>39</v>
      </c>
      <c r="B26" s="229">
        <v>184.86618877920151</v>
      </c>
      <c r="C26" s="229">
        <v>215.88682222237537</v>
      </c>
      <c r="D26" s="229">
        <v>201.78138754208447</v>
      </c>
      <c r="E26" s="229">
        <v>206.296327375478</v>
      </c>
      <c r="F26" s="229">
        <v>216.84419960851602</v>
      </c>
      <c r="G26" s="229">
        <v>229.51365340048432</v>
      </c>
      <c r="H26" s="229">
        <v>220.00187574497775</v>
      </c>
      <c r="I26" s="229">
        <v>221.11490385266831</v>
      </c>
      <c r="J26" s="229">
        <v>297.29361728368144</v>
      </c>
      <c r="K26" s="229">
        <v>285.84309379314169</v>
      </c>
      <c r="L26" s="229">
        <v>311.54813395876147</v>
      </c>
      <c r="M26" s="229">
        <v>348.61977154697229</v>
      </c>
      <c r="N26" s="229">
        <v>340.23673581478391</v>
      </c>
      <c r="O26" s="229">
        <v>307.61260147496267</v>
      </c>
      <c r="P26" s="229">
        <v>315.25093594083643</v>
      </c>
      <c r="Q26" s="229">
        <v>257.91317840574129</v>
      </c>
      <c r="R26" s="229">
        <v>216.84995163927846</v>
      </c>
      <c r="S26" s="229">
        <v>137.81121557838728</v>
      </c>
      <c r="T26" s="229">
        <v>41.385054799738953</v>
      </c>
      <c r="U26" s="229">
        <v>56.600003730831624</v>
      </c>
      <c r="V26" s="229">
        <v>60.205266974336922</v>
      </c>
      <c r="W26" s="229">
        <v>57.577866810439247</v>
      </c>
      <c r="X26" s="229">
        <v>69.172891087204306</v>
      </c>
      <c r="Y26" s="229">
        <v>71.840039301096866</v>
      </c>
    </row>
    <row r="27" spans="1:25" ht="12" customHeight="1" x14ac:dyDescent="0.25">
      <c r="A27" s="39" t="s">
        <v>98</v>
      </c>
      <c r="B27" s="228">
        <f t="shared" ref="B27:Y27" si="3">SUM(B28:B37)</f>
        <v>794.68289990821381</v>
      </c>
      <c r="C27" s="228">
        <f t="shared" si="3"/>
        <v>800.2268118113152</v>
      </c>
      <c r="D27" s="228">
        <f t="shared" si="3"/>
        <v>767.93519955137981</v>
      </c>
      <c r="E27" s="228">
        <f t="shared" si="3"/>
        <v>806.36647744476431</v>
      </c>
      <c r="F27" s="228">
        <f t="shared" si="3"/>
        <v>831.79631837781631</v>
      </c>
      <c r="G27" s="228">
        <f t="shared" si="3"/>
        <v>839.1823496032921</v>
      </c>
      <c r="H27" s="228">
        <f t="shared" si="3"/>
        <v>875.85877372649861</v>
      </c>
      <c r="I27" s="228">
        <f t="shared" si="3"/>
        <v>931.1756040764019</v>
      </c>
      <c r="J27" s="228">
        <f t="shared" si="3"/>
        <v>866.44885178064555</v>
      </c>
      <c r="K27" s="228">
        <f t="shared" si="3"/>
        <v>639.15348514298262</v>
      </c>
      <c r="L27" s="228">
        <f t="shared" si="3"/>
        <v>666.78550342043593</v>
      </c>
      <c r="M27" s="228">
        <f t="shared" si="3"/>
        <v>672.36868886736784</v>
      </c>
      <c r="N27" s="228">
        <f t="shared" si="3"/>
        <v>627.8030901316713</v>
      </c>
      <c r="O27" s="228">
        <f t="shared" si="3"/>
        <v>633.66284593513694</v>
      </c>
      <c r="P27" s="228">
        <f t="shared" si="3"/>
        <v>661.53402709422483</v>
      </c>
      <c r="Q27" s="228">
        <f t="shared" si="3"/>
        <v>701.41986149734998</v>
      </c>
      <c r="R27" s="228">
        <f t="shared" si="3"/>
        <v>706.90241219885775</v>
      </c>
      <c r="S27" s="228">
        <f t="shared" si="3"/>
        <v>746.52522617713089</v>
      </c>
      <c r="T27" s="228">
        <f t="shared" si="3"/>
        <v>750.35846140450815</v>
      </c>
      <c r="U27" s="228">
        <f t="shared" si="3"/>
        <v>730.87404561518895</v>
      </c>
      <c r="V27" s="228">
        <f t="shared" si="3"/>
        <v>721.25465585097265</v>
      </c>
      <c r="W27" s="228">
        <f t="shared" si="3"/>
        <v>773.97982347014022</v>
      </c>
      <c r="X27" s="228">
        <f t="shared" si="3"/>
        <v>746.73098959656772</v>
      </c>
      <c r="Y27" s="228">
        <f t="shared" si="3"/>
        <v>686.83928715674074</v>
      </c>
    </row>
    <row r="28" spans="1:25" ht="12" customHeight="1" x14ac:dyDescent="0.25">
      <c r="A28" s="18" t="s">
        <v>28</v>
      </c>
      <c r="B28" s="230">
        <v>86.793212150426143</v>
      </c>
      <c r="C28" s="230">
        <v>125.21335568106727</v>
      </c>
      <c r="D28" s="230">
        <v>91.885369012449772</v>
      </c>
      <c r="E28" s="230">
        <v>110.54530176029193</v>
      </c>
      <c r="F28" s="230">
        <v>130.38337433604545</v>
      </c>
      <c r="G28" s="230">
        <v>105.4517436877279</v>
      </c>
      <c r="H28" s="230">
        <v>86.239696254707155</v>
      </c>
      <c r="I28" s="230">
        <v>118.9050761293868</v>
      </c>
      <c r="J28" s="230">
        <v>100.73418829974726</v>
      </c>
      <c r="K28" s="230">
        <v>56.689157483626794</v>
      </c>
      <c r="L28" s="230">
        <v>80.802947581968624</v>
      </c>
      <c r="M28" s="230">
        <v>72.974862808606701</v>
      </c>
      <c r="N28" s="230">
        <v>60.390785942055231</v>
      </c>
      <c r="O28" s="230">
        <v>56.280890475825473</v>
      </c>
      <c r="P28" s="230">
        <v>61.201687672352037</v>
      </c>
      <c r="Q28" s="230">
        <v>61.371060435338862</v>
      </c>
      <c r="R28" s="230">
        <v>53.192757602340855</v>
      </c>
      <c r="S28" s="230">
        <v>59.020758178929093</v>
      </c>
      <c r="T28" s="230">
        <v>63.348408937893936</v>
      </c>
      <c r="U28" s="230">
        <v>57.335925691818275</v>
      </c>
      <c r="V28" s="230">
        <v>47.296950223384883</v>
      </c>
      <c r="W28" s="230">
        <v>71.490151140488578</v>
      </c>
      <c r="X28" s="230">
        <v>67.895350759303682</v>
      </c>
      <c r="Y28" s="230">
        <v>55.831268676487781</v>
      </c>
    </row>
    <row r="29" spans="1:25" ht="12" customHeight="1" x14ac:dyDescent="0.25">
      <c r="A29" s="18" t="s">
        <v>42</v>
      </c>
      <c r="B29" s="230">
        <v>3.4886867708709879</v>
      </c>
      <c r="C29" s="230">
        <v>15.351630390366299</v>
      </c>
      <c r="D29" s="230">
        <v>20.28797231285154</v>
      </c>
      <c r="E29" s="230">
        <v>23.49600473324924</v>
      </c>
      <c r="F29" s="230">
        <v>21.850887852054459</v>
      </c>
      <c r="G29" s="230">
        <v>12.115545493392</v>
      </c>
      <c r="H29" s="230">
        <v>12.76487197375933</v>
      </c>
      <c r="I29" s="230">
        <v>20.231691875313519</v>
      </c>
      <c r="J29" s="230">
        <v>8.3954697704231638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2.5775837058863691</v>
      </c>
      <c r="C30" s="230">
        <v>2.3207036423348777</v>
      </c>
      <c r="D30" s="230">
        <v>2.6835221221600487</v>
      </c>
      <c r="E30" s="230">
        <v>2.4619869100963383</v>
      </c>
      <c r="F30" s="230">
        <v>2.9799172335750557</v>
      </c>
      <c r="G30" s="230">
        <v>3.4770348422264998</v>
      </c>
      <c r="H30" s="230">
        <v>3.3946754151666392</v>
      </c>
      <c r="I30" s="230">
        <v>1.1062769916686512</v>
      </c>
      <c r="J30" s="230">
        <v>2.3323371443832785</v>
      </c>
      <c r="K30" s="230">
        <v>3.1118895154472681</v>
      </c>
      <c r="L30" s="230">
        <v>2.8039305981969478</v>
      </c>
      <c r="M30" s="230">
        <v>2.6191235055049802</v>
      </c>
      <c r="N30" s="230">
        <v>2.2010684081811767</v>
      </c>
      <c r="O30" s="230">
        <v>2.1162023802335703</v>
      </c>
      <c r="P30" s="230">
        <v>2.1150830328169721</v>
      </c>
      <c r="Q30" s="230">
        <v>2.3768886798840354</v>
      </c>
      <c r="R30" s="230">
        <v>2.4515994411698916</v>
      </c>
      <c r="S30" s="230">
        <v>3.0108763707844259</v>
      </c>
      <c r="T30" s="230">
        <v>3.6593067159852923</v>
      </c>
      <c r="U30" s="230">
        <v>3.2473161681610354</v>
      </c>
      <c r="V30" s="230">
        <v>3.0697613223458737</v>
      </c>
      <c r="W30" s="230">
        <v>3.7574745297173013</v>
      </c>
      <c r="X30" s="230">
        <v>20.657499617463007</v>
      </c>
      <c r="Y30" s="230">
        <v>25.833426531494968</v>
      </c>
    </row>
    <row r="31" spans="1:25" ht="12" customHeight="1" x14ac:dyDescent="0.25">
      <c r="A31" s="18" t="s">
        <v>82</v>
      </c>
      <c r="B31" s="230">
        <v>18.503235074270002</v>
      </c>
      <c r="C31" s="230">
        <v>13.444445279964992</v>
      </c>
      <c r="D31" s="230">
        <v>12.917002130702485</v>
      </c>
      <c r="E31" s="230">
        <v>13.242170442767279</v>
      </c>
      <c r="F31" s="230">
        <v>13.320091935373075</v>
      </c>
      <c r="G31" s="230">
        <v>15.325222092199201</v>
      </c>
      <c r="H31" s="230">
        <v>18.013373877886288</v>
      </c>
      <c r="I31" s="230">
        <v>15.396671539442544</v>
      </c>
      <c r="J31" s="230">
        <v>12.567340964784297</v>
      </c>
      <c r="K31" s="230">
        <v>14.696267828632431</v>
      </c>
      <c r="L31" s="230">
        <v>7.680579470004</v>
      </c>
      <c r="M31" s="230">
        <v>8.3243702135115214</v>
      </c>
      <c r="N31" s="230">
        <v>6.984427821829204</v>
      </c>
      <c r="O31" s="230">
        <v>7.9602594237182629</v>
      </c>
      <c r="P31" s="230">
        <v>10.47194394133437</v>
      </c>
      <c r="Q31" s="230">
        <v>11.782094072013825</v>
      </c>
      <c r="R31" s="230">
        <v>9.7451399096241698</v>
      </c>
      <c r="S31" s="230">
        <v>9.4606188621729501</v>
      </c>
      <c r="T31" s="230">
        <v>10.680678405655868</v>
      </c>
      <c r="U31" s="230">
        <v>11.463966670573413</v>
      </c>
      <c r="V31" s="230">
        <v>15.456681012523998</v>
      </c>
      <c r="W31" s="230">
        <v>19.35667153419929</v>
      </c>
      <c r="X31" s="230">
        <v>20.748520560875331</v>
      </c>
      <c r="Y31" s="230">
        <v>19.566448859387719</v>
      </c>
    </row>
    <row r="32" spans="1:25" ht="12" customHeight="1" x14ac:dyDescent="0.25">
      <c r="A32" s="18" t="s">
        <v>32</v>
      </c>
      <c r="B32" s="230">
        <v>78.781020973954952</v>
      </c>
      <c r="C32" s="230">
        <v>74.403775870088865</v>
      </c>
      <c r="D32" s="230">
        <v>64.572796678422705</v>
      </c>
      <c r="E32" s="230">
        <v>33.94788138525832</v>
      </c>
      <c r="F32" s="230">
        <v>32.347261574484413</v>
      </c>
      <c r="G32" s="230">
        <v>27.711224290019331</v>
      </c>
      <c r="H32" s="230">
        <v>29.502606826421694</v>
      </c>
      <c r="I32" s="230">
        <v>24.398594211620342</v>
      </c>
      <c r="J32" s="230">
        <v>18.721055128754585</v>
      </c>
      <c r="K32" s="230">
        <v>17.631522985842356</v>
      </c>
      <c r="L32" s="230">
        <v>15.871397643768823</v>
      </c>
      <c r="M32" s="230">
        <v>14.075851970765173</v>
      </c>
      <c r="N32" s="230">
        <v>10.936564206184071</v>
      </c>
      <c r="O32" s="230">
        <v>8.1543939506931746</v>
      </c>
      <c r="P32" s="230">
        <v>5.7383852156232509</v>
      </c>
      <c r="Q32" s="230">
        <v>5.6879956040833655</v>
      </c>
      <c r="R32" s="230">
        <v>4.6736596956056182</v>
      </c>
      <c r="S32" s="230">
        <v>3.2030562579413879</v>
      </c>
      <c r="T32" s="230">
        <v>4.1272189855175281</v>
      </c>
      <c r="U32" s="230">
        <v>4.5311581963585397</v>
      </c>
      <c r="V32" s="230">
        <v>3.5541562711283139</v>
      </c>
      <c r="W32" s="230">
        <v>4.7136153958449301</v>
      </c>
      <c r="X32" s="230">
        <v>6.5848043911751715</v>
      </c>
      <c r="Y32" s="230">
        <v>3.770397538653028</v>
      </c>
    </row>
    <row r="33" spans="1:25" ht="12" customHeight="1" x14ac:dyDescent="0.25">
      <c r="A33" s="18" t="s">
        <v>33</v>
      </c>
      <c r="B33" s="230">
        <v>44.800132227675505</v>
      </c>
      <c r="C33" s="230">
        <v>45.843307835490258</v>
      </c>
      <c r="D33" s="230">
        <v>96.826132571861251</v>
      </c>
      <c r="E33" s="230">
        <v>101.45174989103894</v>
      </c>
      <c r="F33" s="230">
        <v>90.083672605115439</v>
      </c>
      <c r="G33" s="230">
        <v>114.28267377800852</v>
      </c>
      <c r="H33" s="230">
        <v>138.85558183758411</v>
      </c>
      <c r="I33" s="230">
        <v>143.62258022866195</v>
      </c>
      <c r="J33" s="230">
        <v>112.02947673961322</v>
      </c>
      <c r="K33" s="230">
        <v>77.657088878361492</v>
      </c>
      <c r="L33" s="230">
        <v>99.15963519733161</v>
      </c>
      <c r="M33" s="230">
        <v>48.87156924975541</v>
      </c>
      <c r="N33" s="230">
        <v>58.832546365768494</v>
      </c>
      <c r="O33" s="230">
        <v>60.593744042474754</v>
      </c>
      <c r="P33" s="230">
        <v>53.438758041085862</v>
      </c>
      <c r="Q33" s="230">
        <v>43.971681451471454</v>
      </c>
      <c r="R33" s="230">
        <v>46.328837293913345</v>
      </c>
      <c r="S33" s="230">
        <v>42.995705023639232</v>
      </c>
      <c r="T33" s="230">
        <v>38.311385686224654</v>
      </c>
      <c r="U33" s="230">
        <v>30.257277361032941</v>
      </c>
      <c r="V33" s="230">
        <v>29.091755163438911</v>
      </c>
      <c r="W33" s="230">
        <v>10.95021806250435</v>
      </c>
      <c r="X33" s="230">
        <v>11.130206564946858</v>
      </c>
      <c r="Y33" s="230">
        <v>22.609260332186544</v>
      </c>
    </row>
    <row r="34" spans="1:25" ht="12" customHeight="1" x14ac:dyDescent="0.25">
      <c r="A34" s="18" t="s">
        <v>73</v>
      </c>
      <c r="B34" s="230">
        <v>307.37296841354902</v>
      </c>
      <c r="C34" s="230">
        <v>260.83898063673928</v>
      </c>
      <c r="D34" s="230">
        <v>230.8763085574177</v>
      </c>
      <c r="E34" s="230">
        <v>245.39248374920834</v>
      </c>
      <c r="F34" s="230">
        <v>247.06144309511072</v>
      </c>
      <c r="G34" s="230">
        <v>267.82691877957319</v>
      </c>
      <c r="H34" s="230">
        <v>285.80599987194552</v>
      </c>
      <c r="I34" s="230">
        <v>304.80593654189016</v>
      </c>
      <c r="J34" s="230">
        <v>293.99406477944183</v>
      </c>
      <c r="K34" s="230">
        <v>207.67522338548707</v>
      </c>
      <c r="L34" s="230">
        <v>211.29337755999191</v>
      </c>
      <c r="M34" s="230">
        <v>255.7210976408245</v>
      </c>
      <c r="N34" s="230">
        <v>228.6254037477629</v>
      </c>
      <c r="O34" s="230">
        <v>226.89798180145175</v>
      </c>
      <c r="P34" s="230">
        <v>247.08734503861771</v>
      </c>
      <c r="Q34" s="230">
        <v>280.39557501359963</v>
      </c>
      <c r="R34" s="230">
        <v>281.98734241570884</v>
      </c>
      <c r="S34" s="230">
        <v>290.82871589455175</v>
      </c>
      <c r="T34" s="230">
        <v>278.84666099885817</v>
      </c>
      <c r="U34" s="230">
        <v>262.55228991218002</v>
      </c>
      <c r="V34" s="230">
        <v>275.27667701419097</v>
      </c>
      <c r="W34" s="230">
        <v>300.33244047632508</v>
      </c>
      <c r="X34" s="230">
        <v>255.56201696883068</v>
      </c>
      <c r="Y34" s="230">
        <v>229.06704535677824</v>
      </c>
    </row>
    <row r="35" spans="1:25" ht="12" customHeight="1" x14ac:dyDescent="0.25">
      <c r="A35" s="18" t="s">
        <v>36</v>
      </c>
      <c r="B35" s="230">
        <v>24.465381779366915</v>
      </c>
      <c r="C35" s="230">
        <v>20.18999979909875</v>
      </c>
      <c r="D35" s="230">
        <v>17.822270970258913</v>
      </c>
      <c r="E35" s="230">
        <v>21.031510809141697</v>
      </c>
      <c r="F35" s="230">
        <v>18.943036733174534</v>
      </c>
      <c r="G35" s="230">
        <v>17.08572239821676</v>
      </c>
      <c r="H35" s="230">
        <v>17.561951994410741</v>
      </c>
      <c r="I35" s="230">
        <v>13.80113982924237</v>
      </c>
      <c r="J35" s="230">
        <v>7.6268516962925386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7.4611473655292984E-2</v>
      </c>
      <c r="C36" s="230">
        <v>5.0077603597016088E-2</v>
      </c>
      <c r="D36" s="230">
        <v>3.7983142880499005E-2</v>
      </c>
      <c r="E36" s="230">
        <v>6.3640225511602394E-2</v>
      </c>
      <c r="F36" s="230">
        <v>0</v>
      </c>
      <c r="G36" s="230">
        <v>0.18391885982040249</v>
      </c>
      <c r="H36" s="230">
        <v>0.17268432049164845</v>
      </c>
      <c r="I36" s="230">
        <v>8.7765298169365111E-2</v>
      </c>
      <c r="J36" s="230">
        <v>1.3824281599389354</v>
      </c>
      <c r="K36" s="230">
        <v>4.0510265445685816</v>
      </c>
      <c r="L36" s="230">
        <v>5.3653931213194017</v>
      </c>
      <c r="M36" s="230">
        <v>8.0019720017394178</v>
      </c>
      <c r="N36" s="230">
        <v>8.3990060866395044</v>
      </c>
      <c r="O36" s="230">
        <v>19.452936205767521</v>
      </c>
      <c r="P36" s="230">
        <v>16.419211136427798</v>
      </c>
      <c r="Q36" s="230">
        <v>22.867727602551685</v>
      </c>
      <c r="R36" s="230">
        <v>33.649335229866352</v>
      </c>
      <c r="S36" s="230">
        <v>40.128678271186331</v>
      </c>
      <c r="T36" s="230">
        <v>46.821001295525363</v>
      </c>
      <c r="U36" s="230">
        <v>59.27891520269857</v>
      </c>
      <c r="V36" s="230">
        <v>58.381009543985186</v>
      </c>
      <c r="W36" s="230">
        <v>64.096726295535433</v>
      </c>
      <c r="X36" s="230">
        <v>65.949970569760822</v>
      </c>
      <c r="Y36" s="230">
        <v>51.827020983953489</v>
      </c>
    </row>
    <row r="37" spans="1:25" ht="12" customHeight="1" x14ac:dyDescent="0.25">
      <c r="A37" s="47" t="s">
        <v>40</v>
      </c>
      <c r="B37" s="231">
        <v>227.82606733855866</v>
      </c>
      <c r="C37" s="231">
        <v>242.57053507256762</v>
      </c>
      <c r="D37" s="231">
        <v>230.02584205237486</v>
      </c>
      <c r="E37" s="231">
        <v>254.73374753820059</v>
      </c>
      <c r="F37" s="231">
        <v>274.82663301288329</v>
      </c>
      <c r="G37" s="231">
        <v>275.7223453821083</v>
      </c>
      <c r="H37" s="231">
        <v>283.5473313541255</v>
      </c>
      <c r="I37" s="231">
        <v>288.81987143100599</v>
      </c>
      <c r="J37" s="231">
        <v>308.66563909726636</v>
      </c>
      <c r="K37" s="231">
        <v>257.64130852101664</v>
      </c>
      <c r="L37" s="231">
        <v>243.80824224785457</v>
      </c>
      <c r="M37" s="231">
        <v>261.77984147666007</v>
      </c>
      <c r="N37" s="231">
        <v>251.43328755325069</v>
      </c>
      <c r="O37" s="231">
        <v>252.2064376549724</v>
      </c>
      <c r="P37" s="231">
        <v>265.06161301596677</v>
      </c>
      <c r="Q37" s="231">
        <v>272.96683863840713</v>
      </c>
      <c r="R37" s="231">
        <v>274.87374061062866</v>
      </c>
      <c r="S37" s="231">
        <v>297.87681731792566</v>
      </c>
      <c r="T37" s="231">
        <v>304.5638003788473</v>
      </c>
      <c r="U37" s="231">
        <v>302.20719641236616</v>
      </c>
      <c r="V37" s="231">
        <v>289.12766529997452</v>
      </c>
      <c r="W37" s="231">
        <v>299.28252603552522</v>
      </c>
      <c r="X37" s="231">
        <v>298.20262016421214</v>
      </c>
      <c r="Y37" s="231">
        <v>278.33441887779901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0.99999999999999989</v>
      </c>
      <c r="W41" s="232">
        <f t="shared" si="4"/>
        <v>1</v>
      </c>
      <c r="X41" s="232">
        <f t="shared" si="4"/>
        <v>0.99999999999999989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7.4058339921262749E-3</v>
      </c>
      <c r="C42" s="233">
        <f t="shared" si="5"/>
        <v>7.7001070323188779E-3</v>
      </c>
      <c r="D42" s="233">
        <f t="shared" si="5"/>
        <v>8.1208074220302257E-3</v>
      </c>
      <c r="E42" s="233">
        <f t="shared" si="5"/>
        <v>7.8434172398102447E-3</v>
      </c>
      <c r="F42" s="233">
        <f t="shared" si="5"/>
        <v>7.8545430618316755E-3</v>
      </c>
      <c r="G42" s="233">
        <f t="shared" si="5"/>
        <v>8.1873662668046337E-3</v>
      </c>
      <c r="H42" s="233">
        <f t="shared" si="5"/>
        <v>8.3144068195149193E-3</v>
      </c>
      <c r="I42" s="233">
        <f t="shared" si="5"/>
        <v>8.3946486244107429E-3</v>
      </c>
      <c r="J42" s="233">
        <f t="shared" si="5"/>
        <v>9.2559747035794986E-3</v>
      </c>
      <c r="K42" s="233">
        <f t="shared" si="5"/>
        <v>1.0536672829865788E-2</v>
      </c>
      <c r="L42" s="233">
        <f t="shared" si="5"/>
        <v>9.5088560424406443E-3</v>
      </c>
      <c r="M42" s="233">
        <f t="shared" si="5"/>
        <v>9.5628098721076138E-3</v>
      </c>
      <c r="N42" s="233">
        <f t="shared" si="5"/>
        <v>9.8601368794470953E-3</v>
      </c>
      <c r="O42" s="233">
        <f t="shared" si="5"/>
        <v>1.0151111900432636E-2</v>
      </c>
      <c r="P42" s="233">
        <f t="shared" si="5"/>
        <v>9.8388917583955154E-3</v>
      </c>
      <c r="Q42" s="233">
        <f t="shared" si="5"/>
        <v>1.0117092791668952E-2</v>
      </c>
      <c r="R42" s="233">
        <f t="shared" si="5"/>
        <v>1.0418267061240946E-2</v>
      </c>
      <c r="S42" s="233">
        <f t="shared" si="5"/>
        <v>1.0384179525444247E-2</v>
      </c>
      <c r="T42" s="233">
        <f t="shared" si="5"/>
        <v>1.0804495506902229E-2</v>
      </c>
      <c r="U42" s="233">
        <f t="shared" si="5"/>
        <v>1.1168761876473851E-2</v>
      </c>
      <c r="V42" s="233">
        <f t="shared" si="5"/>
        <v>1.0926235894102056E-2</v>
      </c>
      <c r="W42" s="233">
        <f t="shared" si="5"/>
        <v>1.070240801408167E-2</v>
      </c>
      <c r="X42" s="233">
        <f t="shared" si="5"/>
        <v>1.0881448711436563E-2</v>
      </c>
      <c r="Y42" s="233">
        <f t="shared" si="5"/>
        <v>1.1509585580034233E-2</v>
      </c>
    </row>
    <row r="43" spans="1:25" ht="12" customHeight="1" x14ac:dyDescent="0.25">
      <c r="A43" s="173" t="s">
        <v>92</v>
      </c>
      <c r="B43" s="233">
        <f t="shared" ref="B43:Y43" si="6">IF(B7=0,0,B7/B$5)</f>
        <v>3.3784881094818917E-3</v>
      </c>
      <c r="C43" s="233">
        <f t="shared" si="6"/>
        <v>3.4803290235230207E-3</v>
      </c>
      <c r="D43" s="233">
        <f t="shared" si="6"/>
        <v>3.4539657584946458E-3</v>
      </c>
      <c r="E43" s="233">
        <f t="shared" si="6"/>
        <v>3.1839864855890371E-3</v>
      </c>
      <c r="F43" s="233">
        <f t="shared" si="6"/>
        <v>3.2052636744048192E-3</v>
      </c>
      <c r="G43" s="233">
        <f t="shared" si="6"/>
        <v>3.3888458013426282E-3</v>
      </c>
      <c r="H43" s="233">
        <f t="shared" si="6"/>
        <v>3.4666832543295513E-3</v>
      </c>
      <c r="I43" s="233">
        <f t="shared" si="6"/>
        <v>3.464582529835997E-3</v>
      </c>
      <c r="J43" s="233">
        <f t="shared" si="6"/>
        <v>3.5552934012663389E-3</v>
      </c>
      <c r="K43" s="233">
        <f t="shared" si="6"/>
        <v>3.7173262653219072E-3</v>
      </c>
      <c r="L43" s="233">
        <f t="shared" si="6"/>
        <v>3.0374681800205473E-3</v>
      </c>
      <c r="M43" s="233">
        <f t="shared" si="6"/>
        <v>3.0994284990944324E-3</v>
      </c>
      <c r="N43" s="233">
        <f t="shared" si="6"/>
        <v>3.4826494099052013E-3</v>
      </c>
      <c r="O43" s="233">
        <f t="shared" si="6"/>
        <v>3.7477200223676632E-3</v>
      </c>
      <c r="P43" s="233">
        <f t="shared" si="6"/>
        <v>3.6228316712099522E-3</v>
      </c>
      <c r="Q43" s="233">
        <f t="shared" si="6"/>
        <v>3.8346399597628221E-3</v>
      </c>
      <c r="R43" s="233">
        <f t="shared" si="6"/>
        <v>3.9801502576948299E-3</v>
      </c>
      <c r="S43" s="233">
        <f t="shared" si="6"/>
        <v>4.021481536159094E-3</v>
      </c>
      <c r="T43" s="233">
        <f t="shared" si="6"/>
        <v>4.0378045582782057E-3</v>
      </c>
      <c r="U43" s="233">
        <f t="shared" si="6"/>
        <v>4.1453859723812646E-3</v>
      </c>
      <c r="V43" s="233">
        <f t="shared" si="6"/>
        <v>4.112978455914784E-3</v>
      </c>
      <c r="W43" s="233">
        <f t="shared" si="6"/>
        <v>3.9184335089159639E-3</v>
      </c>
      <c r="X43" s="233">
        <f t="shared" si="6"/>
        <v>4.0246577788643212E-3</v>
      </c>
      <c r="Y43" s="233">
        <f t="shared" si="6"/>
        <v>4.3933756972512044E-3</v>
      </c>
    </row>
    <row r="44" spans="1:25" ht="12" customHeight="1" x14ac:dyDescent="0.25">
      <c r="A44" s="173" t="s">
        <v>93</v>
      </c>
      <c r="B44" s="233">
        <f t="shared" ref="B44:Y44" si="7">IF(B8=0,0,B8/B$5)</f>
        <v>2.9640738291867391E-2</v>
      </c>
      <c r="C44" s="233">
        <f t="shared" si="7"/>
        <v>3.0342644500192698E-2</v>
      </c>
      <c r="D44" s="233">
        <f t="shared" si="7"/>
        <v>3.0327939771319649E-2</v>
      </c>
      <c r="E44" s="233">
        <f t="shared" si="7"/>
        <v>2.9341212741963774E-2</v>
      </c>
      <c r="F44" s="233">
        <f t="shared" si="7"/>
        <v>3.0065900690521227E-2</v>
      </c>
      <c r="G44" s="233">
        <f t="shared" si="7"/>
        <v>3.1461763984985944E-2</v>
      </c>
      <c r="H44" s="233">
        <f t="shared" si="7"/>
        <v>3.2037217338386902E-2</v>
      </c>
      <c r="I44" s="233">
        <f t="shared" si="7"/>
        <v>3.1275133143624186E-2</v>
      </c>
      <c r="J44" s="233">
        <f t="shared" si="7"/>
        <v>3.2398882146349797E-2</v>
      </c>
      <c r="K44" s="233">
        <f t="shared" si="7"/>
        <v>3.4037099585765895E-2</v>
      </c>
      <c r="L44" s="233">
        <f t="shared" si="7"/>
        <v>2.8553019272663373E-2</v>
      </c>
      <c r="M44" s="233">
        <f t="shared" si="7"/>
        <v>2.9237114828052763E-2</v>
      </c>
      <c r="N44" s="233">
        <f t="shared" si="7"/>
        <v>3.1442827503281062E-2</v>
      </c>
      <c r="O44" s="233">
        <f t="shared" si="7"/>
        <v>3.3130707369220712E-2</v>
      </c>
      <c r="P44" s="233">
        <f t="shared" si="7"/>
        <v>3.2350581848827865E-2</v>
      </c>
      <c r="Q44" s="233">
        <f t="shared" si="7"/>
        <v>3.3633312021508495E-2</v>
      </c>
      <c r="R44" s="233">
        <f t="shared" si="7"/>
        <v>3.4600248375168154E-2</v>
      </c>
      <c r="S44" s="233">
        <f t="shared" si="7"/>
        <v>3.5143967996553192E-2</v>
      </c>
      <c r="T44" s="233">
        <f t="shared" si="7"/>
        <v>3.6180184710217153E-2</v>
      </c>
      <c r="U44" s="233">
        <f t="shared" si="7"/>
        <v>3.7137834815210172E-2</v>
      </c>
      <c r="V44" s="233">
        <f t="shared" si="7"/>
        <v>3.6536631520254305E-2</v>
      </c>
      <c r="W44" s="233">
        <f t="shared" si="7"/>
        <v>3.4978197184346693E-2</v>
      </c>
      <c r="X44" s="233">
        <f t="shared" si="7"/>
        <v>3.5556379945481865E-2</v>
      </c>
      <c r="Y44" s="233">
        <f t="shared" si="7"/>
        <v>3.8042439898988395E-2</v>
      </c>
    </row>
    <row r="45" spans="1:25" ht="12" customHeight="1" x14ac:dyDescent="0.25">
      <c r="A45" s="173" t="s">
        <v>94</v>
      </c>
      <c r="B45" s="233">
        <f t="shared" ref="B45:Y45" si="8">IF(B9=0,0,B9/B$5)</f>
        <v>2.0834482749760734E-2</v>
      </c>
      <c r="C45" s="233">
        <f t="shared" si="8"/>
        <v>2.1623219338709403E-2</v>
      </c>
      <c r="D45" s="233">
        <f t="shared" si="8"/>
        <v>2.1400747255820227E-2</v>
      </c>
      <c r="E45" s="233">
        <f t="shared" si="8"/>
        <v>1.9681950476495558E-2</v>
      </c>
      <c r="F45" s="233">
        <f t="shared" si="8"/>
        <v>2.0121315432251992E-2</v>
      </c>
      <c r="G45" s="233">
        <f t="shared" si="8"/>
        <v>2.1104792886982804E-2</v>
      </c>
      <c r="H45" s="233">
        <f t="shared" si="8"/>
        <v>2.1684825128038637E-2</v>
      </c>
      <c r="I45" s="233">
        <f t="shared" si="8"/>
        <v>2.1600403861095355E-2</v>
      </c>
      <c r="J45" s="233">
        <f t="shared" si="8"/>
        <v>2.1876498152033186E-2</v>
      </c>
      <c r="K45" s="233">
        <f t="shared" si="8"/>
        <v>2.2530735208240373E-2</v>
      </c>
      <c r="L45" s="233">
        <f t="shared" si="8"/>
        <v>1.8247414089001813E-2</v>
      </c>
      <c r="M45" s="233">
        <f t="shared" si="8"/>
        <v>1.860785102154796E-2</v>
      </c>
      <c r="N45" s="233">
        <f t="shared" si="8"/>
        <v>2.131458426167987E-2</v>
      </c>
      <c r="O45" s="233">
        <f t="shared" si="8"/>
        <v>2.3177367323580726E-2</v>
      </c>
      <c r="P45" s="233">
        <f t="shared" si="8"/>
        <v>2.2374873411471725E-2</v>
      </c>
      <c r="Q45" s="233">
        <f t="shared" si="8"/>
        <v>2.3855574963733962E-2</v>
      </c>
      <c r="R45" s="233">
        <f t="shared" si="8"/>
        <v>2.4626805912533887E-2</v>
      </c>
      <c r="S45" s="233">
        <f t="shared" si="8"/>
        <v>2.4973008645258567E-2</v>
      </c>
      <c r="T45" s="233">
        <f t="shared" si="8"/>
        <v>2.514327544756717E-2</v>
      </c>
      <c r="U45" s="233">
        <f t="shared" si="8"/>
        <v>2.5851417246565089E-2</v>
      </c>
      <c r="V45" s="233">
        <f t="shared" si="8"/>
        <v>2.5960011507311014E-2</v>
      </c>
      <c r="W45" s="233">
        <f t="shared" si="8"/>
        <v>2.488322806896975E-2</v>
      </c>
      <c r="X45" s="233">
        <f t="shared" si="8"/>
        <v>2.535960046401875E-2</v>
      </c>
      <c r="Y45" s="233">
        <f t="shared" si="8"/>
        <v>2.7587466528132969E-2</v>
      </c>
    </row>
    <row r="46" spans="1:25" ht="12" customHeight="1" x14ac:dyDescent="0.25">
      <c r="A46" s="173" t="s">
        <v>95</v>
      </c>
      <c r="B46" s="233">
        <f t="shared" ref="B46:Y46" si="9">IF(B10=0,0,B10/B$5)</f>
        <v>3.2353371529234301E-2</v>
      </c>
      <c r="C46" s="233">
        <f t="shared" si="9"/>
        <v>3.1474752869203267E-2</v>
      </c>
      <c r="D46" s="233">
        <f t="shared" si="9"/>
        <v>3.0367420347703934E-2</v>
      </c>
      <c r="E46" s="233">
        <f t="shared" si="9"/>
        <v>2.81709819443452E-2</v>
      </c>
      <c r="F46" s="233">
        <f t="shared" si="9"/>
        <v>2.7898520725558505E-2</v>
      </c>
      <c r="G46" s="233">
        <f t="shared" si="9"/>
        <v>2.8657020225180498E-2</v>
      </c>
      <c r="H46" s="233">
        <f t="shared" si="9"/>
        <v>2.8033077464005542E-2</v>
      </c>
      <c r="I46" s="233">
        <f t="shared" si="9"/>
        <v>2.7421009935932442E-2</v>
      </c>
      <c r="J46" s="233">
        <f t="shared" si="9"/>
        <v>2.8644249759611756E-2</v>
      </c>
      <c r="K46" s="233">
        <f t="shared" si="9"/>
        <v>2.8083353930289132E-2</v>
      </c>
      <c r="L46" s="233">
        <f t="shared" si="9"/>
        <v>2.878345786472121E-2</v>
      </c>
      <c r="M46" s="233">
        <f t="shared" si="9"/>
        <v>3.1103716119004622E-2</v>
      </c>
      <c r="N46" s="233">
        <f t="shared" si="9"/>
        <v>3.02927823758503E-2</v>
      </c>
      <c r="O46" s="233">
        <f t="shared" si="9"/>
        <v>3.0115254664336379E-2</v>
      </c>
      <c r="P46" s="233">
        <f t="shared" si="9"/>
        <v>2.9584887931397966E-2</v>
      </c>
      <c r="Q46" s="233">
        <f t="shared" si="9"/>
        <v>3.1504350365827681E-2</v>
      </c>
      <c r="R46" s="233">
        <f t="shared" si="9"/>
        <v>3.184115436654119E-2</v>
      </c>
      <c r="S46" s="233">
        <f t="shared" si="9"/>
        <v>3.187941087787987E-2</v>
      </c>
      <c r="T46" s="233">
        <f t="shared" si="9"/>
        <v>3.2197045030608891E-2</v>
      </c>
      <c r="U46" s="233">
        <f t="shared" si="9"/>
        <v>3.137975923447401E-2</v>
      </c>
      <c r="V46" s="233">
        <f t="shared" si="9"/>
        <v>3.0700542295254138E-2</v>
      </c>
      <c r="W46" s="233">
        <f t="shared" si="9"/>
        <v>3.0192711355462854E-2</v>
      </c>
      <c r="X46" s="233">
        <f t="shared" si="9"/>
        <v>2.8760569711225765E-2</v>
      </c>
      <c r="Y46" s="233">
        <f t="shared" si="9"/>
        <v>3.0488618420817987E-2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0.42224960631789515</v>
      </c>
      <c r="C47" s="234">
        <f t="shared" si="10"/>
        <v>0.41860112233539659</v>
      </c>
      <c r="D47" s="234">
        <f t="shared" si="10"/>
        <v>0.40564752443836621</v>
      </c>
      <c r="E47" s="234">
        <f t="shared" si="10"/>
        <v>0.4215172118196569</v>
      </c>
      <c r="F47" s="234">
        <f t="shared" si="10"/>
        <v>0.41596517828471413</v>
      </c>
      <c r="G47" s="234">
        <f t="shared" si="10"/>
        <v>0.41101613119754987</v>
      </c>
      <c r="H47" s="234">
        <f t="shared" si="10"/>
        <v>0.39305925178842571</v>
      </c>
      <c r="I47" s="234">
        <f t="shared" si="10"/>
        <v>0.38891991109859969</v>
      </c>
      <c r="J47" s="234">
        <f t="shared" si="10"/>
        <v>0.39512573034577619</v>
      </c>
      <c r="K47" s="234">
        <f t="shared" si="10"/>
        <v>0.38442103830066043</v>
      </c>
      <c r="L47" s="234">
        <f t="shared" si="10"/>
        <v>0.40820786155233385</v>
      </c>
      <c r="M47" s="234">
        <f t="shared" si="10"/>
        <v>0.43477039948726187</v>
      </c>
      <c r="N47" s="234">
        <f t="shared" si="10"/>
        <v>0.43727911209724563</v>
      </c>
      <c r="O47" s="234">
        <f t="shared" si="10"/>
        <v>0.43103019222225719</v>
      </c>
      <c r="P47" s="234">
        <f t="shared" si="10"/>
        <v>0.42119526598627594</v>
      </c>
      <c r="Q47" s="234">
        <f t="shared" si="10"/>
        <v>0.40814328335496158</v>
      </c>
      <c r="R47" s="234">
        <f t="shared" si="10"/>
        <v>0.39396315905090046</v>
      </c>
      <c r="S47" s="234">
        <f t="shared" si="10"/>
        <v>0.38245101749695032</v>
      </c>
      <c r="T47" s="234">
        <f t="shared" si="10"/>
        <v>0.3609675653926549</v>
      </c>
      <c r="U47" s="234">
        <f t="shared" si="10"/>
        <v>0.36222377161982844</v>
      </c>
      <c r="V47" s="234">
        <f t="shared" si="10"/>
        <v>0.36173863028390008</v>
      </c>
      <c r="W47" s="234">
        <f t="shared" si="10"/>
        <v>0.36092591469762386</v>
      </c>
      <c r="X47" s="234">
        <f t="shared" si="10"/>
        <v>0.36490522654580204</v>
      </c>
      <c r="Y47" s="234">
        <f t="shared" si="10"/>
        <v>0.34676236249725756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0.48413747900963433</v>
      </c>
      <c r="C48" s="235">
        <f t="shared" si="11"/>
        <v>0.48677782490065613</v>
      </c>
      <c r="D48" s="235">
        <f t="shared" si="11"/>
        <v>0.50068159500626519</v>
      </c>
      <c r="E48" s="235">
        <f t="shared" si="11"/>
        <v>0.49026123929213933</v>
      </c>
      <c r="F48" s="235">
        <f t="shared" si="11"/>
        <v>0.49488927813071759</v>
      </c>
      <c r="G48" s="235">
        <f t="shared" si="11"/>
        <v>0.49618407963715372</v>
      </c>
      <c r="H48" s="235">
        <f t="shared" si="11"/>
        <v>0.5134045382072987</v>
      </c>
      <c r="I48" s="235">
        <f t="shared" si="11"/>
        <v>0.51892431080650159</v>
      </c>
      <c r="J48" s="235">
        <f t="shared" si="11"/>
        <v>0.50914337149138322</v>
      </c>
      <c r="K48" s="235">
        <f t="shared" si="11"/>
        <v>0.51667377387985647</v>
      </c>
      <c r="L48" s="235">
        <f t="shared" si="11"/>
        <v>0.50366192299881862</v>
      </c>
      <c r="M48" s="235">
        <f t="shared" si="11"/>
        <v>0.47361868017293074</v>
      </c>
      <c r="N48" s="235">
        <f t="shared" si="11"/>
        <v>0.46632790747259084</v>
      </c>
      <c r="O48" s="235">
        <f t="shared" si="11"/>
        <v>0.46864764649780472</v>
      </c>
      <c r="P48" s="235">
        <f t="shared" si="11"/>
        <v>0.48103266739242106</v>
      </c>
      <c r="Q48" s="235">
        <f t="shared" si="11"/>
        <v>0.4889117465425365</v>
      </c>
      <c r="R48" s="235">
        <f t="shared" si="11"/>
        <v>0.50057021497592058</v>
      </c>
      <c r="S48" s="235">
        <f t="shared" si="11"/>
        <v>0.5111469339217547</v>
      </c>
      <c r="T48" s="235">
        <f t="shared" si="11"/>
        <v>0.53066962935377138</v>
      </c>
      <c r="U48" s="235">
        <f t="shared" si="11"/>
        <v>0.52809306923506727</v>
      </c>
      <c r="V48" s="235">
        <f t="shared" si="11"/>
        <v>0.53002497004326354</v>
      </c>
      <c r="W48" s="235">
        <f t="shared" si="11"/>
        <v>0.53439910717059924</v>
      </c>
      <c r="X48" s="235">
        <f t="shared" si="11"/>
        <v>0.53051211684317057</v>
      </c>
      <c r="Y48" s="235">
        <f t="shared" si="11"/>
        <v>0.54121615137751755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BG: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13490.896602652285</v>
      </c>
      <c r="C5" s="223">
        <f t="shared" si="0"/>
        <v>13304.296522882656</v>
      </c>
      <c r="D5" s="223">
        <f t="shared" si="0"/>
        <v>12410.93789113306</v>
      </c>
      <c r="E5" s="223">
        <f t="shared" si="0"/>
        <v>13402.984203392174</v>
      </c>
      <c r="F5" s="223">
        <f t="shared" si="0"/>
        <v>13519.881303398823</v>
      </c>
      <c r="G5" s="223">
        <f t="shared" si="0"/>
        <v>13574.746572880173</v>
      </c>
      <c r="H5" s="223">
        <f t="shared" si="0"/>
        <v>13543.308780393741</v>
      </c>
      <c r="I5" s="223">
        <f t="shared" si="0"/>
        <v>14515.942281997703</v>
      </c>
      <c r="J5" s="223">
        <f t="shared" si="0"/>
        <v>11569.655556480257</v>
      </c>
      <c r="K5" s="223">
        <f t="shared" si="0"/>
        <v>6665.0721919794169</v>
      </c>
      <c r="L5" s="223">
        <f t="shared" si="0"/>
        <v>7129.3668640313772</v>
      </c>
      <c r="M5" s="223">
        <f t="shared" si="0"/>
        <v>7550.6566092694093</v>
      </c>
      <c r="N5" s="223">
        <f t="shared" si="0"/>
        <v>6990.4053449452749</v>
      </c>
      <c r="O5" s="223">
        <f t="shared" si="0"/>
        <v>6836.4129033359404</v>
      </c>
      <c r="P5" s="223">
        <f t="shared" si="0"/>
        <v>7124.1217013582282</v>
      </c>
      <c r="Q5" s="223">
        <f t="shared" si="0"/>
        <v>7976.6858796989582</v>
      </c>
      <c r="R5" s="223">
        <f t="shared" si="0"/>
        <v>8246.6144237894532</v>
      </c>
      <c r="S5" s="223">
        <f t="shared" si="0"/>
        <v>8806.735166164337</v>
      </c>
      <c r="T5" s="223">
        <f t="shared" si="0"/>
        <v>8895.8383611776262</v>
      </c>
      <c r="U5" s="223">
        <f t="shared" si="0"/>
        <v>8280.6101708465085</v>
      </c>
      <c r="V5" s="223">
        <f t="shared" si="0"/>
        <v>7831.6743152771314</v>
      </c>
      <c r="W5" s="223">
        <f t="shared" si="0"/>
        <v>8741.5055918164126</v>
      </c>
      <c r="X5" s="223">
        <f t="shared" si="0"/>
        <v>8447.9189607642929</v>
      </c>
      <c r="Y5" s="223">
        <f t="shared" si="0"/>
        <v>7169.8272764275716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157.39088762007137</v>
      </c>
      <c r="C10" s="225">
        <f t="shared" si="1"/>
        <v>146.06879239276847</v>
      </c>
      <c r="D10" s="225">
        <f t="shared" si="1"/>
        <v>127.79191717295433</v>
      </c>
      <c r="E10" s="225">
        <f t="shared" si="1"/>
        <v>124.64471661590416</v>
      </c>
      <c r="F10" s="225">
        <f t="shared" si="1"/>
        <v>120.82448906433837</v>
      </c>
      <c r="G10" s="225">
        <f t="shared" si="1"/>
        <v>124.99801039287783</v>
      </c>
      <c r="H10" s="225">
        <f t="shared" si="1"/>
        <v>122.62797556764289</v>
      </c>
      <c r="I10" s="225">
        <f t="shared" si="1"/>
        <v>121.68020426926311</v>
      </c>
      <c r="J10" s="225">
        <f t="shared" si="1"/>
        <v>108.91642136342803</v>
      </c>
      <c r="K10" s="225">
        <f t="shared" si="1"/>
        <v>64.809289882485842</v>
      </c>
      <c r="L10" s="225">
        <f t="shared" si="1"/>
        <v>83.925992840886323</v>
      </c>
      <c r="M10" s="225">
        <f t="shared" si="1"/>
        <v>99.141530240555639</v>
      </c>
      <c r="N10" s="225">
        <f t="shared" si="1"/>
        <v>87.762998613371039</v>
      </c>
      <c r="O10" s="225">
        <f t="shared" si="1"/>
        <v>85.928376119340356</v>
      </c>
      <c r="P10" s="225">
        <f t="shared" si="1"/>
        <v>84.389272873202273</v>
      </c>
      <c r="Q10" s="225">
        <f t="shared" si="1"/>
        <v>97.611387920992271</v>
      </c>
      <c r="R10" s="225">
        <f t="shared" si="1"/>
        <v>94.420325819888575</v>
      </c>
      <c r="S10" s="225">
        <f t="shared" si="1"/>
        <v>96.708247265403642</v>
      </c>
      <c r="T10" s="225">
        <f t="shared" si="1"/>
        <v>91.691286865272701</v>
      </c>
      <c r="U10" s="225">
        <f t="shared" si="1"/>
        <v>82.056234891738839</v>
      </c>
      <c r="V10" s="225">
        <f t="shared" si="1"/>
        <v>82.01308865551249</v>
      </c>
      <c r="W10" s="225">
        <f t="shared" si="1"/>
        <v>90.087582145184726</v>
      </c>
      <c r="X10" s="225">
        <f t="shared" si="1"/>
        <v>73.474706133517515</v>
      </c>
      <c r="Y10" s="225">
        <f t="shared" si="1"/>
        <v>69.684344786673293</v>
      </c>
      <c r="DA10" s="90"/>
    </row>
    <row r="11" spans="1:105" ht="12" customHeight="1" x14ac:dyDescent="0.25">
      <c r="A11" s="37" t="s">
        <v>82</v>
      </c>
      <c r="B11" s="226">
        <v>23.028721933299192</v>
      </c>
      <c r="C11" s="226">
        <v>19.102729489030189</v>
      </c>
      <c r="D11" s="226">
        <v>16.682659650644563</v>
      </c>
      <c r="E11" s="226">
        <v>14.841349926552866</v>
      </c>
      <c r="F11" s="226">
        <v>14.11414935853074</v>
      </c>
      <c r="G11" s="226">
        <v>11.978113971705049</v>
      </c>
      <c r="H11" s="226">
        <v>10.345975972931175</v>
      </c>
      <c r="I11" s="226">
        <v>6.0258105157214148</v>
      </c>
      <c r="J11" s="226">
        <v>4.3522676476505797</v>
      </c>
      <c r="K11" s="226">
        <v>2.7681068885726012</v>
      </c>
      <c r="L11" s="226">
        <v>1.8196495295951789</v>
      </c>
      <c r="M11" s="226">
        <v>1.7027912728999151</v>
      </c>
      <c r="N11" s="226">
        <v>2.0625556496116131</v>
      </c>
      <c r="O11" s="226">
        <v>1.7224532784195208</v>
      </c>
      <c r="P11" s="226">
        <v>2.1072680346603159</v>
      </c>
      <c r="Q11" s="226">
        <v>2.5535405943693825</v>
      </c>
      <c r="R11" s="226">
        <v>1.7936150814512628</v>
      </c>
      <c r="S11" s="226">
        <v>2.3536026377577253</v>
      </c>
      <c r="T11" s="226">
        <v>2.2765386830657519</v>
      </c>
      <c r="U11" s="226">
        <v>2.3274180775390549</v>
      </c>
      <c r="V11" s="226">
        <v>2.2310582759814945</v>
      </c>
      <c r="W11" s="226">
        <v>2.2958806921313841</v>
      </c>
      <c r="X11" s="226">
        <v>2.6411606234972496</v>
      </c>
      <c r="Y11" s="226">
        <v>2.4813755410164631</v>
      </c>
      <c r="DA11" s="69"/>
    </row>
    <row r="12" spans="1:105" ht="12" customHeight="1" x14ac:dyDescent="0.25">
      <c r="A12" s="37" t="s">
        <v>73</v>
      </c>
      <c r="B12" s="226">
        <v>134.36216568677219</v>
      </c>
      <c r="C12" s="226">
        <v>126.96606290373829</v>
      </c>
      <c r="D12" s="226">
        <v>111.10925752230976</v>
      </c>
      <c r="E12" s="226">
        <v>109.80336668935129</v>
      </c>
      <c r="F12" s="226">
        <v>106.71033970580763</v>
      </c>
      <c r="G12" s="226">
        <v>113.01989642117277</v>
      </c>
      <c r="H12" s="226">
        <v>112.28199959471172</v>
      </c>
      <c r="I12" s="226">
        <v>115.6543937535417</v>
      </c>
      <c r="J12" s="226">
        <v>104.56415371577745</v>
      </c>
      <c r="K12" s="226">
        <v>62.041182993913246</v>
      </c>
      <c r="L12" s="226">
        <v>82.106343311291141</v>
      </c>
      <c r="M12" s="226">
        <v>97.438738967655723</v>
      </c>
      <c r="N12" s="226">
        <v>85.700442963759428</v>
      </c>
      <c r="O12" s="226">
        <v>84.205922840920834</v>
      </c>
      <c r="P12" s="226">
        <v>82.282004838541951</v>
      </c>
      <c r="Q12" s="226">
        <v>95.057847326622891</v>
      </c>
      <c r="R12" s="226">
        <v>92.626710738437311</v>
      </c>
      <c r="S12" s="226">
        <v>94.354644627645911</v>
      </c>
      <c r="T12" s="226">
        <v>89.414748182206949</v>
      </c>
      <c r="U12" s="226">
        <v>79.728816814199789</v>
      </c>
      <c r="V12" s="226">
        <v>79.782030379530994</v>
      </c>
      <c r="W12" s="226">
        <v>87.791701453053335</v>
      </c>
      <c r="X12" s="226">
        <v>70.833545510020258</v>
      </c>
      <c r="Y12" s="226">
        <v>67.202969245656831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2734.1892875697495</v>
      </c>
      <c r="C16" s="228">
        <f t="shared" si="2"/>
        <v>2480.5978394798931</v>
      </c>
      <c r="D16" s="228">
        <f t="shared" si="2"/>
        <v>2339.6220437457155</v>
      </c>
      <c r="E16" s="228">
        <f t="shared" si="2"/>
        <v>2621.8921002139482</v>
      </c>
      <c r="F16" s="228">
        <f t="shared" si="2"/>
        <v>2556.7978023243222</v>
      </c>
      <c r="G16" s="228">
        <f t="shared" si="2"/>
        <v>2517.5472885695176</v>
      </c>
      <c r="H16" s="228">
        <f t="shared" si="2"/>
        <v>2426.0602781054563</v>
      </c>
      <c r="I16" s="228">
        <f t="shared" si="2"/>
        <v>2619.4088818352084</v>
      </c>
      <c r="J16" s="228">
        <f t="shared" si="2"/>
        <v>1661.1826071336989</v>
      </c>
      <c r="K16" s="228">
        <f t="shared" si="2"/>
        <v>836.24717466729112</v>
      </c>
      <c r="L16" s="228">
        <f t="shared" si="2"/>
        <v>828.13759119841825</v>
      </c>
      <c r="M16" s="228">
        <f t="shared" si="2"/>
        <v>910.73566343520463</v>
      </c>
      <c r="N16" s="228">
        <f t="shared" si="2"/>
        <v>795.41211511305801</v>
      </c>
      <c r="O16" s="228">
        <f t="shared" si="2"/>
        <v>816.00506976430654</v>
      </c>
      <c r="P16" s="228">
        <f t="shared" si="2"/>
        <v>805.13075159913251</v>
      </c>
      <c r="Q16" s="228">
        <f t="shared" si="2"/>
        <v>967.44418358465566</v>
      </c>
      <c r="R16" s="228">
        <f t="shared" si="2"/>
        <v>1045.7208550631956</v>
      </c>
      <c r="S16" s="228">
        <f t="shared" si="2"/>
        <v>1614.6272275933366</v>
      </c>
      <c r="T16" s="228">
        <f t="shared" si="2"/>
        <v>2038.1320593709333</v>
      </c>
      <c r="U16" s="228">
        <f t="shared" si="2"/>
        <v>1905.6120079570733</v>
      </c>
      <c r="V16" s="228">
        <f t="shared" si="2"/>
        <v>1731.3853722351837</v>
      </c>
      <c r="W16" s="228">
        <f t="shared" si="2"/>
        <v>2013.240558995592</v>
      </c>
      <c r="X16" s="228">
        <f t="shared" si="2"/>
        <v>1821.1716326517878</v>
      </c>
      <c r="Y16" s="228">
        <f t="shared" si="2"/>
        <v>1507.9642780207137</v>
      </c>
      <c r="DA16" s="92"/>
    </row>
    <row r="17" spans="1:105" ht="12" customHeight="1" x14ac:dyDescent="0.25">
      <c r="A17" s="46" t="s">
        <v>28</v>
      </c>
      <c r="B17" s="229">
        <v>417.13617946603654</v>
      </c>
      <c r="C17" s="229">
        <v>425.42484500862349</v>
      </c>
      <c r="D17" s="229">
        <v>537.69310070822621</v>
      </c>
      <c r="E17" s="229">
        <v>317.99819685126641</v>
      </c>
      <c r="F17" s="229">
        <v>323.58126061850641</v>
      </c>
      <c r="G17" s="229">
        <v>319.82367582345614</v>
      </c>
      <c r="H17" s="229">
        <v>333.06971934927395</v>
      </c>
      <c r="I17" s="229">
        <v>336.0252419515412</v>
      </c>
      <c r="J17" s="229">
        <v>218.63209554566205</v>
      </c>
      <c r="K17" s="229">
        <v>116.33072142725986</v>
      </c>
      <c r="L17" s="229">
        <v>165.2063263083156</v>
      </c>
      <c r="M17" s="229">
        <v>165.65071752356192</v>
      </c>
      <c r="N17" s="229">
        <v>156.40383944370518</v>
      </c>
      <c r="O17" s="229">
        <v>161.43119895023264</v>
      </c>
      <c r="P17" s="229">
        <v>178.76762114857428</v>
      </c>
      <c r="Q17" s="229">
        <v>219.18258240233931</v>
      </c>
      <c r="R17" s="229">
        <v>234.13366966592105</v>
      </c>
      <c r="S17" s="229">
        <v>288.64255589193442</v>
      </c>
      <c r="T17" s="229">
        <v>359.09903756074107</v>
      </c>
      <c r="U17" s="229">
        <v>275.44377384114011</v>
      </c>
      <c r="V17" s="229">
        <v>281.01164654547779</v>
      </c>
      <c r="W17" s="229">
        <v>353.33126464838961</v>
      </c>
      <c r="X17" s="229">
        <v>256.84066663141817</v>
      </c>
      <c r="Y17" s="229">
        <v>359.29864655210287</v>
      </c>
      <c r="DA17" s="73"/>
    </row>
    <row r="18" spans="1:105" ht="12" customHeight="1" x14ac:dyDescent="0.25">
      <c r="A18" s="46" t="s">
        <v>30</v>
      </c>
      <c r="B18" s="229">
        <v>245.20319999982513</v>
      </c>
      <c r="C18" s="229">
        <v>250.90559999986883</v>
      </c>
      <c r="D18" s="229">
        <v>188.17919999986347</v>
      </c>
      <c r="E18" s="229">
        <v>290.8223999997283</v>
      </c>
      <c r="F18" s="229">
        <v>291.83929343975848</v>
      </c>
      <c r="G18" s="229">
        <v>291.83929343976666</v>
      </c>
      <c r="H18" s="229">
        <v>302.26224383980076</v>
      </c>
      <c r="I18" s="229">
        <v>411.83997695961193</v>
      </c>
      <c r="J18" s="229">
        <v>357.11995391966127</v>
      </c>
      <c r="K18" s="229">
        <v>103.67999999982679</v>
      </c>
      <c r="L18" s="229">
        <v>8.6400691199904731</v>
      </c>
      <c r="M18" s="229">
        <v>8.6400691199905637</v>
      </c>
      <c r="N18" s="229">
        <v>0</v>
      </c>
      <c r="O18" s="229">
        <v>26.057064959974806</v>
      </c>
      <c r="P18" s="229">
        <v>26.057064959971065</v>
      </c>
      <c r="Q18" s="229">
        <v>31.268436479970774</v>
      </c>
      <c r="R18" s="229">
        <v>83.382773759908943</v>
      </c>
      <c r="S18" s="229">
        <v>105.22379519986991</v>
      </c>
      <c r="T18" s="229">
        <v>71.354649599905812</v>
      </c>
      <c r="U18" s="229">
        <v>95.686479359855497</v>
      </c>
      <c r="V18" s="229">
        <v>138.86429183977259</v>
      </c>
      <c r="W18" s="229">
        <v>143.94885695983979</v>
      </c>
      <c r="X18" s="229">
        <v>159.23193407973554</v>
      </c>
      <c r="Y18" s="229">
        <v>143.013461759736</v>
      </c>
      <c r="DA18" s="73"/>
    </row>
    <row r="19" spans="1:105" ht="12" customHeight="1" x14ac:dyDescent="0.25">
      <c r="A19" s="46" t="s">
        <v>31</v>
      </c>
      <c r="B19" s="229">
        <v>3.6454089807403789</v>
      </c>
      <c r="C19" s="229">
        <v>6.078261088260362</v>
      </c>
      <c r="D19" s="229">
        <v>8.5509813318556667</v>
      </c>
      <c r="E19" s="229">
        <v>7.0675334439171049</v>
      </c>
      <c r="F19" s="229">
        <v>15.229914476026035</v>
      </c>
      <c r="G19" s="229">
        <v>16.192971620904547</v>
      </c>
      <c r="H19" s="229">
        <v>15.53018431407588</v>
      </c>
      <c r="I19" s="229">
        <v>11.37533223165976</v>
      </c>
      <c r="J19" s="229">
        <v>17.558837148038325</v>
      </c>
      <c r="K19" s="229">
        <v>18.147620915119212</v>
      </c>
      <c r="L19" s="229">
        <v>14.535196395469892</v>
      </c>
      <c r="M19" s="229">
        <v>16.953723148723373</v>
      </c>
      <c r="N19" s="229">
        <v>9.2055873374251949</v>
      </c>
      <c r="O19" s="229">
        <v>6.863261502639717</v>
      </c>
      <c r="P19" s="229">
        <v>6.9298553103560723</v>
      </c>
      <c r="Q19" s="229">
        <v>7.13804259732514</v>
      </c>
      <c r="R19" s="229">
        <v>12.718626196146287</v>
      </c>
      <c r="S19" s="229">
        <v>16.809739649294325</v>
      </c>
      <c r="T19" s="229">
        <v>14.011599785039939</v>
      </c>
      <c r="U19" s="229">
        <v>14.065046072981071</v>
      </c>
      <c r="V19" s="229">
        <v>13.448842129720676</v>
      </c>
      <c r="W19" s="229">
        <v>14.16112900776419</v>
      </c>
      <c r="X19" s="229">
        <v>19.853895663708521</v>
      </c>
      <c r="Y19" s="229">
        <v>24.742380942524999</v>
      </c>
      <c r="DA19" s="73"/>
    </row>
    <row r="20" spans="1:105" ht="12" customHeight="1" x14ac:dyDescent="0.25">
      <c r="A20" s="46" t="s">
        <v>82</v>
      </c>
      <c r="B20" s="229">
        <v>142.94907374368708</v>
      </c>
      <c r="C20" s="229">
        <v>135.90641502245276</v>
      </c>
      <c r="D20" s="229">
        <v>121.96679565505966</v>
      </c>
      <c r="E20" s="229">
        <v>116.23974400139141</v>
      </c>
      <c r="F20" s="229">
        <v>109.78165084765105</v>
      </c>
      <c r="G20" s="229">
        <v>91.085340264891556</v>
      </c>
      <c r="H20" s="229">
        <v>75.915729373995092</v>
      </c>
      <c r="I20" s="229">
        <v>60.276463634643129</v>
      </c>
      <c r="J20" s="229">
        <v>32.463074821258616</v>
      </c>
      <c r="K20" s="229">
        <v>31.677814574231903</v>
      </c>
      <c r="L20" s="229">
        <v>21.459186319543637</v>
      </c>
      <c r="M20" s="229">
        <v>21.355635680761708</v>
      </c>
      <c r="N20" s="229">
        <v>21.944085725921727</v>
      </c>
      <c r="O20" s="229">
        <v>19.429038332760019</v>
      </c>
      <c r="P20" s="229">
        <v>27.208900744924062</v>
      </c>
      <c r="Q20" s="229">
        <v>30.514669570397551</v>
      </c>
      <c r="R20" s="229">
        <v>26.476443279428821</v>
      </c>
      <c r="S20" s="229">
        <v>30.228077220796091</v>
      </c>
      <c r="T20" s="229">
        <v>27.044168917948156</v>
      </c>
      <c r="U20" s="229">
        <v>28.597572193260014</v>
      </c>
      <c r="V20" s="229">
        <v>27.113327176970298</v>
      </c>
      <c r="W20" s="229">
        <v>27.018587797367207</v>
      </c>
      <c r="X20" s="229">
        <v>30.905897244333982</v>
      </c>
      <c r="Y20" s="229">
        <v>28.705530475724334</v>
      </c>
      <c r="DA20" s="73"/>
    </row>
    <row r="21" spans="1:105" ht="12" customHeight="1" x14ac:dyDescent="0.25">
      <c r="A21" s="46" t="s">
        <v>32</v>
      </c>
      <c r="B21" s="229">
        <v>814.73817845985468</v>
      </c>
      <c r="C21" s="229">
        <v>638.87492389277941</v>
      </c>
      <c r="D21" s="229">
        <v>657.93759903956573</v>
      </c>
      <c r="E21" s="229">
        <v>407.10069475777681</v>
      </c>
      <c r="F21" s="229">
        <v>399.01610266629268</v>
      </c>
      <c r="G21" s="229">
        <v>374.20820476600488</v>
      </c>
      <c r="H21" s="229">
        <v>328.29980654044829</v>
      </c>
      <c r="I21" s="229">
        <v>322.40390970557996</v>
      </c>
      <c r="J21" s="229">
        <v>220.5955412110724</v>
      </c>
      <c r="K21" s="229">
        <v>136.09001500163305</v>
      </c>
      <c r="L21" s="229">
        <v>102.14230433187286</v>
      </c>
      <c r="M21" s="229">
        <v>84.38373839610901</v>
      </c>
      <c r="N21" s="229">
        <v>55.956691651297447</v>
      </c>
      <c r="O21" s="229">
        <v>29.159018940104946</v>
      </c>
      <c r="P21" s="229">
        <v>31.697665427989158</v>
      </c>
      <c r="Q21" s="229">
        <v>18.707043612054189</v>
      </c>
      <c r="R21" s="229">
        <v>12.645111301123798</v>
      </c>
      <c r="S21" s="229">
        <v>10.134564178572443</v>
      </c>
      <c r="T21" s="229">
        <v>8.9943230552143021</v>
      </c>
      <c r="U21" s="229">
        <v>9.2570002446747139</v>
      </c>
      <c r="V21" s="229">
        <v>8.842892726552483</v>
      </c>
      <c r="W21" s="229">
        <v>15.922896932798235</v>
      </c>
      <c r="X21" s="229">
        <v>25.819244951169249</v>
      </c>
      <c r="Y21" s="229">
        <v>8.1208132525642682</v>
      </c>
      <c r="DA21" s="73"/>
    </row>
    <row r="22" spans="1:105" ht="12" customHeight="1" x14ac:dyDescent="0.25">
      <c r="A22" s="46" t="s">
        <v>33</v>
      </c>
      <c r="B22" s="229">
        <v>182.57452033521682</v>
      </c>
      <c r="C22" s="229">
        <v>269.06702197653073</v>
      </c>
      <c r="D22" s="229">
        <v>185.60553611384205</v>
      </c>
      <c r="E22" s="229">
        <v>690.73464138776581</v>
      </c>
      <c r="F22" s="229">
        <v>576.75985363624011</v>
      </c>
      <c r="G22" s="229">
        <v>362.42247321859821</v>
      </c>
      <c r="H22" s="229">
        <v>269.98957288577139</v>
      </c>
      <c r="I22" s="229">
        <v>310.26927808947505</v>
      </c>
      <c r="J22" s="229">
        <v>117.63727382322756</v>
      </c>
      <c r="K22" s="229">
        <v>9.7520057808901193</v>
      </c>
      <c r="L22" s="229">
        <v>17.083104411579992</v>
      </c>
      <c r="M22" s="229">
        <v>7.4346380277315012</v>
      </c>
      <c r="N22" s="229">
        <v>9.1888346018190212</v>
      </c>
      <c r="O22" s="229">
        <v>9.6182622949075913</v>
      </c>
      <c r="P22" s="229">
        <v>8.9881745719996324</v>
      </c>
      <c r="Q22" s="229">
        <v>6.9446203861893085</v>
      </c>
      <c r="R22" s="229">
        <v>7.3206054453475833</v>
      </c>
      <c r="S22" s="229">
        <v>510.35027677571486</v>
      </c>
      <c r="T22" s="229">
        <v>933.80441316612178</v>
      </c>
      <c r="U22" s="229">
        <v>940.43826415514968</v>
      </c>
      <c r="V22" s="229">
        <v>722.1949602815821</v>
      </c>
      <c r="W22" s="229">
        <v>833.2704811721735</v>
      </c>
      <c r="X22" s="229">
        <v>843.4613039230419</v>
      </c>
      <c r="Y22" s="229">
        <v>490.55484742950102</v>
      </c>
      <c r="DA22" s="73"/>
    </row>
    <row r="23" spans="1:105" ht="12" customHeight="1" x14ac:dyDescent="0.25">
      <c r="A23" s="46" t="s">
        <v>73</v>
      </c>
      <c r="B23" s="229">
        <v>795.94393043180617</v>
      </c>
      <c r="C23" s="229">
        <v>660.85548035054683</v>
      </c>
      <c r="D23" s="229">
        <v>542.41754939226098</v>
      </c>
      <c r="E23" s="229">
        <v>541.30452251380063</v>
      </c>
      <c r="F23" s="229">
        <v>581.04195697442481</v>
      </c>
      <c r="G23" s="229">
        <v>663.17231236215275</v>
      </c>
      <c r="H23" s="229">
        <v>685.60353784490508</v>
      </c>
      <c r="I23" s="229">
        <v>697.78029802319236</v>
      </c>
      <c r="J23" s="229">
        <v>651.81636977081848</v>
      </c>
      <c r="K23" s="229">
        <v>420.15530091332886</v>
      </c>
      <c r="L23" s="229">
        <v>498.62177824707118</v>
      </c>
      <c r="M23" s="229">
        <v>605.26145027815164</v>
      </c>
      <c r="N23" s="229">
        <v>541.83750310023879</v>
      </c>
      <c r="O23" s="229">
        <v>561.80479638962925</v>
      </c>
      <c r="P23" s="229">
        <v>523.77727387900529</v>
      </c>
      <c r="Q23" s="229">
        <v>651.47317684761128</v>
      </c>
      <c r="R23" s="229">
        <v>665.22143967454667</v>
      </c>
      <c r="S23" s="229">
        <v>648.68044055000678</v>
      </c>
      <c r="T23" s="229">
        <v>618.87777752856402</v>
      </c>
      <c r="U23" s="229">
        <v>535.86907093816228</v>
      </c>
      <c r="V23" s="229">
        <v>533.50670127740341</v>
      </c>
      <c r="W23" s="229">
        <v>617.90941192023161</v>
      </c>
      <c r="X23" s="229">
        <v>476.64702623422835</v>
      </c>
      <c r="Y23" s="229">
        <v>448.41998261667663</v>
      </c>
      <c r="DA23" s="73"/>
    </row>
    <row r="24" spans="1:105" ht="12" customHeight="1" x14ac:dyDescent="0.25">
      <c r="A24" s="46" t="s">
        <v>36</v>
      </c>
      <c r="B24" s="229">
        <v>82.520853353068318</v>
      </c>
      <c r="C24" s="229">
        <v>89.195463740903307</v>
      </c>
      <c r="D24" s="229">
        <v>81.970395905152955</v>
      </c>
      <c r="E24" s="229">
        <v>99.330310059382271</v>
      </c>
      <c r="F24" s="229">
        <v>90.092598066671428</v>
      </c>
      <c r="G24" s="229">
        <v>74.049673875760135</v>
      </c>
      <c r="H24" s="229">
        <v>83.200884360058652</v>
      </c>
      <c r="I24" s="229">
        <v>75.044438443089746</v>
      </c>
      <c r="J24" s="229">
        <v>45.188286566613527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49.477942799514636</v>
      </c>
      <c r="C25" s="229">
        <v>4.2898283999276856</v>
      </c>
      <c r="D25" s="229">
        <v>15.300885599888158</v>
      </c>
      <c r="E25" s="229">
        <v>151.29405719891955</v>
      </c>
      <c r="F25" s="229">
        <v>169.45517159875109</v>
      </c>
      <c r="G25" s="229">
        <v>324.75334319798219</v>
      </c>
      <c r="H25" s="229">
        <v>332.18859959712688</v>
      </c>
      <c r="I25" s="229">
        <v>394.39394279641533</v>
      </c>
      <c r="J25" s="229">
        <v>0.17117432734642168</v>
      </c>
      <c r="K25" s="229">
        <v>0.41369605500127976</v>
      </c>
      <c r="L25" s="229">
        <v>0.44962606457470244</v>
      </c>
      <c r="M25" s="229">
        <v>1.0556912601749266</v>
      </c>
      <c r="N25" s="229">
        <v>0.87557325265059027</v>
      </c>
      <c r="O25" s="229">
        <v>1.6424283940576054</v>
      </c>
      <c r="P25" s="229">
        <v>1.7041955563128908</v>
      </c>
      <c r="Q25" s="229">
        <v>2.2156116887681203</v>
      </c>
      <c r="R25" s="229">
        <v>3.8221857407724809</v>
      </c>
      <c r="S25" s="229">
        <v>4.5577781271477145</v>
      </c>
      <c r="T25" s="229">
        <v>4.9460897573981892</v>
      </c>
      <c r="U25" s="229">
        <v>6.2548011518496773</v>
      </c>
      <c r="V25" s="229">
        <v>6.4027102577043484</v>
      </c>
      <c r="W25" s="229">
        <v>7.6779305570277927</v>
      </c>
      <c r="X25" s="229">
        <v>8.411663924151993</v>
      </c>
      <c r="Y25" s="229">
        <v>5.1086149918835986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5142.5163544724337</v>
      </c>
      <c r="C27" s="228">
        <f t="shared" si="3"/>
        <v>5303.0021209063689</v>
      </c>
      <c r="D27" s="228">
        <f t="shared" si="3"/>
        <v>5085.9463964551978</v>
      </c>
      <c r="E27" s="228">
        <f t="shared" si="3"/>
        <v>5403.8478362095966</v>
      </c>
      <c r="F27" s="228">
        <f t="shared" si="3"/>
        <v>5382.8054501509878</v>
      </c>
      <c r="G27" s="228">
        <f t="shared" si="3"/>
        <v>5247.234452779443</v>
      </c>
      <c r="H27" s="228">
        <f t="shared" si="3"/>
        <v>5434.7885371684588</v>
      </c>
      <c r="I27" s="228">
        <f t="shared" si="3"/>
        <v>5724.7725671938115</v>
      </c>
      <c r="J27" s="228">
        <f t="shared" si="3"/>
        <v>4412.4744942158059</v>
      </c>
      <c r="K27" s="228">
        <f t="shared" si="3"/>
        <v>2632.28670742964</v>
      </c>
      <c r="L27" s="228">
        <f t="shared" si="3"/>
        <v>2828.6700299920722</v>
      </c>
      <c r="M27" s="228">
        <f t="shared" si="3"/>
        <v>2630.4108555936491</v>
      </c>
      <c r="N27" s="228">
        <f t="shared" si="3"/>
        <v>2405.2805112188457</v>
      </c>
      <c r="O27" s="228">
        <f t="shared" si="3"/>
        <v>2392.3574474522939</v>
      </c>
      <c r="P27" s="228">
        <f t="shared" si="3"/>
        <v>2466.725956885894</v>
      </c>
      <c r="Q27" s="228">
        <f t="shared" si="3"/>
        <v>2604.8749681933095</v>
      </c>
      <c r="R27" s="228">
        <f t="shared" si="3"/>
        <v>2612.8898829063696</v>
      </c>
      <c r="S27" s="228">
        <f t="shared" si="3"/>
        <v>2702.1903213055966</v>
      </c>
      <c r="T27" s="228">
        <f t="shared" si="3"/>
        <v>2726.9159649414191</v>
      </c>
      <c r="U27" s="228">
        <f t="shared" si="3"/>
        <v>2618.4995979976966</v>
      </c>
      <c r="V27" s="228">
        <f t="shared" si="3"/>
        <v>2607.0170408599724</v>
      </c>
      <c r="W27" s="228">
        <f t="shared" si="3"/>
        <v>2931.9685726749412</v>
      </c>
      <c r="X27" s="228">
        <f t="shared" si="3"/>
        <v>2765.616890027768</v>
      </c>
      <c r="Y27" s="228">
        <f t="shared" si="3"/>
        <v>2462.5119034329991</v>
      </c>
      <c r="DA27" s="92"/>
    </row>
    <row r="28" spans="1:105" ht="12" customHeight="1" x14ac:dyDescent="0.25">
      <c r="A28" s="18" t="s">
        <v>28</v>
      </c>
      <c r="B28" s="230">
        <v>989.4077528466853</v>
      </c>
      <c r="C28" s="230">
        <v>1337.251547904501</v>
      </c>
      <c r="D28" s="230">
        <v>974.99022295527732</v>
      </c>
      <c r="E28" s="230">
        <v>1145.562418437544</v>
      </c>
      <c r="F28" s="230">
        <v>1419.1237788466321</v>
      </c>
      <c r="G28" s="230">
        <v>1199.1811807652753</v>
      </c>
      <c r="H28" s="230">
        <v>1015.8223554590202</v>
      </c>
      <c r="I28" s="230">
        <v>1279.8873876354442</v>
      </c>
      <c r="J28" s="230">
        <v>983.33077513267381</v>
      </c>
      <c r="K28" s="230">
        <v>548.27581663460421</v>
      </c>
      <c r="L28" s="230">
        <v>723.33641832034198</v>
      </c>
      <c r="M28" s="230">
        <v>663.0709197459546</v>
      </c>
      <c r="N28" s="230">
        <v>559.28110774263689</v>
      </c>
      <c r="O28" s="230">
        <v>522.5050051066313</v>
      </c>
      <c r="P28" s="230">
        <v>564.69410292773239</v>
      </c>
      <c r="Q28" s="230">
        <v>551.96332866064097</v>
      </c>
      <c r="R28" s="230">
        <v>506.17060440463973</v>
      </c>
      <c r="S28" s="230">
        <v>561.90736143505012</v>
      </c>
      <c r="T28" s="230">
        <v>605.88914561873014</v>
      </c>
      <c r="U28" s="230">
        <v>546.50471580604346</v>
      </c>
      <c r="V28" s="230">
        <v>454.1825052877353</v>
      </c>
      <c r="W28" s="230">
        <v>674.64870912675883</v>
      </c>
      <c r="X28" s="230">
        <v>626.24180822490189</v>
      </c>
      <c r="Y28" s="230">
        <v>531.14775460782027</v>
      </c>
      <c r="DA28" s="71"/>
    </row>
    <row r="29" spans="1:105" ht="12" customHeight="1" x14ac:dyDescent="0.25">
      <c r="A29" s="18" t="s">
        <v>42</v>
      </c>
      <c r="B29" s="230">
        <v>77.657860799798868</v>
      </c>
      <c r="C29" s="230">
        <v>341.72594279863898</v>
      </c>
      <c r="D29" s="230">
        <v>451.60847999783408</v>
      </c>
      <c r="E29" s="230">
        <v>520.60434839897744</v>
      </c>
      <c r="F29" s="230">
        <v>484.15325759873599</v>
      </c>
      <c r="G29" s="230">
        <v>268.44587999932958</v>
      </c>
      <c r="H29" s="230">
        <v>282.83309999896949</v>
      </c>
      <c r="I29" s="230">
        <v>448.27649999796029</v>
      </c>
      <c r="J29" s="230">
        <v>186.01962839875719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17.247177699197714</v>
      </c>
      <c r="C30" s="230">
        <v>17.798980831606002</v>
      </c>
      <c r="D30" s="230">
        <v>21.295571068267709</v>
      </c>
      <c r="E30" s="230">
        <v>19.794363716025966</v>
      </c>
      <c r="F30" s="230">
        <v>21.037088164092268</v>
      </c>
      <c r="G30" s="230">
        <v>26.668031499907194</v>
      </c>
      <c r="H30" s="230">
        <v>27.330818807025551</v>
      </c>
      <c r="I30" s="230">
        <v>8.9432211291162353</v>
      </c>
      <c r="J30" s="230">
        <v>17.272741452959281</v>
      </c>
      <c r="K30" s="230">
        <v>25.391681964938289</v>
      </c>
      <c r="L30" s="230">
        <v>23.19880552475805</v>
      </c>
      <c r="M30" s="230">
        <v>20.780278771493304</v>
      </c>
      <c r="N30" s="230">
        <v>16.917812662689037</v>
      </c>
      <c r="O30" s="230">
        <v>16.35771517748088</v>
      </c>
      <c r="P30" s="230">
        <v>16.291121369814864</v>
      </c>
      <c r="Q30" s="230">
        <v>18.98558456268854</v>
      </c>
      <c r="R30" s="230">
        <v>19.210074764120719</v>
      </c>
      <c r="S30" s="230">
        <v>22.096862190802458</v>
      </c>
      <c r="T30" s="230">
        <v>27.350601655093858</v>
      </c>
      <c r="U30" s="230">
        <v>23.497904367187193</v>
      </c>
      <c r="V30" s="230">
        <v>21.640790230310888</v>
      </c>
      <c r="W30" s="230">
        <v>27.821900712493967</v>
      </c>
      <c r="X30" s="230">
        <v>109.15503869620048</v>
      </c>
      <c r="Y30" s="230">
        <v>134.7757315375078</v>
      </c>
      <c r="DA30" s="71"/>
    </row>
    <row r="31" spans="1:105" ht="12" customHeight="1" x14ac:dyDescent="0.25">
      <c r="A31" s="18" t="s">
        <v>82</v>
      </c>
      <c r="B31" s="230">
        <v>168.58325972324127</v>
      </c>
      <c r="C31" s="230">
        <v>122.19904440804713</v>
      </c>
      <c r="D31" s="230">
        <v>119.44031117457669</v>
      </c>
      <c r="E31" s="230">
        <v>127.0092060720563</v>
      </c>
      <c r="F31" s="230">
        <v>124.63488843588567</v>
      </c>
      <c r="G31" s="230">
        <v>151.84039756440112</v>
      </c>
      <c r="H31" s="230">
        <v>183.64873025491042</v>
      </c>
      <c r="I31" s="230">
        <v>156.24225585061552</v>
      </c>
      <c r="J31" s="230">
        <v>116.77172753215694</v>
      </c>
      <c r="K31" s="230">
        <v>150.48544853940774</v>
      </c>
      <c r="L31" s="230">
        <v>77.022924152586995</v>
      </c>
      <c r="M31" s="230">
        <v>83.512193047425342</v>
      </c>
      <c r="N31" s="230">
        <v>66.891828625634446</v>
      </c>
      <c r="O31" s="230">
        <v>76.015838390381631</v>
      </c>
      <c r="P31" s="230">
        <v>99.195461222327282</v>
      </c>
      <c r="Q31" s="230">
        <v>107.98113983619152</v>
      </c>
      <c r="R31" s="230">
        <v>87.703851640045798</v>
      </c>
      <c r="S31" s="230">
        <v>85.150712062505022</v>
      </c>
      <c r="T31" s="230">
        <v>96.57027216039657</v>
      </c>
      <c r="U31" s="230">
        <v>105.78364101095531</v>
      </c>
      <c r="V31" s="230">
        <v>147.73330338872097</v>
      </c>
      <c r="W31" s="230">
        <v>200.94129283250257</v>
      </c>
      <c r="X31" s="230">
        <v>217.74406325455709</v>
      </c>
      <c r="Y31" s="230">
        <v>203.34448458544318</v>
      </c>
      <c r="DA31" s="71"/>
    </row>
    <row r="32" spans="1:105" ht="12" customHeight="1" x14ac:dyDescent="0.25">
      <c r="A32" s="18" t="s">
        <v>32</v>
      </c>
      <c r="B32" s="230">
        <v>751.86868865523695</v>
      </c>
      <c r="C32" s="230">
        <v>702.59082322245217</v>
      </c>
      <c r="D32" s="230">
        <v>620.98851463725043</v>
      </c>
      <c r="E32" s="230">
        <v>352.75058523973212</v>
      </c>
      <c r="F32" s="230">
        <v>326.43846253268947</v>
      </c>
      <c r="G32" s="230">
        <v>307.46923003332932</v>
      </c>
      <c r="H32" s="230">
        <v>314.99524689920668</v>
      </c>
      <c r="I32" s="230">
        <v>253.4521831745343</v>
      </c>
      <c r="J32" s="230">
        <v>206.65208726852927</v>
      </c>
      <c r="K32" s="230">
        <v>188.98952059905449</v>
      </c>
      <c r="L32" s="230">
        <v>173.40172663042665</v>
      </c>
      <c r="M32" s="230">
        <v>156.39215064572238</v>
      </c>
      <c r="N32" s="230">
        <v>120.51549411067549</v>
      </c>
      <c r="O32" s="230">
        <v>97.776547621751973</v>
      </c>
      <c r="P32" s="230">
        <v>73.566117853877628</v>
      </c>
      <c r="Q32" s="230">
        <v>71.076894468697205</v>
      </c>
      <c r="R32" s="230">
        <v>58.562455259544336</v>
      </c>
      <c r="S32" s="230">
        <v>39.658403821850833</v>
      </c>
      <c r="T32" s="230">
        <v>49.50809542516609</v>
      </c>
      <c r="U32" s="230">
        <v>51.146300315685139</v>
      </c>
      <c r="V32" s="230">
        <v>39.067862073675968</v>
      </c>
      <c r="W32" s="230">
        <v>52.000339947425104</v>
      </c>
      <c r="X32" s="230">
        <v>61.51879120898014</v>
      </c>
      <c r="Y32" s="230">
        <v>42.263428827723047</v>
      </c>
      <c r="DA32" s="71"/>
    </row>
    <row r="33" spans="1:105" ht="12" customHeight="1" x14ac:dyDescent="0.25">
      <c r="A33" s="18" t="s">
        <v>33</v>
      </c>
      <c r="B33" s="230">
        <v>371.46032770405822</v>
      </c>
      <c r="C33" s="230">
        <v>377.95276786238526</v>
      </c>
      <c r="D33" s="230">
        <v>788.3446699244563</v>
      </c>
      <c r="E33" s="230">
        <v>821.06225957042523</v>
      </c>
      <c r="F33" s="230">
        <v>752.43664204196114</v>
      </c>
      <c r="G33" s="230">
        <v>961.18653157909887</v>
      </c>
      <c r="H33" s="230">
        <v>1160.652722112447</v>
      </c>
      <c r="I33" s="230">
        <v>1180.3457218291064</v>
      </c>
      <c r="J33" s="230">
        <v>901.51792197492546</v>
      </c>
      <c r="K33" s="230">
        <v>623.97849421802789</v>
      </c>
      <c r="L33" s="230">
        <v>754.41489558735077</v>
      </c>
      <c r="M33" s="230">
        <v>375.25293997156029</v>
      </c>
      <c r="N33" s="230">
        <v>450.03604839697806</v>
      </c>
      <c r="O33" s="230">
        <v>461.85265970397268</v>
      </c>
      <c r="P33" s="230">
        <v>404.31432542718738</v>
      </c>
      <c r="Q33" s="230">
        <v>335.94341861295197</v>
      </c>
      <c r="R33" s="230">
        <v>353.93631655407722</v>
      </c>
      <c r="S33" s="230">
        <v>327.9405662229903</v>
      </c>
      <c r="T33" s="230">
        <v>293.61942083208891</v>
      </c>
      <c r="U33" s="230">
        <v>230.69569984287966</v>
      </c>
      <c r="V33" s="230">
        <v>220.5101055967225</v>
      </c>
      <c r="W33" s="230">
        <v>82.34625006661625</v>
      </c>
      <c r="X33" s="230">
        <v>83.201478675273194</v>
      </c>
      <c r="Y33" s="230">
        <v>166.81696344887916</v>
      </c>
      <c r="DA33" s="71"/>
    </row>
    <row r="34" spans="1:105" ht="12" customHeight="1" x14ac:dyDescent="0.25">
      <c r="A34" s="18" t="s">
        <v>73</v>
      </c>
      <c r="B34" s="230">
        <v>1882.458884399214</v>
      </c>
      <c r="C34" s="230">
        <v>1629.4736456218734</v>
      </c>
      <c r="D34" s="230">
        <v>1454.4432146046686</v>
      </c>
      <c r="E34" s="230">
        <v>1616.0140848352237</v>
      </c>
      <c r="F34" s="230">
        <v>1564.4688665987778</v>
      </c>
      <c r="G34" s="230">
        <v>1685.1952912150639</v>
      </c>
      <c r="H34" s="230">
        <v>1764.9795919987491</v>
      </c>
      <c r="I34" s="230">
        <v>1844.0872720216064</v>
      </c>
      <c r="J34" s="230">
        <v>1692.3055101510531</v>
      </c>
      <c r="K34" s="230">
        <v>1068.6955559286546</v>
      </c>
      <c r="L34" s="230">
        <v>1057.4391146412106</v>
      </c>
      <c r="M34" s="230">
        <v>1278.1178358717686</v>
      </c>
      <c r="N34" s="230">
        <v>1148.7557929329973</v>
      </c>
      <c r="O34" s="230">
        <v>1138.9830526463245</v>
      </c>
      <c r="P34" s="230">
        <v>1232.0051380414216</v>
      </c>
      <c r="Q34" s="230">
        <v>1411.7452137411813</v>
      </c>
      <c r="R34" s="230">
        <v>1402.5117088250145</v>
      </c>
      <c r="S34" s="230">
        <v>1438.7161752999511</v>
      </c>
      <c r="T34" s="230">
        <v>1397.63366060776</v>
      </c>
      <c r="U34" s="230">
        <v>1324.4098782074439</v>
      </c>
      <c r="V34" s="230">
        <v>1380.0312233411232</v>
      </c>
      <c r="W34" s="230">
        <v>1497.466793347046</v>
      </c>
      <c r="X34" s="230">
        <v>1256.1492610927182</v>
      </c>
      <c r="Y34" s="230">
        <v>1126.2932678180139</v>
      </c>
      <c r="DA34" s="71"/>
    </row>
    <row r="35" spans="1:105" ht="12" customHeight="1" x14ac:dyDescent="0.25">
      <c r="A35" s="18" t="s">
        <v>36</v>
      </c>
      <c r="B35" s="230">
        <v>883.83240264500182</v>
      </c>
      <c r="C35" s="230">
        <v>774.00936825686506</v>
      </c>
      <c r="D35" s="230">
        <v>654.8354120928675</v>
      </c>
      <c r="E35" s="230">
        <v>801.05056993961205</v>
      </c>
      <c r="F35" s="230">
        <v>690.51246593221379</v>
      </c>
      <c r="G35" s="230">
        <v>647.24791012303842</v>
      </c>
      <c r="H35" s="230">
        <v>684.52597163813016</v>
      </c>
      <c r="I35" s="230">
        <v>553.53802555542836</v>
      </c>
      <c r="J35" s="230">
        <v>297.47850543211791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11.125596872632</v>
      </c>
      <c r="K36" s="230">
        <v>26.470189544952824</v>
      </c>
      <c r="L36" s="230">
        <v>19.856145135397149</v>
      </c>
      <c r="M36" s="230">
        <v>53.284537539724496</v>
      </c>
      <c r="N36" s="230">
        <v>42.882426747234788</v>
      </c>
      <c r="O36" s="230">
        <v>78.866628805751205</v>
      </c>
      <c r="P36" s="230">
        <v>76.659690043533033</v>
      </c>
      <c r="Q36" s="230">
        <v>107.17938831095788</v>
      </c>
      <c r="R36" s="230">
        <v>184.7948714589273</v>
      </c>
      <c r="S36" s="230">
        <v>226.72024027244692</v>
      </c>
      <c r="T36" s="230">
        <v>256.34476864218379</v>
      </c>
      <c r="U36" s="230">
        <v>336.46145844750231</v>
      </c>
      <c r="V36" s="230">
        <v>343.85125094168365</v>
      </c>
      <c r="W36" s="230">
        <v>396.74328664209861</v>
      </c>
      <c r="X36" s="230">
        <v>411.60644887513706</v>
      </c>
      <c r="Y36" s="230">
        <v>257.87027260761192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5456.8000729900305</v>
      </c>
      <c r="C38" s="236">
        <f t="shared" si="4"/>
        <v>5374.6277701036252</v>
      </c>
      <c r="D38" s="236">
        <f t="shared" si="4"/>
        <v>4857.577533759194</v>
      </c>
      <c r="E38" s="236">
        <f t="shared" si="4"/>
        <v>5252.5995503527238</v>
      </c>
      <c r="F38" s="236">
        <f t="shared" si="4"/>
        <v>5459.4535618591735</v>
      </c>
      <c r="G38" s="236">
        <f t="shared" si="4"/>
        <v>5684.9668211383332</v>
      </c>
      <c r="H38" s="236">
        <f t="shared" si="4"/>
        <v>5559.8319895521845</v>
      </c>
      <c r="I38" s="236">
        <f t="shared" si="4"/>
        <v>6050.0806286994193</v>
      </c>
      <c r="J38" s="236">
        <f t="shared" si="4"/>
        <v>5387.082033767324</v>
      </c>
      <c r="K38" s="236">
        <f t="shared" si="4"/>
        <v>3131.7290199999998</v>
      </c>
      <c r="L38" s="236">
        <f t="shared" si="4"/>
        <v>3388.6332500000003</v>
      </c>
      <c r="M38" s="236">
        <f t="shared" si="4"/>
        <v>3910.3685599999999</v>
      </c>
      <c r="N38" s="236">
        <f t="shared" si="4"/>
        <v>3701.9497200000001</v>
      </c>
      <c r="O38" s="236">
        <f t="shared" si="4"/>
        <v>3542.12201</v>
      </c>
      <c r="P38" s="236">
        <f t="shared" si="4"/>
        <v>3767.87572</v>
      </c>
      <c r="Q38" s="236">
        <f t="shared" si="4"/>
        <v>4306.7553400000006</v>
      </c>
      <c r="R38" s="236">
        <f t="shared" si="4"/>
        <v>4493.5833599999996</v>
      </c>
      <c r="S38" s="236">
        <f t="shared" si="4"/>
        <v>4393.2093699999996</v>
      </c>
      <c r="T38" s="236">
        <f t="shared" si="4"/>
        <v>4039.0990500000003</v>
      </c>
      <c r="U38" s="236">
        <f t="shared" si="4"/>
        <v>3674.4423300000003</v>
      </c>
      <c r="V38" s="236">
        <f t="shared" si="4"/>
        <v>3411.2588135264623</v>
      </c>
      <c r="W38" s="236">
        <f t="shared" si="4"/>
        <v>3706.2088780006939</v>
      </c>
      <c r="X38" s="236">
        <f t="shared" si="4"/>
        <v>3787.6557319512199</v>
      </c>
      <c r="Y38" s="236">
        <f t="shared" si="4"/>
        <v>3129.6667501871848</v>
      </c>
      <c r="DA38" s="93"/>
    </row>
    <row r="39" spans="1:105" ht="12" customHeight="1" x14ac:dyDescent="0.25">
      <c r="A39" s="43" t="s">
        <v>106</v>
      </c>
      <c r="B39" s="237">
        <f>ISI!B$53</f>
        <v>1501.2757929900317</v>
      </c>
      <c r="C39" s="237">
        <f>ISI!C$53</f>
        <v>1361.5739301036244</v>
      </c>
      <c r="D39" s="237">
        <f>ISI!D$53</f>
        <v>1304.6474737591939</v>
      </c>
      <c r="E39" s="237">
        <f>ISI!E$53</f>
        <v>1609.9404003527243</v>
      </c>
      <c r="F39" s="237">
        <f>ISI!F$53</f>
        <v>1382.0333218591732</v>
      </c>
      <c r="G39" s="237">
        <f>ISI!G$53</f>
        <v>1297.6961911383339</v>
      </c>
      <c r="H39" s="237">
        <f>ISI!H$53</f>
        <v>1279.088569552184</v>
      </c>
      <c r="I39" s="237">
        <f>ISI!I$53</f>
        <v>1139.9378986994191</v>
      </c>
      <c r="J39" s="237">
        <f>ISI!J$53</f>
        <v>540.21971376732415</v>
      </c>
      <c r="K39" s="237">
        <f>ISI!K$53</f>
        <v>81.988749999999996</v>
      </c>
      <c r="L39" s="237">
        <f>ISI!L$53</f>
        <v>55.819719999999997</v>
      </c>
      <c r="M39" s="237">
        <f>ISI!M$53</f>
        <v>68.58059999999999</v>
      </c>
      <c r="N39" s="237">
        <f>ISI!N$53</f>
        <v>50.408569999999997</v>
      </c>
      <c r="O39" s="237">
        <f>ISI!O$53</f>
        <v>32.701990000000002</v>
      </c>
      <c r="P39" s="237">
        <f>ISI!P$53</f>
        <v>40.293889999999998</v>
      </c>
      <c r="Q39" s="237">
        <f>ISI!Q$53</f>
        <v>37.257219999999997</v>
      </c>
      <c r="R39" s="237">
        <f>ISI!R$53</f>
        <v>35.900759999999998</v>
      </c>
      <c r="S39" s="237">
        <f>ISI!S$53</f>
        <v>35.197049999999997</v>
      </c>
      <c r="T39" s="237">
        <f>ISI!T$53</f>
        <v>35.378410000000002</v>
      </c>
      <c r="U39" s="237">
        <f>ISI!U$53</f>
        <v>31.57648</v>
      </c>
      <c r="V39" s="237">
        <f>ISI!V$53</f>
        <v>23.322223526462619</v>
      </c>
      <c r="W39" s="237">
        <f>ISI!W$53</f>
        <v>24.857718000693971</v>
      </c>
      <c r="X39" s="237">
        <f>ISI!X$53</f>
        <v>22.20812195121951</v>
      </c>
      <c r="Y39" s="237">
        <f>ISI!Y$53</f>
        <v>23.143520187184681</v>
      </c>
      <c r="DA39" s="83"/>
    </row>
    <row r="40" spans="1:105" ht="12" customHeight="1" x14ac:dyDescent="0.25">
      <c r="A40" s="44" t="s">
        <v>107</v>
      </c>
      <c r="B40" s="238">
        <f>NFM!B$72</f>
        <v>213.94559000000001</v>
      </c>
      <c r="C40" s="238">
        <f>NFM!C$72</f>
        <v>229.07522</v>
      </c>
      <c r="D40" s="238">
        <f>NFM!D$72</f>
        <v>201.46652</v>
      </c>
      <c r="E40" s="238">
        <f>NFM!E$72</f>
        <v>214.72561999999999</v>
      </c>
      <c r="F40" s="238">
        <f>NFM!F$72</f>
        <v>244.72809000000001</v>
      </c>
      <c r="G40" s="238">
        <f>NFM!G$72</f>
        <v>246.95541</v>
      </c>
      <c r="H40" s="238">
        <f>NFM!H$72</f>
        <v>227.76002</v>
      </c>
      <c r="I40" s="238">
        <f>NFM!I$72</f>
        <v>252.12631999999999</v>
      </c>
      <c r="J40" s="238">
        <f>NFM!J$72</f>
        <v>245.23123000000001</v>
      </c>
      <c r="K40" s="238">
        <f>NFM!K$72</f>
        <v>226.10672</v>
      </c>
      <c r="L40" s="238">
        <f>NFM!L$72</f>
        <v>232.82185000000001</v>
      </c>
      <c r="M40" s="238">
        <f>NFM!M$72</f>
        <v>247.29499000000001</v>
      </c>
      <c r="N40" s="238">
        <f>NFM!N$72</f>
        <v>239.76214999999999</v>
      </c>
      <c r="O40" s="238">
        <f>NFM!O$72</f>
        <v>189.08878000000001</v>
      </c>
      <c r="P40" s="238">
        <f>NFM!P$72</f>
        <v>208.99235999999999</v>
      </c>
      <c r="Q40" s="238">
        <f>NFM!Q$72</f>
        <v>186.80228</v>
      </c>
      <c r="R40" s="238">
        <f>NFM!R$72</f>
        <v>187.51937000000001</v>
      </c>
      <c r="S40" s="238">
        <f>NFM!S$72</f>
        <v>147.8818</v>
      </c>
      <c r="T40" s="238">
        <f>NFM!T$72</f>
        <v>150.73419999999999</v>
      </c>
      <c r="U40" s="238">
        <f>NFM!U$72</f>
        <v>129.06910999999999</v>
      </c>
      <c r="V40" s="238">
        <f>NFM!V$72</f>
        <v>126.95193999999999</v>
      </c>
      <c r="W40" s="238">
        <f>NFM!W$72</f>
        <v>121.88988999999999</v>
      </c>
      <c r="X40" s="238">
        <f>NFM!X$72</f>
        <v>140.67292</v>
      </c>
      <c r="Y40" s="238">
        <f>NFM!Y$72</f>
        <v>146.21367000000001</v>
      </c>
      <c r="DA40" s="94"/>
    </row>
    <row r="41" spans="1:105" ht="12" customHeight="1" x14ac:dyDescent="0.25">
      <c r="A41" s="44" t="s">
        <v>108</v>
      </c>
      <c r="B41" s="238">
        <f>CHI!B$78</f>
        <v>2075.01928</v>
      </c>
      <c r="C41" s="238">
        <f>CHI!C$78</f>
        <v>2104.3922600000001</v>
      </c>
      <c r="D41" s="238">
        <f>CHI!D$78</f>
        <v>1598.30493</v>
      </c>
      <c r="E41" s="238">
        <f>CHI!E$78</f>
        <v>1633.64366</v>
      </c>
      <c r="F41" s="238">
        <f>CHI!F$78</f>
        <v>1797.6805999999999</v>
      </c>
      <c r="G41" s="238">
        <f>CHI!G$78</f>
        <v>1897.71849</v>
      </c>
      <c r="H41" s="238">
        <f>CHI!H$78</f>
        <v>1674.52685</v>
      </c>
      <c r="I41" s="238">
        <f>CHI!I$78</f>
        <v>1785.1941899999999</v>
      </c>
      <c r="J41" s="238">
        <f>CHI!J$78</f>
        <v>1747.17651</v>
      </c>
      <c r="K41" s="238">
        <f>CHI!K$78</f>
        <v>1044.19382</v>
      </c>
      <c r="L41" s="238">
        <f>CHI!L$78</f>
        <v>1244.69892</v>
      </c>
      <c r="M41" s="238">
        <f>CHI!M$78</f>
        <v>1600.9196300000001</v>
      </c>
      <c r="N41" s="238">
        <f>CHI!N$78</f>
        <v>1319.3218400000001</v>
      </c>
      <c r="O41" s="238">
        <f>CHI!O$78</f>
        <v>1349.9572900000001</v>
      </c>
      <c r="P41" s="238">
        <f>CHI!P$78</f>
        <v>1479.9493299999999</v>
      </c>
      <c r="Q41" s="238">
        <f>CHI!Q$78</f>
        <v>1664.70598</v>
      </c>
      <c r="R41" s="238">
        <f>CHI!R$78</f>
        <v>1724.49172</v>
      </c>
      <c r="S41" s="238">
        <f>CHI!S$78</f>
        <v>1652.74468</v>
      </c>
      <c r="T41" s="238">
        <f>CHI!T$78</f>
        <v>1339.9332099999999</v>
      </c>
      <c r="U41" s="238">
        <f>CHI!U$78</f>
        <v>1120.0548200000001</v>
      </c>
      <c r="V41" s="238">
        <f>CHI!V$78</f>
        <v>945.73420999999996</v>
      </c>
      <c r="W41" s="238">
        <f>CHI!W$78</f>
        <v>1174.4000100000001</v>
      </c>
      <c r="X41" s="238">
        <f>CHI!X$78</f>
        <v>937.42427999999995</v>
      </c>
      <c r="Y41" s="238">
        <f>CHI!Y$78</f>
        <v>958.48692000000005</v>
      </c>
      <c r="DA41" s="94"/>
    </row>
    <row r="42" spans="1:105" ht="12" customHeight="1" x14ac:dyDescent="0.25">
      <c r="A42" s="44" t="s">
        <v>109</v>
      </c>
      <c r="B42" s="238">
        <f>NMM!B$58</f>
        <v>1629.2457399999998</v>
      </c>
      <c r="C42" s="238">
        <f>NMM!C$58</f>
        <v>1654.4961499999999</v>
      </c>
      <c r="D42" s="238">
        <f>NMM!D$58</f>
        <v>1720.6561299999998</v>
      </c>
      <c r="E42" s="238">
        <f>NMM!E$58</f>
        <v>1758.5312199999998</v>
      </c>
      <c r="F42" s="238">
        <f>NMM!F$58</f>
        <v>1989.29312</v>
      </c>
      <c r="G42" s="238">
        <f>NMM!G$58</f>
        <v>2196.3994600000001</v>
      </c>
      <c r="H42" s="238">
        <f>NMM!H$58</f>
        <v>2330.4646500000003</v>
      </c>
      <c r="I42" s="238">
        <f>NMM!I$58</f>
        <v>2825.3868599999996</v>
      </c>
      <c r="J42" s="238">
        <f>NMM!J$58</f>
        <v>2814.6083299999996</v>
      </c>
      <c r="K42" s="238">
        <f>NMM!K$58</f>
        <v>1746.34097</v>
      </c>
      <c r="L42" s="238">
        <f>NMM!L$58</f>
        <v>1811.7874200000003</v>
      </c>
      <c r="M42" s="238">
        <f>NMM!M$58</f>
        <v>1953.7697899999998</v>
      </c>
      <c r="N42" s="238">
        <f>NMM!N$58</f>
        <v>2056.83761</v>
      </c>
      <c r="O42" s="238">
        <f>NMM!O$58</f>
        <v>1941.3484200000003</v>
      </c>
      <c r="P42" s="238">
        <f>NMM!P$58</f>
        <v>2005.28674</v>
      </c>
      <c r="Q42" s="238">
        <f>NMM!Q$58</f>
        <v>2385.6663899999999</v>
      </c>
      <c r="R42" s="238">
        <f>NMM!R$58</f>
        <v>2508.20822</v>
      </c>
      <c r="S42" s="238">
        <f>NMM!S$58</f>
        <v>2521.4803299999999</v>
      </c>
      <c r="T42" s="238">
        <f>NMM!T$58</f>
        <v>2478.5225600000003</v>
      </c>
      <c r="U42" s="238">
        <f>NMM!U$58</f>
        <v>2357.6834400000002</v>
      </c>
      <c r="V42" s="238">
        <f>NMM!V$58</f>
        <v>2280.76629</v>
      </c>
      <c r="W42" s="238">
        <f>NMM!W$58</f>
        <v>2348.8963199999998</v>
      </c>
      <c r="X42" s="238">
        <f>NMM!X$58</f>
        <v>2650.5231900000003</v>
      </c>
      <c r="Y42" s="238">
        <f>NMM!Y$58</f>
        <v>1967.8711000000001</v>
      </c>
      <c r="DA42" s="94"/>
    </row>
    <row r="43" spans="1:105" ht="12" customHeight="1" x14ac:dyDescent="0.25">
      <c r="A43" s="45" t="s">
        <v>110</v>
      </c>
      <c r="B43" s="239">
        <v>37.313670000000002</v>
      </c>
      <c r="C43" s="239">
        <v>25.090209999999999</v>
      </c>
      <c r="D43" s="239">
        <v>32.502479999999998</v>
      </c>
      <c r="E43" s="239">
        <v>35.758650000000003</v>
      </c>
      <c r="F43" s="239">
        <v>45.718429999999998</v>
      </c>
      <c r="G43" s="239">
        <v>46.197270000000003</v>
      </c>
      <c r="H43" s="239">
        <v>47.991900000000001</v>
      </c>
      <c r="I43" s="239">
        <v>47.435360000000003</v>
      </c>
      <c r="J43" s="239">
        <v>39.846249999999998</v>
      </c>
      <c r="K43" s="239">
        <v>33.098759999999999</v>
      </c>
      <c r="L43" s="239">
        <v>43.505339999999997</v>
      </c>
      <c r="M43" s="239">
        <v>39.803550000000001</v>
      </c>
      <c r="N43" s="239">
        <v>35.619549999999997</v>
      </c>
      <c r="O43" s="239">
        <v>29.02553</v>
      </c>
      <c r="P43" s="239">
        <v>33.353400000000001</v>
      </c>
      <c r="Q43" s="239">
        <v>32.32347</v>
      </c>
      <c r="R43" s="239">
        <v>37.463290000000001</v>
      </c>
      <c r="S43" s="239">
        <v>35.90551</v>
      </c>
      <c r="T43" s="239">
        <v>34.530670000000001</v>
      </c>
      <c r="U43" s="239">
        <v>36.058480000000003</v>
      </c>
      <c r="V43" s="239">
        <v>34.48415</v>
      </c>
      <c r="W43" s="239">
        <v>36.164940000000001</v>
      </c>
      <c r="X43" s="239">
        <v>36.827219999999997</v>
      </c>
      <c r="Y43" s="239">
        <v>33.951540000000001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0.99999999999999989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0.99999999999999989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1.1666451256407126E-2</v>
      </c>
      <c r="C52" s="233">
        <f t="shared" si="10"/>
        <v>1.0979069215838523E-2</v>
      </c>
      <c r="D52" s="233">
        <f t="shared" si="10"/>
        <v>1.0296717161420547E-2</v>
      </c>
      <c r="E52" s="233">
        <f t="shared" si="10"/>
        <v>9.2997734477936415E-3</v>
      </c>
      <c r="F52" s="233">
        <f t="shared" si="10"/>
        <v>8.93680102309506E-3</v>
      </c>
      <c r="G52" s="233">
        <f t="shared" si="10"/>
        <v>9.2081284701550654E-3</v>
      </c>
      <c r="H52" s="233">
        <f t="shared" si="10"/>
        <v>9.0545063659161259E-3</v>
      </c>
      <c r="I52" s="233">
        <f t="shared" si="10"/>
        <v>8.3825219131773328E-3</v>
      </c>
      <c r="J52" s="233">
        <f t="shared" si="10"/>
        <v>9.4139726832596221E-3</v>
      </c>
      <c r="K52" s="233">
        <f t="shared" si="10"/>
        <v>9.7237191159723277E-3</v>
      </c>
      <c r="L52" s="233">
        <f t="shared" si="10"/>
        <v>1.177187181435484E-2</v>
      </c>
      <c r="M52" s="233">
        <f t="shared" si="10"/>
        <v>1.3130186601102553E-2</v>
      </c>
      <c r="N52" s="233">
        <f t="shared" si="10"/>
        <v>1.2554779627597989E-2</v>
      </c>
      <c r="O52" s="233">
        <f t="shared" si="10"/>
        <v>1.2569219755203812E-2</v>
      </c>
      <c r="P52" s="233">
        <f t="shared" si="10"/>
        <v>1.1845568676502717E-2</v>
      </c>
      <c r="Q52" s="233">
        <f t="shared" si="10"/>
        <v>1.2237085600853088E-2</v>
      </c>
      <c r="R52" s="233">
        <f t="shared" si="10"/>
        <v>1.1449586577918469E-2</v>
      </c>
      <c r="S52" s="233">
        <f t="shared" si="10"/>
        <v>1.0981169007665721E-2</v>
      </c>
      <c r="T52" s="233">
        <f t="shared" si="10"/>
        <v>1.0307211433317304E-2</v>
      </c>
      <c r="U52" s="233">
        <f t="shared" si="10"/>
        <v>9.9094430481262968E-3</v>
      </c>
      <c r="V52" s="233">
        <f t="shared" si="10"/>
        <v>1.0471973853091768E-2</v>
      </c>
      <c r="W52" s="233">
        <f t="shared" si="10"/>
        <v>1.0305728366692638E-2</v>
      </c>
      <c r="X52" s="233">
        <f t="shared" si="10"/>
        <v>8.6973734566779242E-3</v>
      </c>
      <c r="Y52" s="233">
        <f t="shared" si="10"/>
        <v>9.7191106703192597E-3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0.2026692048794009</v>
      </c>
      <c r="C53" s="234">
        <f t="shared" si="11"/>
        <v>0.18645088338292834</v>
      </c>
      <c r="D53" s="234">
        <f t="shared" si="11"/>
        <v>0.18851291209967685</v>
      </c>
      <c r="E53" s="234">
        <f t="shared" si="11"/>
        <v>0.19562002464722528</v>
      </c>
      <c r="F53" s="234">
        <f t="shared" si="11"/>
        <v>0.1891139237799046</v>
      </c>
      <c r="G53" s="234">
        <f t="shared" si="11"/>
        <v>0.18545814281344378</v>
      </c>
      <c r="H53" s="234">
        <f t="shared" si="11"/>
        <v>0.17913349813138676</v>
      </c>
      <c r="I53" s="234">
        <f t="shared" si="11"/>
        <v>0.1804504889140908</v>
      </c>
      <c r="J53" s="234">
        <f t="shared" si="11"/>
        <v>0.14358099072389904</v>
      </c>
      <c r="K53" s="234">
        <f t="shared" si="11"/>
        <v>0.12546708431359682</v>
      </c>
      <c r="L53" s="234">
        <f t="shared" si="11"/>
        <v>0.11615864451813873</v>
      </c>
      <c r="M53" s="234">
        <f t="shared" si="11"/>
        <v>0.12061675037865695</v>
      </c>
      <c r="N53" s="234">
        <f t="shared" si="11"/>
        <v>0.11378626501082892</v>
      </c>
      <c r="O53" s="234">
        <f t="shared" si="11"/>
        <v>0.11936158352373998</v>
      </c>
      <c r="P53" s="234">
        <f t="shared" si="11"/>
        <v>0.11301473856708999</v>
      </c>
      <c r="Q53" s="234">
        <f t="shared" si="11"/>
        <v>0.12128397660071419</v>
      </c>
      <c r="R53" s="234">
        <f t="shared" si="11"/>
        <v>0.12680608081378805</v>
      </c>
      <c r="S53" s="234">
        <f t="shared" si="11"/>
        <v>0.18334004567285828</v>
      </c>
      <c r="T53" s="234">
        <f t="shared" si="11"/>
        <v>0.22911073432556464</v>
      </c>
      <c r="U53" s="234">
        <f t="shared" si="11"/>
        <v>0.23012941904524734</v>
      </c>
      <c r="V53" s="234">
        <f t="shared" si="11"/>
        <v>0.22107474117734899</v>
      </c>
      <c r="W53" s="234">
        <f t="shared" si="11"/>
        <v>0.23030821611329053</v>
      </c>
      <c r="X53" s="234">
        <f t="shared" si="11"/>
        <v>0.21557636159983054</v>
      </c>
      <c r="Y53" s="234">
        <f t="shared" si="11"/>
        <v>0.21032086546610226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0.38118417966834206</v>
      </c>
      <c r="C54" s="235">
        <f t="shared" si="12"/>
        <v>0.3985931997069892</v>
      </c>
      <c r="D54" s="235">
        <f t="shared" si="12"/>
        <v>0.40979549177252989</v>
      </c>
      <c r="E54" s="235">
        <f t="shared" si="12"/>
        <v>0.40318243715022295</v>
      </c>
      <c r="F54" s="235">
        <f t="shared" si="12"/>
        <v>0.39813999319637372</v>
      </c>
      <c r="G54" s="235">
        <f t="shared" si="12"/>
        <v>0.38654382419650063</v>
      </c>
      <c r="H54" s="235">
        <f t="shared" si="12"/>
        <v>0.40128956854592623</v>
      </c>
      <c r="I54" s="235">
        <f t="shared" si="12"/>
        <v>0.39437829497941218</v>
      </c>
      <c r="J54" s="235">
        <f t="shared" si="12"/>
        <v>0.38138339319396103</v>
      </c>
      <c r="K54" s="235">
        <f t="shared" si="12"/>
        <v>0.39493746378280326</v>
      </c>
      <c r="L54" s="235">
        <f t="shared" si="12"/>
        <v>0.39676314656538381</v>
      </c>
      <c r="M54" s="235">
        <f t="shared" si="12"/>
        <v>0.34836849186923413</v>
      </c>
      <c r="N54" s="235">
        <f t="shared" si="12"/>
        <v>0.34408312430095223</v>
      </c>
      <c r="O54" s="235">
        <f t="shared" si="12"/>
        <v>0.34994338131403729</v>
      </c>
      <c r="P54" s="235">
        <f t="shared" si="12"/>
        <v>0.34624983405541876</v>
      </c>
      <c r="Q54" s="235">
        <f t="shared" si="12"/>
        <v>0.32656105649375505</v>
      </c>
      <c r="R54" s="235">
        <f t="shared" si="12"/>
        <v>0.3168439493628834</v>
      </c>
      <c r="S54" s="235">
        <f t="shared" si="12"/>
        <v>0.30683224490359029</v>
      </c>
      <c r="T54" s="235">
        <f t="shared" si="12"/>
        <v>0.30653838955100254</v>
      </c>
      <c r="U54" s="235">
        <f t="shared" si="12"/>
        <v>0.31622060983097977</v>
      </c>
      <c r="V54" s="235">
        <f t="shared" si="12"/>
        <v>0.33288118682035883</v>
      </c>
      <c r="W54" s="235">
        <f t="shared" si="12"/>
        <v>0.33540773289898479</v>
      </c>
      <c r="X54" s="235">
        <f t="shared" si="12"/>
        <v>0.32737256392638969</v>
      </c>
      <c r="Y54" s="235">
        <f t="shared" si="12"/>
        <v>0.34345484326087794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0.40448016419584998</v>
      </c>
      <c r="C55" s="240">
        <f t="shared" si="13"/>
        <v>0.40397684769424386</v>
      </c>
      <c r="D55" s="240">
        <f t="shared" si="13"/>
        <v>0.39139487896637276</v>
      </c>
      <c r="E55" s="240">
        <f t="shared" si="13"/>
        <v>0.39189776475475802</v>
      </c>
      <c r="F55" s="240">
        <f t="shared" si="13"/>
        <v>0.40380928200062655</v>
      </c>
      <c r="G55" s="240">
        <f t="shared" si="13"/>
        <v>0.41878990451990045</v>
      </c>
      <c r="H55" s="240">
        <f t="shared" si="13"/>
        <v>0.41052242695677094</v>
      </c>
      <c r="I55" s="240">
        <f t="shared" si="13"/>
        <v>0.41678869419331965</v>
      </c>
      <c r="J55" s="240">
        <f t="shared" si="13"/>
        <v>0.46562164339888029</v>
      </c>
      <c r="K55" s="240">
        <f t="shared" si="13"/>
        <v>0.46987173278762756</v>
      </c>
      <c r="L55" s="240">
        <f t="shared" si="13"/>
        <v>0.47530633710212261</v>
      </c>
      <c r="M55" s="240">
        <f t="shared" si="13"/>
        <v>0.51788457115100639</v>
      </c>
      <c r="N55" s="240">
        <f t="shared" si="13"/>
        <v>0.52957583106062089</v>
      </c>
      <c r="O55" s="240">
        <f t="shared" si="13"/>
        <v>0.51812581540701896</v>
      </c>
      <c r="P55" s="240">
        <f t="shared" si="13"/>
        <v>0.52888985870098859</v>
      </c>
      <c r="Q55" s="240">
        <f t="shared" si="13"/>
        <v>0.53991788130467766</v>
      </c>
      <c r="R55" s="240">
        <f t="shared" si="13"/>
        <v>0.54490038324541012</v>
      </c>
      <c r="S55" s="240">
        <f t="shared" si="13"/>
        <v>0.49884654041588566</v>
      </c>
      <c r="T55" s="240">
        <f t="shared" si="13"/>
        <v>0.45404366469011548</v>
      </c>
      <c r="U55" s="240">
        <f t="shared" si="13"/>
        <v>0.44374052807564668</v>
      </c>
      <c r="V55" s="240">
        <f t="shared" si="13"/>
        <v>0.43557209814920039</v>
      </c>
      <c r="W55" s="240">
        <f t="shared" si="13"/>
        <v>0.42397832262103197</v>
      </c>
      <c r="X55" s="240">
        <f t="shared" si="13"/>
        <v>0.44835370101710187</v>
      </c>
      <c r="Y55" s="240">
        <f t="shared" si="13"/>
        <v>0.43650518060270044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BG: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355.84379852358239</v>
      </c>
      <c r="C3" s="203">
        <f t="shared" si="0"/>
        <v>276.54286670671956</v>
      </c>
      <c r="D3" s="203">
        <f t="shared" si="0"/>
        <v>236.46432724540784</v>
      </c>
      <c r="E3" s="203">
        <f t="shared" si="0"/>
        <v>325.11630296112685</v>
      </c>
      <c r="F3" s="203">
        <f t="shared" si="0"/>
        <v>462.26394376994506</v>
      </c>
      <c r="G3" s="203">
        <f t="shared" si="0"/>
        <v>486.7743961385404</v>
      </c>
      <c r="H3" s="203">
        <f t="shared" si="0"/>
        <v>554.15412213917193</v>
      </c>
      <c r="I3" s="203">
        <f t="shared" si="0"/>
        <v>686.6284396591019</v>
      </c>
      <c r="J3" s="203">
        <f t="shared" si="0"/>
        <v>505.95764790111821</v>
      </c>
      <c r="K3" s="203">
        <f t="shared" si="0"/>
        <v>175.9887001365515</v>
      </c>
      <c r="L3" s="203">
        <f t="shared" si="0"/>
        <v>253.03766664481719</v>
      </c>
      <c r="M3" s="203">
        <f t="shared" si="0"/>
        <v>225.53105854113781</v>
      </c>
      <c r="N3" s="203">
        <f t="shared" si="0"/>
        <v>178.34212276235129</v>
      </c>
      <c r="O3" s="203">
        <f t="shared" si="0"/>
        <v>144.86659016236351</v>
      </c>
      <c r="P3" s="203">
        <f t="shared" si="0"/>
        <v>96.808308362378014</v>
      </c>
      <c r="Q3" s="203">
        <f t="shared" si="0"/>
        <v>74.875478755449109</v>
      </c>
      <c r="R3" s="203">
        <f t="shared" si="0"/>
        <v>189.5841198155114</v>
      </c>
      <c r="S3" s="203">
        <f t="shared" si="0"/>
        <v>222.58367901719731</v>
      </c>
      <c r="T3" s="203">
        <f t="shared" si="0"/>
        <v>254.04668102692631</v>
      </c>
      <c r="U3" s="203">
        <f t="shared" si="0"/>
        <v>153.84941834967239</v>
      </c>
      <c r="V3" s="203">
        <f t="shared" si="0"/>
        <v>146.02175254324081</v>
      </c>
      <c r="W3" s="203">
        <f t="shared" si="0"/>
        <v>422.5571412210893</v>
      </c>
      <c r="X3" s="203">
        <f t="shared" si="0"/>
        <v>303.26293203115557</v>
      </c>
      <c r="Y3" s="203">
        <f t="shared" si="0"/>
        <v>364.03713263811079</v>
      </c>
      <c r="DA3" s="112"/>
    </row>
    <row r="4" spans="1:105" ht="12" customHeight="1" x14ac:dyDescent="0.25">
      <c r="A4" s="50" t="s">
        <v>43</v>
      </c>
      <c r="B4" s="241">
        <v>264.31179018868391</v>
      </c>
      <c r="C4" s="241">
        <v>190.52874448940719</v>
      </c>
      <c r="D4" s="241">
        <v>166.11296145143859</v>
      </c>
      <c r="E4" s="241">
        <v>225.61871804358159</v>
      </c>
      <c r="F4" s="241">
        <v>298.30855212635657</v>
      </c>
      <c r="G4" s="241">
        <v>314.85120157558117</v>
      </c>
      <c r="H4" s="241">
        <v>323.08381638838353</v>
      </c>
      <c r="I4" s="241">
        <v>393.75964504111857</v>
      </c>
      <c r="J4" s="241">
        <v>178.8989139417063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91.532008334898478</v>
      </c>
      <c r="C5" s="242">
        <v>86.014122217312348</v>
      </c>
      <c r="D5" s="242">
        <v>70.351365793969251</v>
      </c>
      <c r="E5" s="242">
        <v>99.497584917545254</v>
      </c>
      <c r="F5" s="242">
        <v>163.95539164358851</v>
      </c>
      <c r="G5" s="242">
        <v>171.9231945629592</v>
      </c>
      <c r="H5" s="242">
        <v>231.07030575078841</v>
      </c>
      <c r="I5" s="242">
        <v>292.86879461798333</v>
      </c>
      <c r="J5" s="242">
        <v>327.05873395941188</v>
      </c>
      <c r="K5" s="242">
        <v>175.9887001365515</v>
      </c>
      <c r="L5" s="242">
        <v>253.03766664481719</v>
      </c>
      <c r="M5" s="242">
        <v>225.53105854113781</v>
      </c>
      <c r="N5" s="242">
        <v>178.34212276235129</v>
      </c>
      <c r="O5" s="242">
        <v>144.86659016236351</v>
      </c>
      <c r="P5" s="242">
        <v>96.808308362378014</v>
      </c>
      <c r="Q5" s="242">
        <v>74.875478755449109</v>
      </c>
      <c r="R5" s="242">
        <v>189.5841198155114</v>
      </c>
      <c r="S5" s="242">
        <v>222.58367901719731</v>
      </c>
      <c r="T5" s="242">
        <v>254.04668102692631</v>
      </c>
      <c r="U5" s="242">
        <v>153.84941834967239</v>
      </c>
      <c r="V5" s="242">
        <v>146.02175254324081</v>
      </c>
      <c r="W5" s="242">
        <v>422.5571412210893</v>
      </c>
      <c r="X5" s="242">
        <v>303.26293203115557</v>
      </c>
      <c r="Y5" s="242">
        <v>364.03713263811079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2021.6</v>
      </c>
      <c r="C7" s="203">
        <f t="shared" si="1"/>
        <v>1972</v>
      </c>
      <c r="D7" s="203">
        <f t="shared" si="1"/>
        <v>1859.9</v>
      </c>
      <c r="E7" s="203">
        <f t="shared" si="1"/>
        <v>2316.5</v>
      </c>
      <c r="F7" s="203">
        <f t="shared" si="1"/>
        <v>2105.5</v>
      </c>
      <c r="G7" s="203">
        <f t="shared" si="1"/>
        <v>1968.8</v>
      </c>
      <c r="H7" s="203">
        <f t="shared" si="1"/>
        <v>2123.4499999999998</v>
      </c>
      <c r="I7" s="203">
        <f t="shared" si="1"/>
        <v>1909</v>
      </c>
      <c r="J7" s="203">
        <f t="shared" si="1"/>
        <v>1330</v>
      </c>
      <c r="K7" s="203">
        <f t="shared" si="1"/>
        <v>725.7</v>
      </c>
      <c r="L7" s="203">
        <f t="shared" si="1"/>
        <v>737</v>
      </c>
      <c r="M7" s="203">
        <f t="shared" si="1"/>
        <v>834.5</v>
      </c>
      <c r="N7" s="203">
        <f t="shared" si="1"/>
        <v>632.79999999999995</v>
      </c>
      <c r="O7" s="203">
        <f t="shared" si="1"/>
        <v>522.79999999999995</v>
      </c>
      <c r="P7" s="203">
        <f t="shared" si="1"/>
        <v>612.4</v>
      </c>
      <c r="Q7" s="203">
        <f t="shared" si="1"/>
        <v>543.1</v>
      </c>
      <c r="R7" s="203">
        <f t="shared" si="1"/>
        <v>527.29999999999995</v>
      </c>
      <c r="S7" s="203">
        <f t="shared" si="1"/>
        <v>652.41999999999996</v>
      </c>
      <c r="T7" s="203">
        <f t="shared" si="1"/>
        <v>666.1</v>
      </c>
      <c r="U7" s="203">
        <f t="shared" si="1"/>
        <v>565.9</v>
      </c>
      <c r="V7" s="203">
        <f t="shared" si="1"/>
        <v>579.4251539899999</v>
      </c>
      <c r="W7" s="203">
        <f t="shared" si="1"/>
        <v>617.5734943990002</v>
      </c>
      <c r="X7" s="203">
        <f t="shared" si="1"/>
        <v>551.74604028700003</v>
      </c>
      <c r="Y7" s="203">
        <f t="shared" si="1"/>
        <v>574.98538821200009</v>
      </c>
      <c r="DA7" s="112"/>
    </row>
    <row r="8" spans="1:105" ht="12" customHeight="1" x14ac:dyDescent="0.25">
      <c r="A8" s="50" t="s">
        <v>43</v>
      </c>
      <c r="B8" s="241">
        <v>1419.7</v>
      </c>
      <c r="C8" s="241">
        <v>1268.7</v>
      </c>
      <c r="D8" s="241">
        <v>1219.7</v>
      </c>
      <c r="E8" s="241">
        <v>1502.2</v>
      </c>
      <c r="F8" s="241">
        <v>1273.5999999999999</v>
      </c>
      <c r="G8" s="241">
        <v>1197</v>
      </c>
      <c r="H8" s="241">
        <v>1154.8979999999999</v>
      </c>
      <c r="I8" s="241">
        <v>1027</v>
      </c>
      <c r="J8" s="241">
        <v>428.7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601.9</v>
      </c>
      <c r="C9" s="242">
        <v>703.3</v>
      </c>
      <c r="D9" s="242">
        <v>640.20000000000005</v>
      </c>
      <c r="E9" s="242">
        <v>814.3</v>
      </c>
      <c r="F9" s="242">
        <v>831.9</v>
      </c>
      <c r="G9" s="242">
        <v>771.8</v>
      </c>
      <c r="H9" s="242">
        <v>968.55200000000002</v>
      </c>
      <c r="I9" s="242">
        <v>882</v>
      </c>
      <c r="J9" s="242">
        <v>901.3</v>
      </c>
      <c r="K9" s="242">
        <v>725.7</v>
      </c>
      <c r="L9" s="242">
        <v>737</v>
      </c>
      <c r="M9" s="242">
        <v>834.5</v>
      </c>
      <c r="N9" s="242">
        <v>632.79999999999995</v>
      </c>
      <c r="O9" s="242">
        <v>522.79999999999995</v>
      </c>
      <c r="P9" s="242">
        <v>612.4</v>
      </c>
      <c r="Q9" s="242">
        <v>543.1</v>
      </c>
      <c r="R9" s="242">
        <v>527.29999999999995</v>
      </c>
      <c r="S9" s="242">
        <v>652.41999999999996</v>
      </c>
      <c r="T9" s="242">
        <v>666.1</v>
      </c>
      <c r="U9" s="242">
        <v>565.9</v>
      </c>
      <c r="V9" s="242">
        <v>579.4251539899999</v>
      </c>
      <c r="W9" s="242">
        <v>617.5734943990002</v>
      </c>
      <c r="X9" s="242">
        <v>551.74604028700003</v>
      </c>
      <c r="Y9" s="242">
        <v>574.98538821200009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2421.0526315789475</v>
      </c>
      <c r="C11" s="203">
        <f t="shared" si="2"/>
        <v>2421.0526315789475</v>
      </c>
      <c r="D11" s="203">
        <f t="shared" si="2"/>
        <v>2347.4295749426351</v>
      </c>
      <c r="E11" s="203">
        <f t="shared" si="2"/>
        <v>2494.6756882152595</v>
      </c>
      <c r="F11" s="203">
        <f t="shared" si="2"/>
        <v>2568.2987448515714</v>
      </c>
      <c r="G11" s="203">
        <f t="shared" si="2"/>
        <v>2494.6756882152595</v>
      </c>
      <c r="H11" s="203">
        <f t="shared" si="2"/>
        <v>2715.5448581241963</v>
      </c>
      <c r="I11" s="203">
        <f t="shared" si="2"/>
        <v>2552.3969187561829</v>
      </c>
      <c r="J11" s="203">
        <f t="shared" si="2"/>
        <v>2552.3969187561829</v>
      </c>
      <c r="K11" s="203">
        <f t="shared" si="2"/>
        <v>2478.773862119871</v>
      </c>
      <c r="L11" s="203">
        <f t="shared" si="2"/>
        <v>2478.773862119871</v>
      </c>
      <c r="M11" s="203">
        <f t="shared" si="2"/>
        <v>2315.6259227518567</v>
      </c>
      <c r="N11" s="203">
        <f t="shared" si="2"/>
        <v>2242.0028661155447</v>
      </c>
      <c r="O11" s="203">
        <f t="shared" si="2"/>
        <v>2242.0028661155447</v>
      </c>
      <c r="P11" s="203">
        <f t="shared" si="2"/>
        <v>2242.0028661155447</v>
      </c>
      <c r="Q11" s="203">
        <f t="shared" si="2"/>
        <v>2005.2318701112195</v>
      </c>
      <c r="R11" s="203">
        <f t="shared" si="2"/>
        <v>2005.2318701112195</v>
      </c>
      <c r="S11" s="203">
        <f t="shared" si="2"/>
        <v>2005.2318701112195</v>
      </c>
      <c r="T11" s="203">
        <f t="shared" si="2"/>
        <v>1931.6088134749073</v>
      </c>
      <c r="U11" s="203">
        <f t="shared" si="2"/>
        <v>1768.4608741068939</v>
      </c>
      <c r="V11" s="203">
        <f t="shared" si="2"/>
        <v>1768.4608741068939</v>
      </c>
      <c r="W11" s="203">
        <f t="shared" si="2"/>
        <v>1768.4608741068939</v>
      </c>
      <c r="X11" s="203">
        <f t="shared" si="2"/>
        <v>1694.8378174705817</v>
      </c>
      <c r="Y11" s="203">
        <f t="shared" si="2"/>
        <v>1531.6898781025684</v>
      </c>
      <c r="DA11" s="112"/>
    </row>
    <row r="12" spans="1:105" ht="12" customHeight="1" x14ac:dyDescent="0.25">
      <c r="A12" s="50" t="s">
        <v>43</v>
      </c>
      <c r="B12" s="241">
        <v>1631.578947368421</v>
      </c>
      <c r="C12" s="241">
        <v>1631.578947368421</v>
      </c>
      <c r="D12" s="241">
        <v>1631.578947368421</v>
      </c>
      <c r="E12" s="241">
        <v>1631.578947368421</v>
      </c>
      <c r="F12" s="241">
        <v>1631.578947368421</v>
      </c>
      <c r="G12" s="241">
        <v>1631.578947368421</v>
      </c>
      <c r="H12" s="241">
        <v>1631.578947368421</v>
      </c>
      <c r="I12" s="241">
        <v>1468.4310080004079</v>
      </c>
      <c r="J12" s="241">
        <v>1468.4310080004079</v>
      </c>
      <c r="K12" s="241">
        <v>1468.4310080004079</v>
      </c>
      <c r="L12" s="241">
        <v>1468.4310080004079</v>
      </c>
      <c r="M12" s="241">
        <v>1305.2830686323939</v>
      </c>
      <c r="N12" s="241">
        <v>1305.2830686323939</v>
      </c>
      <c r="O12" s="241">
        <v>1305.2830686323939</v>
      </c>
      <c r="P12" s="241">
        <v>1305.2830686323939</v>
      </c>
      <c r="Q12" s="241">
        <v>1142.135129264381</v>
      </c>
      <c r="R12" s="241">
        <v>1142.135129264381</v>
      </c>
      <c r="S12" s="241">
        <v>1142.135129264381</v>
      </c>
      <c r="T12" s="241">
        <v>1142.135129264381</v>
      </c>
      <c r="U12" s="241">
        <v>978.98718989636768</v>
      </c>
      <c r="V12" s="241">
        <v>978.98718989636768</v>
      </c>
      <c r="W12" s="241">
        <v>978.98718989636768</v>
      </c>
      <c r="X12" s="241">
        <v>978.98718989636768</v>
      </c>
      <c r="Y12" s="241">
        <v>815.83925052835434</v>
      </c>
      <c r="DA12" s="83" t="s">
        <v>119</v>
      </c>
    </row>
    <row r="13" spans="1:105" ht="12" customHeight="1" x14ac:dyDescent="0.25">
      <c r="A13" s="49" t="s">
        <v>44</v>
      </c>
      <c r="B13" s="242">
        <v>789.47368421052636</v>
      </c>
      <c r="C13" s="242">
        <v>789.47368421052636</v>
      </c>
      <c r="D13" s="242">
        <v>715.85062757421417</v>
      </c>
      <c r="E13" s="242">
        <v>863.09674084683843</v>
      </c>
      <c r="F13" s="242">
        <v>936.71979748315061</v>
      </c>
      <c r="G13" s="242">
        <v>863.09674084683843</v>
      </c>
      <c r="H13" s="242">
        <v>1083.965910755775</v>
      </c>
      <c r="I13" s="242">
        <v>1083.965910755775</v>
      </c>
      <c r="J13" s="242">
        <v>1083.965910755775</v>
      </c>
      <c r="K13" s="242">
        <v>1010.342854119463</v>
      </c>
      <c r="L13" s="242">
        <v>1010.342854119463</v>
      </c>
      <c r="M13" s="242">
        <v>1010.342854119463</v>
      </c>
      <c r="N13" s="242">
        <v>936.71979748315061</v>
      </c>
      <c r="O13" s="242">
        <v>936.71979748315061</v>
      </c>
      <c r="P13" s="242">
        <v>936.71979748315061</v>
      </c>
      <c r="Q13" s="242">
        <v>863.09674084683843</v>
      </c>
      <c r="R13" s="242">
        <v>863.09674084683843</v>
      </c>
      <c r="S13" s="242">
        <v>863.09674084683843</v>
      </c>
      <c r="T13" s="242">
        <v>789.47368421052624</v>
      </c>
      <c r="U13" s="242">
        <v>789.47368421052624</v>
      </c>
      <c r="V13" s="242">
        <v>789.47368421052624</v>
      </c>
      <c r="W13" s="242">
        <v>789.47368421052624</v>
      </c>
      <c r="X13" s="242">
        <v>715.85062757421406</v>
      </c>
      <c r="Y13" s="242">
        <v>715.85062757421406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310.3940526406376</v>
      </c>
      <c r="F14" s="210">
        <f t="shared" si="3"/>
        <v>73.623056636312143</v>
      </c>
      <c r="G14" s="210">
        <f t="shared" si="3"/>
        <v>0</v>
      </c>
      <c r="H14" s="210">
        <f t="shared" si="3"/>
        <v>220.86916990893641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163.14793936801331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147.24611327262431</v>
      </c>
      <c r="F16" s="242">
        <v>73.623056636312143</v>
      </c>
      <c r="G16" s="242">
        <v>0</v>
      </c>
      <c r="H16" s="242">
        <v>220.86916990893641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73.623056636312185</v>
      </c>
      <c r="E17" s="210">
        <f t="shared" si="4"/>
        <v>163.14793936801334</v>
      </c>
      <c r="F17" s="210">
        <f t="shared" si="4"/>
        <v>0</v>
      </c>
      <c r="G17" s="210">
        <f t="shared" si="4"/>
        <v>73.623056636312185</v>
      </c>
      <c r="H17" s="210">
        <f t="shared" si="4"/>
        <v>0</v>
      </c>
      <c r="I17" s="210">
        <f t="shared" si="4"/>
        <v>163.14793936801311</v>
      </c>
      <c r="J17" s="210">
        <f t="shared" si="4"/>
        <v>0</v>
      </c>
      <c r="K17" s="210">
        <f t="shared" si="4"/>
        <v>73.623056636311958</v>
      </c>
      <c r="L17" s="210">
        <f t="shared" si="4"/>
        <v>0</v>
      </c>
      <c r="M17" s="210">
        <f t="shared" si="4"/>
        <v>163.14793936801402</v>
      </c>
      <c r="N17" s="210">
        <f t="shared" si="4"/>
        <v>73.623056636312413</v>
      </c>
      <c r="O17" s="210">
        <f t="shared" si="4"/>
        <v>0</v>
      </c>
      <c r="P17" s="210">
        <f t="shared" si="4"/>
        <v>0</v>
      </c>
      <c r="Q17" s="210">
        <f t="shared" si="4"/>
        <v>236.77099600432507</v>
      </c>
      <c r="R17" s="210">
        <f t="shared" si="4"/>
        <v>0</v>
      </c>
      <c r="S17" s="210">
        <f t="shared" si="4"/>
        <v>0</v>
      </c>
      <c r="T17" s="210">
        <f t="shared" si="4"/>
        <v>73.623056636312185</v>
      </c>
      <c r="U17" s="210">
        <f t="shared" si="4"/>
        <v>163.14793936801334</v>
      </c>
      <c r="V17" s="210">
        <f t="shared" si="4"/>
        <v>0</v>
      </c>
      <c r="W17" s="210">
        <f t="shared" si="4"/>
        <v>0</v>
      </c>
      <c r="X17" s="210">
        <f t="shared" si="4"/>
        <v>73.623056636312185</v>
      </c>
      <c r="Y17" s="210">
        <f t="shared" si="4"/>
        <v>163.14793936801334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163.14793936801334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163.14793936801311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163.14793936801402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163.14793936801289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163.14793936801334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163.14793936801334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73.623056636312185</v>
      </c>
      <c r="E19" s="242">
        <f t="shared" si="6"/>
        <v>0</v>
      </c>
      <c r="F19" s="242">
        <f t="shared" si="6"/>
        <v>0</v>
      </c>
      <c r="G19" s="242">
        <f t="shared" si="6"/>
        <v>73.623056636312185</v>
      </c>
      <c r="H19" s="242">
        <f t="shared" si="6"/>
        <v>0</v>
      </c>
      <c r="I19" s="242">
        <f t="shared" si="6"/>
        <v>0</v>
      </c>
      <c r="J19" s="242">
        <f t="shared" si="6"/>
        <v>0</v>
      </c>
      <c r="K19" s="242">
        <f t="shared" si="6"/>
        <v>73.623056636311958</v>
      </c>
      <c r="L19" s="242">
        <f t="shared" si="6"/>
        <v>0</v>
      </c>
      <c r="M19" s="242">
        <f t="shared" si="6"/>
        <v>0</v>
      </c>
      <c r="N19" s="242">
        <f t="shared" si="6"/>
        <v>73.623056636312413</v>
      </c>
      <c r="O19" s="242">
        <f t="shared" si="6"/>
        <v>0</v>
      </c>
      <c r="P19" s="242">
        <f t="shared" si="6"/>
        <v>0</v>
      </c>
      <c r="Q19" s="242">
        <f t="shared" si="6"/>
        <v>73.623056636312185</v>
      </c>
      <c r="R19" s="242">
        <f t="shared" si="6"/>
        <v>0</v>
      </c>
      <c r="S19" s="242">
        <f t="shared" si="6"/>
        <v>0</v>
      </c>
      <c r="T19" s="242">
        <f t="shared" si="6"/>
        <v>73.623056636312185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73.623056636312185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399.45263157894738</v>
      </c>
      <c r="C20" s="203">
        <f t="shared" si="7"/>
        <v>449.0526315789474</v>
      </c>
      <c r="D20" s="203">
        <f t="shared" si="7"/>
        <v>487.52957494263512</v>
      </c>
      <c r="E20" s="203">
        <f t="shared" si="7"/>
        <v>178.17568821525947</v>
      </c>
      <c r="F20" s="203">
        <f t="shared" si="7"/>
        <v>462.79874485157177</v>
      </c>
      <c r="G20" s="203">
        <f t="shared" si="7"/>
        <v>525.87568821525952</v>
      </c>
      <c r="H20" s="203">
        <f t="shared" si="7"/>
        <v>592.09485812419609</v>
      </c>
      <c r="I20" s="203">
        <f t="shared" si="7"/>
        <v>643.39691875618291</v>
      </c>
      <c r="J20" s="203">
        <f t="shared" si="7"/>
        <v>1222.3969187561829</v>
      </c>
      <c r="K20" s="203">
        <f t="shared" si="7"/>
        <v>1753.0738621198709</v>
      </c>
      <c r="L20" s="203">
        <f t="shared" si="7"/>
        <v>1741.773862119871</v>
      </c>
      <c r="M20" s="203">
        <f t="shared" si="7"/>
        <v>1481.1259227518569</v>
      </c>
      <c r="N20" s="203">
        <f t="shared" si="7"/>
        <v>1609.2028661155446</v>
      </c>
      <c r="O20" s="203">
        <f t="shared" si="7"/>
        <v>1719.2028661155446</v>
      </c>
      <c r="P20" s="203">
        <f t="shared" si="7"/>
        <v>1629.6028661155447</v>
      </c>
      <c r="Q20" s="203">
        <f t="shared" si="7"/>
        <v>1462.1318701112195</v>
      </c>
      <c r="R20" s="203">
        <f t="shared" si="7"/>
        <v>1477.9318701112195</v>
      </c>
      <c r="S20" s="203">
        <f t="shared" si="7"/>
        <v>1352.8118701112194</v>
      </c>
      <c r="T20" s="203">
        <f t="shared" si="7"/>
        <v>1265.5088134749071</v>
      </c>
      <c r="U20" s="203">
        <f t="shared" si="7"/>
        <v>1202.5608741068941</v>
      </c>
      <c r="V20" s="203">
        <f t="shared" si="7"/>
        <v>1189.035720116894</v>
      </c>
      <c r="W20" s="203">
        <f t="shared" si="7"/>
        <v>1150.8873797078936</v>
      </c>
      <c r="X20" s="203">
        <f t="shared" si="7"/>
        <v>1143.0917771835816</v>
      </c>
      <c r="Y20" s="203">
        <f t="shared" si="7"/>
        <v>956.70448989056831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211.878947368421</v>
      </c>
      <c r="C21" s="241">
        <f t="shared" si="8"/>
        <v>362.878947368421</v>
      </c>
      <c r="D21" s="241">
        <f t="shared" si="8"/>
        <v>411.878947368421</v>
      </c>
      <c r="E21" s="241">
        <f t="shared" si="8"/>
        <v>129.378947368421</v>
      </c>
      <c r="F21" s="241">
        <f t="shared" si="8"/>
        <v>357.97894736842113</v>
      </c>
      <c r="G21" s="241">
        <f t="shared" si="8"/>
        <v>434.57894736842104</v>
      </c>
      <c r="H21" s="241">
        <f t="shared" si="8"/>
        <v>476.68094736842113</v>
      </c>
      <c r="I21" s="241">
        <f t="shared" si="8"/>
        <v>441.43100800040793</v>
      </c>
      <c r="J21" s="241">
        <f t="shared" si="8"/>
        <v>1039.7310080004079</v>
      </c>
      <c r="K21" s="241">
        <f t="shared" si="8"/>
        <v>1468.4310080004079</v>
      </c>
      <c r="L21" s="241">
        <f t="shared" si="8"/>
        <v>1468.4310080004079</v>
      </c>
      <c r="M21" s="241">
        <f t="shared" si="8"/>
        <v>1305.2830686323939</v>
      </c>
      <c r="N21" s="241">
        <f t="shared" si="8"/>
        <v>1305.2830686323939</v>
      </c>
      <c r="O21" s="241">
        <f t="shared" si="8"/>
        <v>1305.2830686323939</v>
      </c>
      <c r="P21" s="241">
        <f t="shared" si="8"/>
        <v>1305.2830686323939</v>
      </c>
      <c r="Q21" s="241">
        <f t="shared" si="8"/>
        <v>1142.135129264381</v>
      </c>
      <c r="R21" s="241">
        <f t="shared" si="8"/>
        <v>1142.135129264381</v>
      </c>
      <c r="S21" s="241">
        <f t="shared" si="8"/>
        <v>1142.135129264381</v>
      </c>
      <c r="T21" s="241">
        <f t="shared" si="8"/>
        <v>1142.135129264381</v>
      </c>
      <c r="U21" s="241">
        <f t="shared" si="8"/>
        <v>978.98718989636768</v>
      </c>
      <c r="V21" s="241">
        <f t="shared" si="8"/>
        <v>978.98718989636768</v>
      </c>
      <c r="W21" s="241">
        <f t="shared" si="8"/>
        <v>978.98718989636768</v>
      </c>
      <c r="X21" s="241">
        <f t="shared" si="8"/>
        <v>978.98718989636768</v>
      </c>
      <c r="Y21" s="241">
        <f t="shared" si="8"/>
        <v>815.83925052835434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187.57368421052638</v>
      </c>
      <c r="C22" s="242">
        <f t="shared" si="9"/>
        <v>86.173684210526403</v>
      </c>
      <c r="D22" s="242">
        <f t="shared" si="9"/>
        <v>75.650627574214127</v>
      </c>
      <c r="E22" s="242">
        <f t="shared" si="9"/>
        <v>48.796740846838475</v>
      </c>
      <c r="F22" s="242">
        <f t="shared" si="9"/>
        <v>104.81979748315064</v>
      </c>
      <c r="G22" s="242">
        <f t="shared" si="9"/>
        <v>91.296740846838475</v>
      </c>
      <c r="H22" s="242">
        <f t="shared" si="9"/>
        <v>115.41391075577496</v>
      </c>
      <c r="I22" s="242">
        <f t="shared" si="9"/>
        <v>201.96591075577498</v>
      </c>
      <c r="J22" s="242">
        <f t="shared" si="9"/>
        <v>182.66591075577503</v>
      </c>
      <c r="K22" s="242">
        <f t="shared" si="9"/>
        <v>284.64285411946298</v>
      </c>
      <c r="L22" s="242">
        <f t="shared" si="9"/>
        <v>273.34285411946303</v>
      </c>
      <c r="M22" s="242">
        <f t="shared" si="9"/>
        <v>175.84285411946303</v>
      </c>
      <c r="N22" s="242">
        <f t="shared" si="9"/>
        <v>303.91979748315066</v>
      </c>
      <c r="O22" s="242">
        <f t="shared" si="9"/>
        <v>413.91979748315066</v>
      </c>
      <c r="P22" s="242">
        <f t="shared" si="9"/>
        <v>324.31979748315064</v>
      </c>
      <c r="Q22" s="242">
        <f t="shared" si="9"/>
        <v>319.99674084683841</v>
      </c>
      <c r="R22" s="242">
        <f t="shared" si="9"/>
        <v>335.79674084683847</v>
      </c>
      <c r="S22" s="242">
        <f t="shared" si="9"/>
        <v>210.67674084683847</v>
      </c>
      <c r="T22" s="242">
        <f t="shared" si="9"/>
        <v>123.37368421052622</v>
      </c>
      <c r="U22" s="242">
        <f t="shared" si="9"/>
        <v>223.57368421052627</v>
      </c>
      <c r="V22" s="242">
        <f t="shared" si="9"/>
        <v>210.04853022052635</v>
      </c>
      <c r="W22" s="242">
        <f t="shared" si="9"/>
        <v>171.90018981152605</v>
      </c>
      <c r="X22" s="242">
        <f t="shared" si="9"/>
        <v>164.10458728721403</v>
      </c>
      <c r="Y22" s="242">
        <f t="shared" si="9"/>
        <v>140.86523936221397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615.28323301805665</v>
      </c>
      <c r="C25" s="210">
        <v>644.07540842648314</v>
      </c>
      <c r="D25" s="210">
        <v>605.00988822012039</v>
      </c>
      <c r="E25" s="210">
        <v>731.12261392949267</v>
      </c>
      <c r="F25" s="210">
        <v>653.56766981943247</v>
      </c>
      <c r="G25" s="210">
        <v>606.6671539122957</v>
      </c>
      <c r="H25" s="210">
        <v>628.63877901977639</v>
      </c>
      <c r="I25" s="210">
        <v>619.32098022355979</v>
      </c>
      <c r="J25" s="210">
        <v>440.44144453998268</v>
      </c>
      <c r="K25" s="210">
        <v>192.74084264832331</v>
      </c>
      <c r="L25" s="210">
        <v>128.7243336199484</v>
      </c>
      <c r="M25" s="210">
        <v>137.73035253654339</v>
      </c>
      <c r="N25" s="210">
        <v>111.7800515907137</v>
      </c>
      <c r="O25" s="210">
        <v>99.057093723129839</v>
      </c>
      <c r="P25" s="210">
        <v>112.1460017196904</v>
      </c>
      <c r="Q25" s="210">
        <v>110.5122957867584</v>
      </c>
      <c r="R25" s="210">
        <v>111.0751504729149</v>
      </c>
      <c r="S25" s="210">
        <v>118.6838349097162</v>
      </c>
      <c r="T25" s="210">
        <v>126.00911435941531</v>
      </c>
      <c r="U25" s="210">
        <v>115.97042132416161</v>
      </c>
      <c r="V25" s="210">
        <v>106.20507308684439</v>
      </c>
      <c r="W25" s="210">
        <v>114.15055889939811</v>
      </c>
      <c r="X25" s="210">
        <v>102.9490971625107</v>
      </c>
      <c r="Y25" s="210">
        <v>99.596044711951848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41.485640584694764</v>
      </c>
      <c r="C26" s="213">
        <f t="shared" si="10"/>
        <v>115.54875322441958</v>
      </c>
      <c r="D26" s="213">
        <f t="shared" si="10"/>
        <v>126.42579535683581</v>
      </c>
      <c r="E26" s="213">
        <f t="shared" si="10"/>
        <v>146.38933791917452</v>
      </c>
      <c r="F26" s="213">
        <f t="shared" si="10"/>
        <v>131.7619088564058</v>
      </c>
      <c r="G26" s="213">
        <f t="shared" si="10"/>
        <v>101.38151332760103</v>
      </c>
      <c r="H26" s="213">
        <f t="shared" si="10"/>
        <v>97.497936371453122</v>
      </c>
      <c r="I26" s="213">
        <f t="shared" si="10"/>
        <v>120.94909716251072</v>
      </c>
      <c r="J26" s="213">
        <f t="shared" si="10"/>
        <v>50.088907996560614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5.4428202923473772E-2</v>
      </c>
      <c r="T26" s="213">
        <f t="shared" si="10"/>
        <v>2.106620808254514E-2</v>
      </c>
      <c r="U26" s="213">
        <f t="shared" si="10"/>
        <v>1.977644024075666E-2</v>
      </c>
      <c r="V26" s="213">
        <f t="shared" si="10"/>
        <v>1.023215821152192E-2</v>
      </c>
      <c r="W26" s="213">
        <f t="shared" si="10"/>
        <v>1.2295786758383489E-2</v>
      </c>
      <c r="X26" s="213">
        <f t="shared" si="10"/>
        <v>1.2295786758383489E-2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24.150816852966472</v>
      </c>
      <c r="C27" s="204">
        <v>39.268529664660349</v>
      </c>
      <c r="D27" s="204">
        <v>25.61754084264831</v>
      </c>
      <c r="E27" s="204">
        <v>30.17979363714532</v>
      </c>
      <c r="F27" s="204">
        <v>23.688993981083399</v>
      </c>
      <c r="G27" s="204">
        <v>41.45889939810835</v>
      </c>
      <c r="H27" s="204">
        <v>34.363800515907123</v>
      </c>
      <c r="I27" s="204">
        <v>20.88460877042132</v>
      </c>
      <c r="J27" s="204">
        <v>8.565520206362855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5.4428202923473772E-2</v>
      </c>
      <c r="T27" s="204">
        <v>2.106620808254514E-2</v>
      </c>
      <c r="U27" s="204">
        <v>1.977644024075666E-2</v>
      </c>
      <c r="V27" s="204">
        <v>1.023215821152192E-2</v>
      </c>
      <c r="W27" s="204">
        <v>1.2295786758383489E-2</v>
      </c>
      <c r="X27" s="204">
        <v>1.2295786758383489E-2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17.334823731728289</v>
      </c>
      <c r="C28" s="204">
        <v>76.280223559759236</v>
      </c>
      <c r="D28" s="204">
        <v>100.8082545141875</v>
      </c>
      <c r="E28" s="204">
        <v>116.2095442820292</v>
      </c>
      <c r="F28" s="204">
        <v>108.0729148753224</v>
      </c>
      <c r="G28" s="204">
        <v>59.922613929492677</v>
      </c>
      <c r="H28" s="204">
        <v>63.134135855545999</v>
      </c>
      <c r="I28" s="204">
        <v>100.0644883920894</v>
      </c>
      <c r="J28" s="204">
        <v>41.523387790197759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11.641272570937231</v>
      </c>
      <c r="C29" s="204">
        <f t="shared" si="11"/>
        <v>2.894840928632846</v>
      </c>
      <c r="D29" s="204">
        <f t="shared" si="11"/>
        <v>0</v>
      </c>
      <c r="E29" s="204">
        <f t="shared" si="11"/>
        <v>0</v>
      </c>
      <c r="F29" s="204">
        <f t="shared" si="11"/>
        <v>0</v>
      </c>
      <c r="G29" s="204">
        <f t="shared" si="11"/>
        <v>2.0540842648323299</v>
      </c>
      <c r="H29" s="204">
        <f t="shared" si="11"/>
        <v>2</v>
      </c>
      <c r="I29" s="204">
        <f t="shared" si="11"/>
        <v>1.010318142734308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0.28615649183147029</v>
      </c>
      <c r="T29" s="204">
        <f t="shared" si="11"/>
        <v>0.23783319002579534</v>
      </c>
      <c r="U29" s="204">
        <f t="shared" si="11"/>
        <v>0.20834049871023219</v>
      </c>
      <c r="V29" s="204">
        <f t="shared" si="11"/>
        <v>0.40644883920894243</v>
      </c>
      <c r="W29" s="204">
        <f t="shared" si="11"/>
        <v>0.57171109200343928</v>
      </c>
      <c r="X29" s="204">
        <f t="shared" si="11"/>
        <v>0.38065348237317281</v>
      </c>
      <c r="Y29" s="204">
        <f t="shared" si="11"/>
        <v>0.38142734307824588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0.20610490111779881</v>
      </c>
      <c r="W30" s="204">
        <v>0.32029234737747198</v>
      </c>
      <c r="X30" s="204">
        <v>0.17618228718830611</v>
      </c>
      <c r="Y30" s="204">
        <v>0.14961306964746349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0.21642304385210659</v>
      </c>
      <c r="T31" s="204">
        <v>0.18125537403267411</v>
      </c>
      <c r="U31" s="204">
        <v>0.17798796216681001</v>
      </c>
      <c r="V31" s="204">
        <v>0.16698194325021501</v>
      </c>
      <c r="W31" s="204">
        <v>0.17360275150472909</v>
      </c>
      <c r="X31" s="204">
        <v>0.16809974204643161</v>
      </c>
      <c r="Y31" s="204">
        <v>0.19337919174548579</v>
      </c>
      <c r="DA31" s="71" t="s">
        <v>130</v>
      </c>
    </row>
    <row r="32" spans="1:105" ht="12" customHeight="1" x14ac:dyDescent="0.25">
      <c r="A32" s="18" t="s">
        <v>71</v>
      </c>
      <c r="B32" s="204">
        <v>1.026999140154772</v>
      </c>
      <c r="C32" s="204">
        <v>0</v>
      </c>
      <c r="D32" s="204">
        <v>0</v>
      </c>
      <c r="E32" s="204">
        <v>0</v>
      </c>
      <c r="F32" s="204">
        <v>0</v>
      </c>
      <c r="G32" s="204">
        <v>2.0540842648323299</v>
      </c>
      <c r="H32" s="204">
        <v>2</v>
      </c>
      <c r="I32" s="204">
        <v>1.010318142734308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6.9733447979363719E-2</v>
      </c>
      <c r="T32" s="204">
        <v>5.6577815993121228E-2</v>
      </c>
      <c r="U32" s="204">
        <v>3.0352536543422182E-2</v>
      </c>
      <c r="V32" s="204">
        <v>3.3361994840928631E-2</v>
      </c>
      <c r="W32" s="204">
        <v>7.7815993121238172E-2</v>
      </c>
      <c r="X32" s="204">
        <v>3.6371453138435081E-2</v>
      </c>
      <c r="Y32" s="204">
        <v>3.8435081685296642E-2</v>
      </c>
      <c r="DA32" s="71" t="s">
        <v>131</v>
      </c>
    </row>
    <row r="33" spans="1:105" ht="12" customHeight="1" x14ac:dyDescent="0.25">
      <c r="A33" s="18" t="s">
        <v>32</v>
      </c>
      <c r="B33" s="204">
        <v>10.614273430782459</v>
      </c>
      <c r="C33" s="204">
        <v>2.894840928632846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414.47317282889071</v>
      </c>
      <c r="C35" s="204">
        <f t="shared" si="12"/>
        <v>364.97936371453142</v>
      </c>
      <c r="D35" s="204">
        <f t="shared" si="12"/>
        <v>337.10610490111782</v>
      </c>
      <c r="E35" s="204">
        <f t="shared" si="12"/>
        <v>416.14625967325878</v>
      </c>
      <c r="F35" s="204">
        <f t="shared" si="12"/>
        <v>361.06723989681859</v>
      </c>
      <c r="G35" s="204">
        <f t="shared" si="12"/>
        <v>353.49905417024939</v>
      </c>
      <c r="H35" s="204">
        <f t="shared" si="12"/>
        <v>361.89140154772144</v>
      </c>
      <c r="I35" s="204">
        <f t="shared" si="12"/>
        <v>343.02889079965604</v>
      </c>
      <c r="J35" s="204">
        <f t="shared" si="12"/>
        <v>253.11169389509891</v>
      </c>
      <c r="K35" s="204">
        <f t="shared" si="12"/>
        <v>96.968443680137568</v>
      </c>
      <c r="L35" s="204">
        <f t="shared" si="12"/>
        <v>56.621496130696471</v>
      </c>
      <c r="M35" s="204">
        <f t="shared" si="12"/>
        <v>63.133963886500432</v>
      </c>
      <c r="N35" s="204">
        <f t="shared" si="12"/>
        <v>50.301117798796213</v>
      </c>
      <c r="O35" s="204">
        <f t="shared" si="12"/>
        <v>42.713327601031807</v>
      </c>
      <c r="P35" s="204">
        <f t="shared" si="12"/>
        <v>50.581083404987098</v>
      </c>
      <c r="Q35" s="204">
        <f t="shared" si="12"/>
        <v>49.721238177128107</v>
      </c>
      <c r="R35" s="204">
        <f t="shared" si="12"/>
        <v>48.774548581255367</v>
      </c>
      <c r="S35" s="204">
        <f t="shared" si="12"/>
        <v>50.616509028374892</v>
      </c>
      <c r="T35" s="204">
        <f t="shared" si="12"/>
        <v>55.455717970765257</v>
      </c>
      <c r="U35" s="204">
        <f t="shared" si="12"/>
        <v>51.621238177128113</v>
      </c>
      <c r="V35" s="204">
        <f t="shared" si="12"/>
        <v>49.180825451418741</v>
      </c>
      <c r="W35" s="204">
        <f t="shared" si="12"/>
        <v>52.815047291487531</v>
      </c>
      <c r="X35" s="204">
        <f t="shared" si="12"/>
        <v>47.215993121238171</v>
      </c>
      <c r="Y35" s="204">
        <f t="shared" si="12"/>
        <v>47.882889079965608</v>
      </c>
      <c r="DA35" s="71"/>
    </row>
    <row r="36" spans="1:105" ht="12" customHeight="1" x14ac:dyDescent="0.25">
      <c r="A36" s="18" t="s">
        <v>73</v>
      </c>
      <c r="B36" s="204">
        <v>278.17815993121229</v>
      </c>
      <c r="C36" s="204">
        <v>252.04582975064491</v>
      </c>
      <c r="D36" s="204">
        <v>236.26534823731731</v>
      </c>
      <c r="E36" s="204">
        <v>298.17549441100601</v>
      </c>
      <c r="F36" s="204">
        <v>256.1494411006019</v>
      </c>
      <c r="G36" s="204">
        <v>259.60877042132421</v>
      </c>
      <c r="H36" s="204">
        <v>267.49707652622533</v>
      </c>
      <c r="I36" s="204">
        <v>268.51134995700772</v>
      </c>
      <c r="J36" s="204">
        <v>215.60808254514191</v>
      </c>
      <c r="K36" s="204">
        <v>96.968443680137568</v>
      </c>
      <c r="L36" s="204">
        <v>56.621496130696471</v>
      </c>
      <c r="M36" s="204">
        <v>63.133963886500432</v>
      </c>
      <c r="N36" s="204">
        <v>50.301117798796213</v>
      </c>
      <c r="O36" s="204">
        <v>42.713327601031807</v>
      </c>
      <c r="P36" s="204">
        <v>50.581083404987098</v>
      </c>
      <c r="Q36" s="204">
        <v>49.721238177128107</v>
      </c>
      <c r="R36" s="204">
        <v>48.774548581255367</v>
      </c>
      <c r="S36" s="204">
        <v>50.616509028374892</v>
      </c>
      <c r="T36" s="204">
        <v>55.455717970765257</v>
      </c>
      <c r="U36" s="204">
        <v>51.621238177128113</v>
      </c>
      <c r="V36" s="204">
        <v>49.180825451418741</v>
      </c>
      <c r="W36" s="204">
        <v>52.815047291487531</v>
      </c>
      <c r="X36" s="204">
        <v>47.215993121238171</v>
      </c>
      <c r="Y36" s="204">
        <v>47.882889079965608</v>
      </c>
      <c r="DA36" s="71" t="s">
        <v>134</v>
      </c>
    </row>
    <row r="37" spans="1:105" ht="12" customHeight="1" x14ac:dyDescent="0.25">
      <c r="A37" s="18" t="s">
        <v>36</v>
      </c>
      <c r="B37" s="204">
        <v>136.29501289767839</v>
      </c>
      <c r="C37" s="204">
        <v>112.9335339638865</v>
      </c>
      <c r="D37" s="204">
        <v>100.84075666380051</v>
      </c>
      <c r="E37" s="204">
        <v>117.9707652622528</v>
      </c>
      <c r="F37" s="204">
        <v>104.9177987962167</v>
      </c>
      <c r="G37" s="204">
        <v>93.890283748925185</v>
      </c>
      <c r="H37" s="204">
        <v>94.394325021496144</v>
      </c>
      <c r="I37" s="204">
        <v>74.517540842648316</v>
      </c>
      <c r="J37" s="204">
        <v>37.503611349956998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7.1625107480653469E-2</v>
      </c>
      <c r="C38" s="204">
        <f t="shared" si="13"/>
        <v>0.16715391229578669</v>
      </c>
      <c r="D38" s="204">
        <f t="shared" si="13"/>
        <v>0.1194325021496131</v>
      </c>
      <c r="E38" s="204">
        <f t="shared" si="13"/>
        <v>0.14333619948409279</v>
      </c>
      <c r="F38" s="204">
        <f t="shared" si="13"/>
        <v>0.1194325021496131</v>
      </c>
      <c r="G38" s="204">
        <f t="shared" si="13"/>
        <v>0.1194325021496131</v>
      </c>
      <c r="H38" s="204">
        <f t="shared" si="13"/>
        <v>7.1625107480653469E-2</v>
      </c>
      <c r="I38" s="204">
        <f t="shared" si="13"/>
        <v>9.5528804815133275E-2</v>
      </c>
      <c r="J38" s="204">
        <f t="shared" si="13"/>
        <v>9.5528804815133275E-2</v>
      </c>
      <c r="K38" s="204">
        <f t="shared" si="13"/>
        <v>7.1625107480653469E-2</v>
      </c>
      <c r="L38" s="204">
        <f t="shared" si="13"/>
        <v>4.7807394668959592E-2</v>
      </c>
      <c r="M38" s="204">
        <f t="shared" si="13"/>
        <v>4.7807394668959592E-2</v>
      </c>
      <c r="N38" s="204">
        <f t="shared" si="13"/>
        <v>0</v>
      </c>
      <c r="O38" s="204">
        <f t="shared" si="13"/>
        <v>2.3903697334479789E-2</v>
      </c>
      <c r="P38" s="204">
        <f t="shared" si="13"/>
        <v>0</v>
      </c>
      <c r="Q38" s="204">
        <f t="shared" si="13"/>
        <v>0</v>
      </c>
      <c r="R38" s="204">
        <f t="shared" si="13"/>
        <v>4.7807394668959592E-2</v>
      </c>
      <c r="S38" s="204">
        <f t="shared" si="13"/>
        <v>3.6629406706792773E-2</v>
      </c>
      <c r="T38" s="204">
        <f t="shared" si="13"/>
        <v>1.8916595012897681E-2</v>
      </c>
      <c r="U38" s="204">
        <f t="shared" si="13"/>
        <v>3.086844368013757E-2</v>
      </c>
      <c r="V38" s="204">
        <f t="shared" si="13"/>
        <v>2.0292347377472049E-2</v>
      </c>
      <c r="W38" s="204">
        <f t="shared" si="13"/>
        <v>1.418744625967326E-2</v>
      </c>
      <c r="X38" s="204">
        <f t="shared" si="13"/>
        <v>9.114359415305244E-3</v>
      </c>
      <c r="Y38" s="204">
        <f t="shared" si="13"/>
        <v>5.6749785038693037E-3</v>
      </c>
      <c r="DA38" s="71"/>
    </row>
    <row r="39" spans="1:105" ht="12" customHeight="1" x14ac:dyDescent="0.25">
      <c r="A39" s="18" t="s">
        <v>38</v>
      </c>
      <c r="B39" s="204">
        <v>7.1625107480653469E-2</v>
      </c>
      <c r="C39" s="204">
        <v>0.16715391229578669</v>
      </c>
      <c r="D39" s="204">
        <v>0.1194325021496131</v>
      </c>
      <c r="E39" s="204">
        <v>0.14333619948409279</v>
      </c>
      <c r="F39" s="204">
        <v>0.1194325021496131</v>
      </c>
      <c r="G39" s="204">
        <v>0.1194325021496131</v>
      </c>
      <c r="H39" s="204">
        <v>7.1625107480653469E-2</v>
      </c>
      <c r="I39" s="204">
        <v>9.5528804815133275E-2</v>
      </c>
      <c r="J39" s="204">
        <v>9.5528804815133275E-2</v>
      </c>
      <c r="K39" s="204">
        <v>7.1625107480653469E-2</v>
      </c>
      <c r="L39" s="204">
        <v>4.7807394668959592E-2</v>
      </c>
      <c r="M39" s="204">
        <v>4.7807394668959592E-2</v>
      </c>
      <c r="N39" s="204">
        <v>0</v>
      </c>
      <c r="O39" s="204">
        <v>2.3903697334479789E-2</v>
      </c>
      <c r="P39" s="204">
        <v>0</v>
      </c>
      <c r="Q39" s="204">
        <v>0</v>
      </c>
      <c r="R39" s="204">
        <v>4.7807394668959592E-2</v>
      </c>
      <c r="S39" s="204">
        <v>3.6629406706792773E-2</v>
      </c>
      <c r="T39" s="204">
        <v>1.8916595012897681E-2</v>
      </c>
      <c r="U39" s="204">
        <v>3.086844368013757E-2</v>
      </c>
      <c r="V39" s="204">
        <v>2.0292347377472049E-2</v>
      </c>
      <c r="W39" s="204">
        <v>1.418744625967326E-2</v>
      </c>
      <c r="X39" s="204">
        <v>9.114359415305244E-3</v>
      </c>
      <c r="Y39" s="204">
        <v>5.6749785038693037E-3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1.265864144453998</v>
      </c>
      <c r="C45" s="204">
        <v>0.3821152192605331</v>
      </c>
      <c r="D45" s="204">
        <v>0</v>
      </c>
      <c r="E45" s="204">
        <v>0</v>
      </c>
      <c r="F45" s="204">
        <v>0</v>
      </c>
      <c r="G45" s="204">
        <v>0</v>
      </c>
      <c r="H45" s="204">
        <v>2.3903697334479789E-2</v>
      </c>
      <c r="I45" s="204">
        <v>0.23886500429922611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2.3989681857265691E-2</v>
      </c>
      <c r="V45" s="204">
        <v>3.1642304385210658E-2</v>
      </c>
      <c r="W45" s="204">
        <v>3.9122957867583831E-2</v>
      </c>
      <c r="X45" s="204">
        <v>3.5683576956147892E-2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146.3456577815993</v>
      </c>
      <c r="C46" s="207">
        <v>160.10318142734309</v>
      </c>
      <c r="D46" s="207">
        <v>141.35855546001719</v>
      </c>
      <c r="E46" s="207">
        <v>168.4436801375752</v>
      </c>
      <c r="F46" s="207">
        <v>160.6190885640585</v>
      </c>
      <c r="G46" s="207">
        <v>149.61306964746339</v>
      </c>
      <c r="H46" s="207">
        <v>167.15391229578671</v>
      </c>
      <c r="I46" s="207">
        <v>153.9982803095443</v>
      </c>
      <c r="J46" s="207">
        <v>137.14531384350809</v>
      </c>
      <c r="K46" s="207">
        <v>95.70077386070507</v>
      </c>
      <c r="L46" s="207">
        <v>72.055030094582975</v>
      </c>
      <c r="M46" s="207">
        <v>74.548581255374032</v>
      </c>
      <c r="N46" s="207">
        <v>61.478933791917449</v>
      </c>
      <c r="O46" s="207">
        <v>56.319862424763542</v>
      </c>
      <c r="P46" s="207">
        <v>61.564918314703348</v>
      </c>
      <c r="Q46" s="207">
        <v>60.791057609630258</v>
      </c>
      <c r="R46" s="207">
        <v>62.252794496990539</v>
      </c>
      <c r="S46" s="207">
        <v>67.690111779879615</v>
      </c>
      <c r="T46" s="207">
        <v>70.275580395528792</v>
      </c>
      <c r="U46" s="207">
        <v>64.066208082545145</v>
      </c>
      <c r="V46" s="207">
        <v>56.555631986242467</v>
      </c>
      <c r="W46" s="207">
        <v>60.69819432502149</v>
      </c>
      <c r="X46" s="207">
        <v>55.29535683576956</v>
      </c>
      <c r="Y46" s="207">
        <v>51.326053310404127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615.28323301805654</v>
      </c>
      <c r="C47" s="210">
        <f t="shared" si="14"/>
        <v>644.07540842648291</v>
      </c>
      <c r="D47" s="210">
        <f t="shared" si="14"/>
        <v>605.00988822012027</v>
      </c>
      <c r="E47" s="210">
        <f t="shared" si="14"/>
        <v>731.12261392949233</v>
      </c>
      <c r="F47" s="210">
        <f t="shared" si="14"/>
        <v>653.56766981943235</v>
      </c>
      <c r="G47" s="210">
        <f t="shared" si="14"/>
        <v>606.66715391229582</v>
      </c>
      <c r="H47" s="210">
        <f t="shared" si="14"/>
        <v>628.63877901977617</v>
      </c>
      <c r="I47" s="210">
        <f t="shared" si="14"/>
        <v>619.32098022356001</v>
      </c>
      <c r="J47" s="210">
        <f t="shared" si="14"/>
        <v>440.44144453998274</v>
      </c>
      <c r="K47" s="210">
        <f t="shared" si="14"/>
        <v>192.74084264832331</v>
      </c>
      <c r="L47" s="210">
        <f t="shared" si="14"/>
        <v>128.7243336199484</v>
      </c>
      <c r="M47" s="210">
        <f t="shared" si="14"/>
        <v>137.73035253654339</v>
      </c>
      <c r="N47" s="210">
        <f t="shared" si="14"/>
        <v>111.7800515907137</v>
      </c>
      <c r="O47" s="210">
        <f t="shared" si="14"/>
        <v>99.057093723129839</v>
      </c>
      <c r="P47" s="210">
        <f t="shared" si="14"/>
        <v>112.1460017196904</v>
      </c>
      <c r="Q47" s="210">
        <f t="shared" si="14"/>
        <v>110.5122957867584</v>
      </c>
      <c r="R47" s="210">
        <f t="shared" si="14"/>
        <v>111.0751504729149</v>
      </c>
      <c r="S47" s="210">
        <f t="shared" si="14"/>
        <v>118.6838349097162</v>
      </c>
      <c r="T47" s="210">
        <f t="shared" si="14"/>
        <v>126.00911435941531</v>
      </c>
      <c r="U47" s="210">
        <f t="shared" si="14"/>
        <v>115.97042132416161</v>
      </c>
      <c r="V47" s="210">
        <f t="shared" si="14"/>
        <v>106.20507308684439</v>
      </c>
      <c r="W47" s="210">
        <f t="shared" si="14"/>
        <v>114.15055889939811</v>
      </c>
      <c r="X47" s="210">
        <f t="shared" si="14"/>
        <v>102.9490971625107</v>
      </c>
      <c r="Y47" s="210">
        <f t="shared" si="14"/>
        <v>99.596044711951848</v>
      </c>
      <c r="DA47" s="109"/>
    </row>
    <row r="48" spans="1:105" ht="12" customHeight="1" x14ac:dyDescent="0.25">
      <c r="A48" s="51" t="s">
        <v>43</v>
      </c>
      <c r="B48" s="241">
        <f>ISI_fec!B5</f>
        <v>518.11672525006622</v>
      </c>
      <c r="C48" s="241">
        <f>ISI_fec!C5</f>
        <v>520.63064358067004</v>
      </c>
      <c r="D48" s="241">
        <f>ISI_fec!D5</f>
        <v>493.73438990814992</v>
      </c>
      <c r="E48" s="241">
        <f>ISI_fec!E5</f>
        <v>592.23706914870263</v>
      </c>
      <c r="F48" s="241">
        <f>ISI_fec!F5</f>
        <v>510.07291906871637</v>
      </c>
      <c r="G48" s="241">
        <f>ISI_fec!G5</f>
        <v>474.51435082571118</v>
      </c>
      <c r="H48" s="241">
        <f>ISI_fec!H5</f>
        <v>461.77097577366499</v>
      </c>
      <c r="I48" s="241">
        <f>ISI_fec!I5</f>
        <v>455.54195038259292</v>
      </c>
      <c r="J48" s="241">
        <f>ISI_fec!J5</f>
        <v>241.5473057889628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97.166507767990339</v>
      </c>
      <c r="C49" s="242">
        <f>ISI_fec!C54</f>
        <v>123.4447648458129</v>
      </c>
      <c r="D49" s="242">
        <f>ISI_fec!D54</f>
        <v>111.2754983119704</v>
      </c>
      <c r="E49" s="242">
        <f>ISI_fec!E54</f>
        <v>138.8855447807897</v>
      </c>
      <c r="F49" s="242">
        <f>ISI_fec!F54</f>
        <v>143.49475075071601</v>
      </c>
      <c r="G49" s="242">
        <f>ISI_fec!G54</f>
        <v>132.15280308658461</v>
      </c>
      <c r="H49" s="242">
        <f>ISI_fec!H54</f>
        <v>166.86780324611121</v>
      </c>
      <c r="I49" s="242">
        <f>ISI_fec!I54</f>
        <v>163.7790298409671</v>
      </c>
      <c r="J49" s="242">
        <f>ISI_fec!J54</f>
        <v>198.89413875101991</v>
      </c>
      <c r="K49" s="242">
        <f>ISI_fec!K54</f>
        <v>192.74084264832331</v>
      </c>
      <c r="L49" s="242">
        <f>ISI_fec!L54</f>
        <v>128.7243336199484</v>
      </c>
      <c r="M49" s="242">
        <f>ISI_fec!M54</f>
        <v>137.73035253654339</v>
      </c>
      <c r="N49" s="242">
        <f>ISI_fec!N54</f>
        <v>111.7800515907137</v>
      </c>
      <c r="O49" s="242">
        <f>ISI_fec!O54</f>
        <v>99.057093723129839</v>
      </c>
      <c r="P49" s="242">
        <f>ISI_fec!P54</f>
        <v>112.1460017196904</v>
      </c>
      <c r="Q49" s="242">
        <f>ISI_fec!Q54</f>
        <v>110.5122957867584</v>
      </c>
      <c r="R49" s="242">
        <f>ISI_fec!R54</f>
        <v>111.0751504729149</v>
      </c>
      <c r="S49" s="242">
        <f>ISI_fec!S54</f>
        <v>118.6838349097162</v>
      </c>
      <c r="T49" s="242">
        <f>ISI_fec!T54</f>
        <v>126.00911435941531</v>
      </c>
      <c r="U49" s="242">
        <f>ISI_fec!U54</f>
        <v>115.97042132416161</v>
      </c>
      <c r="V49" s="242">
        <f>ISI_fec!V54</f>
        <v>106.20507308684439</v>
      </c>
      <c r="W49" s="242">
        <f>ISI_fec!W54</f>
        <v>114.15055889939811</v>
      </c>
      <c r="X49" s="242">
        <f>ISI_fec!X54</f>
        <v>102.9490971625107</v>
      </c>
      <c r="Y49" s="242">
        <f>ISI_fec!Y54</f>
        <v>99.596044711951848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3319.373423697301</v>
      </c>
      <c r="C51" s="203">
        <f t="shared" si="15"/>
        <v>3311.6744786367681</v>
      </c>
      <c r="D51" s="203">
        <f t="shared" si="15"/>
        <v>3136.8291613601723</v>
      </c>
      <c r="E51" s="203">
        <f t="shared" si="15"/>
        <v>3838.8413897571559</v>
      </c>
      <c r="F51" s="203">
        <f t="shared" si="15"/>
        <v>3332.8049054730345</v>
      </c>
      <c r="G51" s="203">
        <f t="shared" si="15"/>
        <v>3068.4440986558147</v>
      </c>
      <c r="H51" s="203">
        <f t="shared" si="15"/>
        <v>3097.1944180143196</v>
      </c>
      <c r="I51" s="203">
        <f t="shared" si="15"/>
        <v>2928.1249306888872</v>
      </c>
      <c r="J51" s="203">
        <f t="shared" si="15"/>
        <v>1604.2660081237223</v>
      </c>
      <c r="K51" s="203">
        <f t="shared" si="15"/>
        <v>309.74772627796159</v>
      </c>
      <c r="L51" s="203">
        <f t="shared" si="15"/>
        <v>188.81199567860375</v>
      </c>
      <c r="M51" s="203">
        <f t="shared" si="15"/>
        <v>216.86932607904492</v>
      </c>
      <c r="N51" s="203">
        <f t="shared" si="15"/>
        <v>168.55557391840028</v>
      </c>
      <c r="O51" s="203">
        <f t="shared" si="15"/>
        <v>133.0268317577073</v>
      </c>
      <c r="P51" s="203">
        <f t="shared" si="15"/>
        <v>159.09847567834711</v>
      </c>
      <c r="Q51" s="203">
        <f t="shared" si="15"/>
        <v>154.04220567842222</v>
      </c>
      <c r="R51" s="203">
        <f t="shared" si="15"/>
        <v>150.46216607881848</v>
      </c>
      <c r="S51" s="203">
        <f t="shared" si="15"/>
        <v>155.116778879034</v>
      </c>
      <c r="T51" s="203">
        <f t="shared" si="15"/>
        <v>166.38126735854615</v>
      </c>
      <c r="U51" s="203">
        <f t="shared" si="15"/>
        <v>153.47715927844771</v>
      </c>
      <c r="V51" s="203">
        <f t="shared" si="15"/>
        <v>139.95993572550196</v>
      </c>
      <c r="W51" s="203">
        <f t="shared" si="15"/>
        <v>150.49061987963609</v>
      </c>
      <c r="X51" s="203">
        <f t="shared" si="15"/>
        <v>134.17520818907735</v>
      </c>
      <c r="Y51" s="203">
        <f t="shared" si="15"/>
        <v>136.62658802567225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1818.0976307072692</v>
      </c>
      <c r="C52" s="213">
        <f>(ISI_emi!C5-ISI_emi!C52)+(ISI_emi!C54-ISI_emi!C96)</f>
        <v>1950.1005485331434</v>
      </c>
      <c r="D52" s="213">
        <f>(ISI_emi!D5-ISI_emi!D52)+(ISI_emi!D54-ISI_emi!D96)</f>
        <v>1832.1816876009784</v>
      </c>
      <c r="E52" s="213">
        <f>(ISI_emi!E5-ISI_emi!E52)+(ISI_emi!E54-ISI_emi!E96)</f>
        <v>2228.9009894044316</v>
      </c>
      <c r="F52" s="213">
        <f>(ISI_emi!F5-ISI_emi!F52)+(ISI_emi!F54-ISI_emi!F96)</f>
        <v>1950.7715836138614</v>
      </c>
      <c r="G52" s="213">
        <f>(ISI_emi!G5-ISI_emi!G52)+(ISI_emi!G54-ISI_emi!G96)</f>
        <v>1770.7479075174806</v>
      </c>
      <c r="H52" s="213">
        <f>(ISI_emi!H5-ISI_emi!H52)+(ISI_emi!H54-ISI_emi!H96)</f>
        <v>1818.1058484621356</v>
      </c>
      <c r="I52" s="213">
        <f>(ISI_emi!I5-ISI_emi!I52)+(ISI_emi!I54-ISI_emi!I96)</f>
        <v>1788.1870319894681</v>
      </c>
      <c r="J52" s="213">
        <f>(ISI_emi!J5-ISI_emi!J52)+(ISI_emi!J54-ISI_emi!J96)</f>
        <v>1064.046294356398</v>
      </c>
      <c r="K52" s="213">
        <f>(ISI_emi!K5-ISI_emi!K52)+(ISI_emi!K54-ISI_emi!K96)</f>
        <v>227.75897627796161</v>
      </c>
      <c r="L52" s="213">
        <f>(ISI_emi!L5-ISI_emi!L52)+(ISI_emi!L54-ISI_emi!L96)</f>
        <v>132.99227567860376</v>
      </c>
      <c r="M52" s="213">
        <f>(ISI_emi!M5-ISI_emi!M52)+(ISI_emi!M54-ISI_emi!M96)</f>
        <v>148.28872607904492</v>
      </c>
      <c r="N52" s="213">
        <f>(ISI_emi!N5-ISI_emi!N52)+(ISI_emi!N54-ISI_emi!N96)</f>
        <v>118.14700391840029</v>
      </c>
      <c r="O52" s="213">
        <f>(ISI_emi!O5-ISI_emi!O52)+(ISI_emi!O54-ISI_emi!O96)</f>
        <v>100.3248417577073</v>
      </c>
      <c r="P52" s="213">
        <f>(ISI_emi!P5-ISI_emi!P52)+(ISI_emi!P54-ISI_emi!P96)</f>
        <v>118.80458567834711</v>
      </c>
      <c r="Q52" s="213">
        <f>(ISI_emi!Q5-ISI_emi!Q52)+(ISI_emi!Q54-ISI_emi!Q96)</f>
        <v>116.78498567842223</v>
      </c>
      <c r="R52" s="213">
        <f>(ISI_emi!R5-ISI_emi!R52)+(ISI_emi!R54-ISI_emi!R96)</f>
        <v>114.56140607881849</v>
      </c>
      <c r="S52" s="213">
        <f>(ISI_emi!S5-ISI_emi!S52)+(ISI_emi!S54-ISI_emi!S96)</f>
        <v>119.91972887903401</v>
      </c>
      <c r="T52" s="213">
        <f>(ISI_emi!T5-ISI_emi!T52)+(ISI_emi!T54-ISI_emi!T96)</f>
        <v>131.00285735854615</v>
      </c>
      <c r="U52" s="213">
        <f>(ISI_emi!U5-ISI_emi!U52)+(ISI_emi!U54-ISI_emi!U96)</f>
        <v>121.90067927844771</v>
      </c>
      <c r="V52" s="213">
        <f>(ISI_emi!V5-ISI_emi!V52)+(ISI_emi!V54-ISI_emi!V96)</f>
        <v>116.63771219903934</v>
      </c>
      <c r="W52" s="213">
        <f>(ISI_emi!W5-ISI_emi!W52)+(ISI_emi!W54-ISI_emi!W96)</f>
        <v>125.63290187894211</v>
      </c>
      <c r="X52" s="213">
        <f>(ISI_emi!X5-ISI_emi!X52)+(ISI_emi!X54-ISI_emi!X96)</f>
        <v>111.96708623785784</v>
      </c>
      <c r="Y52" s="213">
        <f>(ISI_emi!Y5-ISI_emi!Y52)+(ISI_emi!Y54-ISI_emi!Y96)</f>
        <v>113.48306783848757</v>
      </c>
      <c r="DA52" s="85"/>
    </row>
    <row r="53" spans="1:105" ht="12" customHeight="1" x14ac:dyDescent="0.25">
      <c r="A53" s="14" t="s">
        <v>146</v>
      </c>
      <c r="B53" s="204">
        <f>ISI_emi!B52+ISI_emi!B96</f>
        <v>1501.2757929900317</v>
      </c>
      <c r="C53" s="204">
        <f>ISI_emi!C52+ISI_emi!C96</f>
        <v>1361.5739301036244</v>
      </c>
      <c r="D53" s="204">
        <f>ISI_emi!D52+ISI_emi!D96</f>
        <v>1304.6474737591939</v>
      </c>
      <c r="E53" s="204">
        <f>ISI_emi!E52+ISI_emi!E96</f>
        <v>1609.9404003527243</v>
      </c>
      <c r="F53" s="204">
        <f>ISI_emi!F52+ISI_emi!F96</f>
        <v>1382.0333218591732</v>
      </c>
      <c r="G53" s="204">
        <f>ISI_emi!G52+ISI_emi!G96</f>
        <v>1297.6961911383339</v>
      </c>
      <c r="H53" s="204">
        <f>ISI_emi!H52+ISI_emi!H96</f>
        <v>1279.088569552184</v>
      </c>
      <c r="I53" s="204">
        <f>ISI_emi!I52+ISI_emi!I96</f>
        <v>1139.9378986994191</v>
      </c>
      <c r="J53" s="204">
        <f>ISI_emi!J52+ISI_emi!J96</f>
        <v>540.21971376732415</v>
      </c>
      <c r="K53" s="204">
        <f>ISI_emi!K52+ISI_emi!K96</f>
        <v>81.988749999999996</v>
      </c>
      <c r="L53" s="204">
        <f>ISI_emi!L52+ISI_emi!L96</f>
        <v>55.819719999999997</v>
      </c>
      <c r="M53" s="204">
        <f>ISI_emi!M52+ISI_emi!M96</f>
        <v>68.58059999999999</v>
      </c>
      <c r="N53" s="204">
        <f>ISI_emi!N52+ISI_emi!N96</f>
        <v>50.408569999999997</v>
      </c>
      <c r="O53" s="204">
        <f>ISI_emi!O52+ISI_emi!O96</f>
        <v>32.701990000000002</v>
      </c>
      <c r="P53" s="204">
        <f>ISI_emi!P52+ISI_emi!P96</f>
        <v>40.293889999999998</v>
      </c>
      <c r="Q53" s="204">
        <f>ISI_emi!Q52+ISI_emi!Q96</f>
        <v>37.257219999999997</v>
      </c>
      <c r="R53" s="204">
        <f>ISI_emi!R52+ISI_emi!R96</f>
        <v>35.900759999999998</v>
      </c>
      <c r="S53" s="204">
        <f>ISI_emi!S52+ISI_emi!S96</f>
        <v>35.197049999999997</v>
      </c>
      <c r="T53" s="204">
        <f>ISI_emi!T52+ISI_emi!T96</f>
        <v>35.378410000000002</v>
      </c>
      <c r="U53" s="204">
        <f>ISI_emi!U52+ISI_emi!U96</f>
        <v>31.57648</v>
      </c>
      <c r="V53" s="204">
        <f>ISI_emi!V52+ISI_emi!V96</f>
        <v>23.322223526462619</v>
      </c>
      <c r="W53" s="204">
        <f>ISI_emi!W52+ISI_emi!W96</f>
        <v>24.857718000693971</v>
      </c>
      <c r="X53" s="204">
        <f>ISI_emi!X52+ISI_emi!X96</f>
        <v>22.20812195121951</v>
      </c>
      <c r="Y53" s="204">
        <f>ISI_emi!Y52+ISI_emi!Y96</f>
        <v>23.143520187184681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3319.373423697301</v>
      </c>
      <c r="C54" s="210">
        <f t="shared" si="16"/>
        <v>3311.6744786367681</v>
      </c>
      <c r="D54" s="210">
        <f t="shared" si="16"/>
        <v>3136.8291613601723</v>
      </c>
      <c r="E54" s="210">
        <f t="shared" si="16"/>
        <v>3838.8413897571563</v>
      </c>
      <c r="F54" s="210">
        <f t="shared" si="16"/>
        <v>3332.8049054730345</v>
      </c>
      <c r="G54" s="210">
        <f t="shared" si="16"/>
        <v>3068.4440986558143</v>
      </c>
      <c r="H54" s="210">
        <f t="shared" si="16"/>
        <v>3097.1944180143196</v>
      </c>
      <c r="I54" s="210">
        <f t="shared" si="16"/>
        <v>2928.1249306888872</v>
      </c>
      <c r="J54" s="210">
        <f t="shared" si="16"/>
        <v>1604.266008123722</v>
      </c>
      <c r="K54" s="210">
        <f t="shared" si="16"/>
        <v>309.74772627796159</v>
      </c>
      <c r="L54" s="210">
        <f t="shared" si="16"/>
        <v>188.81199567860375</v>
      </c>
      <c r="M54" s="210">
        <f t="shared" si="16"/>
        <v>216.86932607904492</v>
      </c>
      <c r="N54" s="210">
        <f t="shared" si="16"/>
        <v>168.55557391840028</v>
      </c>
      <c r="O54" s="210">
        <f t="shared" si="16"/>
        <v>133.0268317577073</v>
      </c>
      <c r="P54" s="210">
        <f t="shared" si="16"/>
        <v>159.09847567834711</v>
      </c>
      <c r="Q54" s="210">
        <f t="shared" si="16"/>
        <v>154.04220567842222</v>
      </c>
      <c r="R54" s="210">
        <f t="shared" si="16"/>
        <v>150.46216607881848</v>
      </c>
      <c r="S54" s="210">
        <f t="shared" si="16"/>
        <v>155.116778879034</v>
      </c>
      <c r="T54" s="210">
        <f t="shared" si="16"/>
        <v>166.38126735854615</v>
      </c>
      <c r="U54" s="210">
        <f t="shared" si="16"/>
        <v>153.47715927844771</v>
      </c>
      <c r="V54" s="210">
        <f t="shared" si="16"/>
        <v>139.95993572550196</v>
      </c>
      <c r="W54" s="210">
        <f t="shared" si="16"/>
        <v>150.49061987963609</v>
      </c>
      <c r="X54" s="210">
        <f t="shared" si="16"/>
        <v>134.17520818907735</v>
      </c>
      <c r="Y54" s="210">
        <f t="shared" si="16"/>
        <v>136.62658802567225</v>
      </c>
      <c r="DA54" s="109"/>
    </row>
    <row r="55" spans="1:105" ht="12" customHeight="1" x14ac:dyDescent="0.25">
      <c r="A55" s="51" t="s">
        <v>43</v>
      </c>
      <c r="B55" s="241">
        <f>ISI_emi!B$5</f>
        <v>3147.6008545908662</v>
      </c>
      <c r="C55" s="241">
        <f>ISI_emi!C$5</f>
        <v>3085.9430615256824</v>
      </c>
      <c r="D55" s="241">
        <f>ISI_emi!D$5</f>
        <v>2933.6784459025248</v>
      </c>
      <c r="E55" s="241">
        <f>ISI_emi!E$5</f>
        <v>3580.7197594826757</v>
      </c>
      <c r="F55" s="241">
        <f>ISI_emi!F$5</f>
        <v>3066.1038426458017</v>
      </c>
      <c r="G55" s="241">
        <f>ISI_emi!G$5</f>
        <v>2826.5870474152325</v>
      </c>
      <c r="H55" s="241">
        <f>ISI_emi!H$5</f>
        <v>2783.5208091931845</v>
      </c>
      <c r="I55" s="241">
        <f>ISI_emi!I$5</f>
        <v>2624.5218841591832</v>
      </c>
      <c r="J55" s="241">
        <f>ISI_emi!J$5</f>
        <v>1248.0222072686479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171.77256910643476</v>
      </c>
      <c r="C56" s="242">
        <f>ISI_emi!C$54</f>
        <v>225.73141711108551</v>
      </c>
      <c r="D56" s="242">
        <f>ISI_emi!D$54</f>
        <v>203.15071545764755</v>
      </c>
      <c r="E56" s="242">
        <f>ISI_emi!E$54</f>
        <v>258.12163027448042</v>
      </c>
      <c r="F56" s="242">
        <f>ISI_emi!F$54</f>
        <v>266.70106282723282</v>
      </c>
      <c r="G56" s="242">
        <f>ISI_emi!G$54</f>
        <v>241.85705124058194</v>
      </c>
      <c r="H56" s="242">
        <f>ISI_emi!H$54</f>
        <v>313.67360882113496</v>
      </c>
      <c r="I56" s="242">
        <f>ISI_emi!I$54</f>
        <v>303.60304652970416</v>
      </c>
      <c r="J56" s="242">
        <f>ISI_emi!J$54</f>
        <v>356.24380085507408</v>
      </c>
      <c r="K56" s="242">
        <f>ISI_emi!K$54</f>
        <v>309.74772627796159</v>
      </c>
      <c r="L56" s="242">
        <f>ISI_emi!L$54</f>
        <v>188.81199567860375</v>
      </c>
      <c r="M56" s="242">
        <f>ISI_emi!M$54</f>
        <v>216.86932607904492</v>
      </c>
      <c r="N56" s="242">
        <f>ISI_emi!N$54</f>
        <v>168.55557391840028</v>
      </c>
      <c r="O56" s="242">
        <f>ISI_emi!O$54</f>
        <v>133.0268317577073</v>
      </c>
      <c r="P56" s="242">
        <f>ISI_emi!P$54</f>
        <v>159.09847567834711</v>
      </c>
      <c r="Q56" s="242">
        <f>ISI_emi!Q$54</f>
        <v>154.04220567842222</v>
      </c>
      <c r="R56" s="242">
        <f>ISI_emi!R$54</f>
        <v>150.46216607881848</v>
      </c>
      <c r="S56" s="242">
        <f>ISI_emi!S$54</f>
        <v>155.116778879034</v>
      </c>
      <c r="T56" s="242">
        <f>ISI_emi!T$54</f>
        <v>166.38126735854615</v>
      </c>
      <c r="U56" s="242">
        <f>ISI_emi!U$54</f>
        <v>153.47715927844771</v>
      </c>
      <c r="V56" s="242">
        <f>ISI_emi!V$54</f>
        <v>139.95993572550196</v>
      </c>
      <c r="W56" s="242">
        <f>ISI_emi!W$54</f>
        <v>150.49061987963609</v>
      </c>
      <c r="X56" s="242">
        <f>ISI_emi!X$54</f>
        <v>134.17520818907735</v>
      </c>
      <c r="Y56" s="242">
        <f>ISI_emi!Y$54</f>
        <v>136.62658802567225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176.02087382448676</v>
      </c>
      <c r="C58" s="250">
        <f t="shared" si="17"/>
        <v>140.23471942531418</v>
      </c>
      <c r="D58" s="250">
        <f t="shared" si="17"/>
        <v>127.13819412087093</v>
      </c>
      <c r="E58" s="250">
        <f t="shared" si="17"/>
        <v>140.34806948462199</v>
      </c>
      <c r="F58" s="250">
        <f t="shared" si="17"/>
        <v>219.55067383991693</v>
      </c>
      <c r="G58" s="250">
        <f t="shared" si="17"/>
        <v>247.24420770953901</v>
      </c>
      <c r="H58" s="250">
        <f t="shared" si="17"/>
        <v>260.96876410519292</v>
      </c>
      <c r="I58" s="250">
        <f t="shared" si="17"/>
        <v>359.67964361398737</v>
      </c>
      <c r="J58" s="250">
        <f t="shared" si="17"/>
        <v>380.4192841361791</v>
      </c>
      <c r="K58" s="250">
        <f t="shared" si="17"/>
        <v>242.50888815840082</v>
      </c>
      <c r="L58" s="250">
        <f t="shared" si="17"/>
        <v>343.33469015578993</v>
      </c>
      <c r="M58" s="250">
        <f t="shared" si="17"/>
        <v>270.25890777847547</v>
      </c>
      <c r="N58" s="250">
        <f t="shared" si="17"/>
        <v>281.83015607198377</v>
      </c>
      <c r="O58" s="250">
        <f t="shared" si="17"/>
        <v>277.09753282778024</v>
      </c>
      <c r="P58" s="250">
        <f t="shared" si="17"/>
        <v>158.08019001041478</v>
      </c>
      <c r="Q58" s="250">
        <f t="shared" si="17"/>
        <v>137.86683622804108</v>
      </c>
      <c r="R58" s="250">
        <f t="shared" si="17"/>
        <v>359.53749253842483</v>
      </c>
      <c r="S58" s="250">
        <f t="shared" si="17"/>
        <v>341.16624109806156</v>
      </c>
      <c r="T58" s="250">
        <f t="shared" si="17"/>
        <v>381.39420661601309</v>
      </c>
      <c r="U58" s="250">
        <f t="shared" si="17"/>
        <v>271.86679333746667</v>
      </c>
      <c r="V58" s="250">
        <f t="shared" si="17"/>
        <v>252.01141430901868</v>
      </c>
      <c r="W58" s="250">
        <f t="shared" si="17"/>
        <v>684.22162714788521</v>
      </c>
      <c r="X58" s="250">
        <f t="shared" si="17"/>
        <v>549.64224459754746</v>
      </c>
      <c r="Y58" s="250">
        <f t="shared" si="17"/>
        <v>633.12414558939793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0.30435458696975493</v>
      </c>
      <c r="C59" s="251">
        <f t="shared" si="18"/>
        <v>0.32661024768077229</v>
      </c>
      <c r="D59" s="251">
        <f t="shared" si="18"/>
        <v>0.32529162224857261</v>
      </c>
      <c r="E59" s="251">
        <f t="shared" si="18"/>
        <v>0.31561520135095716</v>
      </c>
      <c r="F59" s="251">
        <f t="shared" si="18"/>
        <v>0.31040972207049744</v>
      </c>
      <c r="G59" s="251">
        <f t="shared" si="18"/>
        <v>0.30814056984574151</v>
      </c>
      <c r="H59" s="251">
        <f t="shared" si="18"/>
        <v>0.29604595305741893</v>
      </c>
      <c r="I59" s="251">
        <f t="shared" si="18"/>
        <v>0.32442167638740704</v>
      </c>
      <c r="J59" s="251">
        <f t="shared" si="18"/>
        <v>0.33115898085712986</v>
      </c>
      <c r="K59" s="251">
        <f t="shared" si="18"/>
        <v>0.26559300351153825</v>
      </c>
      <c r="L59" s="251">
        <f t="shared" si="18"/>
        <v>0.17465988279504532</v>
      </c>
      <c r="M59" s="251">
        <f t="shared" si="18"/>
        <v>0.16504535954049537</v>
      </c>
      <c r="N59" s="251">
        <f t="shared" si="18"/>
        <v>0.17664357078178525</v>
      </c>
      <c r="O59" s="251">
        <f t="shared" si="18"/>
        <v>0.18947416549948326</v>
      </c>
      <c r="P59" s="251">
        <f t="shared" si="18"/>
        <v>0.18312541103803137</v>
      </c>
      <c r="Q59" s="251">
        <f t="shared" si="18"/>
        <v>0.20348424928513789</v>
      </c>
      <c r="R59" s="251">
        <f t="shared" si="18"/>
        <v>0.21064887250695033</v>
      </c>
      <c r="S59" s="251">
        <f t="shared" si="18"/>
        <v>0.18191323826632569</v>
      </c>
      <c r="T59" s="251">
        <f t="shared" si="18"/>
        <v>0.18917446983848565</v>
      </c>
      <c r="U59" s="251">
        <f t="shared" si="18"/>
        <v>0.20493094420244143</v>
      </c>
      <c r="V59" s="251">
        <f t="shared" si="18"/>
        <v>0.18329386005336826</v>
      </c>
      <c r="W59" s="251">
        <f t="shared" si="18"/>
        <v>0.18483720550618066</v>
      </c>
      <c r="X59" s="251">
        <f t="shared" si="18"/>
        <v>0.1865878314395514</v>
      </c>
      <c r="Y59" s="251">
        <f t="shared" si="18"/>
        <v>0.17321491424618649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0.36494803497222383</v>
      </c>
      <c r="C60" s="252">
        <f t="shared" si="19"/>
        <v>0.41036544776595729</v>
      </c>
      <c r="D60" s="252">
        <f t="shared" si="19"/>
        <v>0.4047998605461588</v>
      </c>
      <c r="E60" s="252">
        <f t="shared" si="19"/>
        <v>0.39424648458840539</v>
      </c>
      <c r="F60" s="252">
        <f t="shared" si="19"/>
        <v>0.40049695278636654</v>
      </c>
      <c r="G60" s="252">
        <f t="shared" si="19"/>
        <v>0.39641967487528085</v>
      </c>
      <c r="H60" s="252">
        <f t="shared" si="19"/>
        <v>0.39983702090891576</v>
      </c>
      <c r="I60" s="252">
        <f t="shared" si="19"/>
        <v>0.44356567710086942</v>
      </c>
      <c r="J60" s="252">
        <f t="shared" si="19"/>
        <v>0.56344134776991561</v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0.1614329751918763</v>
      </c>
      <c r="C61" s="253">
        <f t="shared" si="20"/>
        <v>0.17552220225481716</v>
      </c>
      <c r="D61" s="253">
        <f t="shared" si="20"/>
        <v>0.17381364934703278</v>
      </c>
      <c r="E61" s="253">
        <f t="shared" si="20"/>
        <v>0.17055820309565234</v>
      </c>
      <c r="F61" s="253">
        <f t="shared" si="20"/>
        <v>0.17249038436196179</v>
      </c>
      <c r="G61" s="253">
        <f t="shared" si="20"/>
        <v>0.17122674667865331</v>
      </c>
      <c r="H61" s="253">
        <f t="shared" si="20"/>
        <v>0.17228584861330234</v>
      </c>
      <c r="I61" s="253">
        <f t="shared" si="20"/>
        <v>0.18569051002377221</v>
      </c>
      <c r="J61" s="253">
        <f t="shared" si="20"/>
        <v>0.22067473510598015</v>
      </c>
      <c r="K61" s="253">
        <f t="shared" si="20"/>
        <v>0.26559300351153825</v>
      </c>
      <c r="L61" s="253">
        <f t="shared" si="20"/>
        <v>0.17465988279504532</v>
      </c>
      <c r="M61" s="253">
        <f t="shared" si="20"/>
        <v>0.16504535954049537</v>
      </c>
      <c r="N61" s="253">
        <f t="shared" si="20"/>
        <v>0.17664357078178525</v>
      </c>
      <c r="O61" s="253">
        <f t="shared" si="20"/>
        <v>0.18947416549948326</v>
      </c>
      <c r="P61" s="253">
        <f t="shared" si="20"/>
        <v>0.18312541103803137</v>
      </c>
      <c r="Q61" s="253">
        <f t="shared" si="20"/>
        <v>0.20348424928513789</v>
      </c>
      <c r="R61" s="253">
        <f t="shared" si="20"/>
        <v>0.21064887250695033</v>
      </c>
      <c r="S61" s="253">
        <f t="shared" si="20"/>
        <v>0.18191323826632569</v>
      </c>
      <c r="T61" s="253">
        <f t="shared" si="20"/>
        <v>0.18917446983848565</v>
      </c>
      <c r="U61" s="253">
        <f t="shared" si="20"/>
        <v>0.20493094420244143</v>
      </c>
      <c r="V61" s="253">
        <f t="shared" si="20"/>
        <v>0.18329386005336826</v>
      </c>
      <c r="W61" s="253">
        <f t="shared" si="20"/>
        <v>0.18483720550618066</v>
      </c>
      <c r="X61" s="253">
        <f t="shared" si="20"/>
        <v>0.1865878314395514</v>
      </c>
      <c r="Y61" s="253">
        <f t="shared" si="20"/>
        <v>0.17321491424618649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7.2435868372299372E-2</v>
      </c>
      <c r="C62" s="251">
        <f>IF(SUM(ISI_ued!C$5,ISI_ued!C$54)=0,"",SUM(ISI_ued!C$5,ISI_ued!C$54)/C$7)</f>
        <v>8.0715888341138395E-2</v>
      </c>
      <c r="D62" s="251">
        <f>IF(SUM(ISI_ued!D$5,ISI_ued!D$54)=0,"",SUM(ISI_ued!D$5,ISI_ued!D$54)/D$7)</f>
        <v>7.9728616766466878E-2</v>
      </c>
      <c r="E62" s="251">
        <f>IF(SUM(ISI_ued!E$5,ISI_ued!E$54)=0,"",SUM(ISI_ued!E$5,ISI_ued!E$54)/E$7)</f>
        <v>7.8259293063331792E-2</v>
      </c>
      <c r="F62" s="251">
        <f>IF(SUM(ISI_ued!F$5,ISI_ued!F$54)=0,"",SUM(ISI_ued!F$5,ISI_ued!F$54)/F$7)</f>
        <v>7.9761089386137796E-2</v>
      </c>
      <c r="G62" s="251">
        <f>IF(SUM(ISI_ued!G$5,ISI_ued!G$54)=0,"",SUM(ISI_ued!G$5,ISI_ued!G$54)/G$7)</f>
        <v>7.8762586962896355E-2</v>
      </c>
      <c r="H62" s="251">
        <f>IF(SUM(ISI_ued!H$5,ISI_ued!H$54)=0,"",SUM(ISI_ued!H$5,ISI_ued!H$54)/H$7)</f>
        <v>8.0351013932481688E-2</v>
      </c>
      <c r="I62" s="251">
        <f>IF(SUM(ISI_ued!I$5,ISI_ued!I$54)=0,"",SUM(ISI_ued!I$5,ISI_ued!I$54)/I$7)</f>
        <v>8.7963446547295487E-2</v>
      </c>
      <c r="J62" s="251">
        <f>IF(SUM(ISI_ued!J$5,ISI_ued!J$54)=0,"",SUM(ISI_ued!J$5,ISI_ued!J$54)/J$7)</f>
        <v>0.10737723725356742</v>
      </c>
      <c r="K62" s="251">
        <f>IF(SUM(ISI_ued!K$5,ISI_ued!K$54)=0,"",SUM(ISI_ued!K$5,ISI_ued!K$54)/K$7)</f>
        <v>0.1270112378623669</v>
      </c>
      <c r="L62" s="251">
        <f>IF(SUM(ISI_ued!L$5,ISI_ued!L$54)=0,"",SUM(ISI_ued!L$5,ISI_ued!L$54)/L$7)</f>
        <v>8.4963789363594749E-2</v>
      </c>
      <c r="M62" s="251">
        <f>IF(SUM(ISI_ued!M$5,ISI_ued!M$54)=0,"",SUM(ISI_ued!M$5,ISI_ued!M$54)/M$7)</f>
        <v>7.9894164401447795E-2</v>
      </c>
      <c r="N62" s="251">
        <f>IF(SUM(ISI_ued!N$5,ISI_ued!N$54)=0,"",SUM(ISI_ued!N$5,ISI_ued!N$54)/N$7)</f>
        <v>8.5711303237982817E-2</v>
      </c>
      <c r="O62" s="251">
        <f>IF(SUM(ISI_ued!O$5,ISI_ued!O$54)=0,"",SUM(ISI_ued!O$5,ISI_ued!O$54)/O$7)</f>
        <v>9.2384752297693884E-2</v>
      </c>
      <c r="P62" s="251">
        <f>IF(SUM(ISI_ued!P$5,ISI_ued!P$54)=0,"",SUM(ISI_ued!P$5,ISI_ued!P$54)/P$7)</f>
        <v>8.8832194076796184E-2</v>
      </c>
      <c r="Q62" s="251">
        <f>IF(SUM(ISI_ued!Q$5,ISI_ued!Q$54)=0,"",SUM(ISI_ued!Q$5,ISI_ued!Q$54)/Q$7)</f>
        <v>9.8737209475070628E-2</v>
      </c>
      <c r="R62" s="251">
        <f>IF(SUM(ISI_ued!R$5,ISI_ued!R$54)=0,"",SUM(ISI_ued!R$5,ISI_ued!R$54)/R$7)</f>
        <v>0.1024887056247528</v>
      </c>
      <c r="S62" s="251">
        <f>IF(SUM(ISI_ued!S$5,ISI_ued!S$54)=0,"",SUM(ISI_ued!S$5,ISI_ued!S$54)/S$7)</f>
        <v>8.8725504026887642E-2</v>
      </c>
      <c r="T62" s="251">
        <f>IF(SUM(ISI_ued!T$5,ISI_ued!T$54)=0,"",SUM(ISI_ued!T$5,ISI_ued!T$54)/T$7)</f>
        <v>9.1968994128586057E-2</v>
      </c>
      <c r="U62" s="251">
        <f>IF(SUM(ISI_ued!U$5,ISI_ued!U$54)=0,"",SUM(ISI_ued!U$5,ISI_ued!U$54)/U$7)</f>
        <v>9.9491891505113547E-2</v>
      </c>
      <c r="V62" s="251">
        <f>IF(SUM(ISI_ued!V$5,ISI_ued!V$54)=0,"",SUM(ISI_ued!V$5,ISI_ued!V$54)/V$7)</f>
        <v>8.8510683068700358E-2</v>
      </c>
      <c r="W62" s="251">
        <f>IF(SUM(ISI_ued!W$5,ISI_ued!W$54)=0,"",SUM(ISI_ued!W$5,ISI_ued!W$54)/W$7)</f>
        <v>8.9233393512055906E-2</v>
      </c>
      <c r="X62" s="251">
        <f>IF(SUM(ISI_ued!X$5,ISI_ued!X$54)=0,"",SUM(ISI_ued!X$5,ISI_ued!X$54)/X$7)</f>
        <v>9.021437911116495E-2</v>
      </c>
      <c r="Y62" s="251">
        <f>IF(SUM(ISI_ued!Y$5,ISI_ued!Y$54)=0,"",SUM(ISI_ued!Y$5,ISI_ued!Y$54)/Y$7)</f>
        <v>8.325606330422837E-2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7.0670282275021631E-2</v>
      </c>
      <c r="C63" s="252">
        <f>IF(ISI_ued!C$5=0,"",ISI_ued!C$5/C$8)</f>
        <v>7.94827909573569E-2</v>
      </c>
      <c r="D63" s="252">
        <f>IF(ISI_ued!D$5=0,"",ISI_ued!D$5/D$8)</f>
        <v>7.8512768235936295E-2</v>
      </c>
      <c r="E63" s="252">
        <f>IF(ISI_ued!E$5=0,"",ISI_ued!E$5/E$8)</f>
        <v>7.6743130771491475E-2</v>
      </c>
      <c r="F63" s="252">
        <f>IF(ISI_ued!F$5=0,"",ISI_ued!F$5/F$8)</f>
        <v>7.8108848514105628E-2</v>
      </c>
      <c r="G63" s="252">
        <f>IF(ISI_ued!G$5=0,"",ISI_ued!G$5/G$8)</f>
        <v>7.6915923841469669E-2</v>
      </c>
      <c r="H63" s="252">
        <f>IF(ISI_ued!H$5=0,"",ISI_ued!H$5/H$8)</f>
        <v>7.777258301841275E-2</v>
      </c>
      <c r="I63" s="252">
        <f>IF(ISI_ued!I$5=0,"",ISI_ued!I$5/I$8)</f>
        <v>8.6427077338093794E-2</v>
      </c>
      <c r="J63" s="252">
        <f>IF(ISI_ued!J$5=0,"",ISI_ued!J$5/J$8)</f>
        <v>0.11009296783404594</v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7.6600351811915948E-2</v>
      </c>
      <c r="C64" s="253">
        <f>IF(ISI_ued!C$54=0,"",ISI_ued!C$54/C$9)</f>
        <v>8.2940302745807215E-2</v>
      </c>
      <c r="D64" s="253">
        <f>IF(ISI_ued!D$54=0,"",ISI_ued!D$54/D$9)</f>
        <v>8.2045034218338364E-2</v>
      </c>
      <c r="E64" s="253">
        <f>IF(ISI_ued!E$54=0,"",ISI_ued!E$54/E$9)</f>
        <v>8.105627082926882E-2</v>
      </c>
      <c r="F64" s="253">
        <f>IF(ISI_ued!F$54=0,"",ISI_ued!F$54/F$9)</f>
        <v>8.2290592901728785E-2</v>
      </c>
      <c r="G64" s="253">
        <f>IF(ISI_ued!G$54=0,"",ISI_ued!G$54/G$9)</f>
        <v>8.1626613597189882E-2</v>
      </c>
      <c r="H64" s="253">
        <f>IF(ISI_ued!H$54=0,"",ISI_ued!H$54/H$9)</f>
        <v>8.3425525890328409E-2</v>
      </c>
      <c r="I64" s="253">
        <f>IF(ISI_ued!I$54=0,"",ISI_ued!I$54/I$9)</f>
        <v>8.9752393460957744E-2</v>
      </c>
      <c r="J64" s="253">
        <f>IF(ISI_ued!J$54=0,"",ISI_ued!J$54/J$9)</f>
        <v>0.1060855100818697</v>
      </c>
      <c r="K64" s="253">
        <f>IF(ISI_ued!K$54=0,"",ISI_ued!K$54/K$9)</f>
        <v>0.1270112378623669</v>
      </c>
      <c r="L64" s="253">
        <f>IF(ISI_ued!L$54=0,"",ISI_ued!L$54/L$9)</f>
        <v>8.4963789363594749E-2</v>
      </c>
      <c r="M64" s="253">
        <f>IF(ISI_ued!M$54=0,"",ISI_ued!M$54/M$9)</f>
        <v>7.9894164401447795E-2</v>
      </c>
      <c r="N64" s="253">
        <f>IF(ISI_ued!N$54=0,"",ISI_ued!N$54/N$9)</f>
        <v>8.5711303237982817E-2</v>
      </c>
      <c r="O64" s="253">
        <f>IF(ISI_ued!O$54=0,"",ISI_ued!O$54/O$9)</f>
        <v>9.2384752297693884E-2</v>
      </c>
      <c r="P64" s="253">
        <f>IF(ISI_ued!P$54=0,"",ISI_ued!P$54/P$9)</f>
        <v>8.8832194076796184E-2</v>
      </c>
      <c r="Q64" s="253">
        <f>IF(ISI_ued!Q$54=0,"",ISI_ued!Q$54/Q$9)</f>
        <v>9.8737209475070628E-2</v>
      </c>
      <c r="R64" s="253">
        <f>IF(ISI_ued!R$54=0,"",ISI_ued!R$54/R$9)</f>
        <v>0.1024887056247528</v>
      </c>
      <c r="S64" s="253">
        <f>IF(ISI_ued!S$54=0,"",ISI_ued!S$54/S$9)</f>
        <v>8.8725504026887642E-2</v>
      </c>
      <c r="T64" s="253">
        <f>IF(ISI_ued!T$54=0,"",ISI_ued!T$54/T$9)</f>
        <v>9.1968994128586057E-2</v>
      </c>
      <c r="U64" s="253">
        <f>IF(ISI_ued!U$54=0,"",ISI_ued!U$54/U$9)</f>
        <v>9.9491891505113547E-2</v>
      </c>
      <c r="V64" s="253">
        <f>IF(ISI_ued!V$54=0,"",ISI_ued!V$54/V$9)</f>
        <v>8.8510683068700358E-2</v>
      </c>
      <c r="W64" s="253">
        <f>IF(ISI_ued!W$54=0,"",ISI_ued!W$54/W$9)</f>
        <v>8.9233393512055906E-2</v>
      </c>
      <c r="X64" s="253">
        <f>IF(ISI_ued!X$54=0,"",ISI_ued!X$54/X$9)</f>
        <v>9.021437911116495E-2</v>
      </c>
      <c r="Y64" s="253">
        <f>IF(ISI_ued!Y$54=0,"",ISI_ued!Y$54/Y$9)</f>
        <v>8.325606330422837E-2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5.3948705987245527</v>
      </c>
      <c r="C65" s="254">
        <f t="shared" si="21"/>
        <v>5.1417496077476379</v>
      </c>
      <c r="D65" s="254">
        <f t="shared" si="21"/>
        <v>5.1847568485011308</v>
      </c>
      <c r="E65" s="254">
        <f t="shared" si="21"/>
        <v>5.2506123003430512</v>
      </c>
      <c r="F65" s="254">
        <f t="shared" si="21"/>
        <v>5.0994029530160541</v>
      </c>
      <c r="G65" s="254">
        <f t="shared" si="21"/>
        <v>5.057870825654442</v>
      </c>
      <c r="H65" s="254">
        <f t="shared" si="21"/>
        <v>4.9268268541175786</v>
      </c>
      <c r="I65" s="254">
        <f t="shared" si="21"/>
        <v>4.7279601760494279</v>
      </c>
      <c r="J65" s="254">
        <f t="shared" si="21"/>
        <v>3.6424047464454463</v>
      </c>
      <c r="K65" s="254">
        <f t="shared" si="21"/>
        <v>1.6070684449747379</v>
      </c>
      <c r="L65" s="254">
        <f t="shared" si="21"/>
        <v>1.4667933433321234</v>
      </c>
      <c r="M65" s="254">
        <f t="shared" si="21"/>
        <v>1.5745935596984981</v>
      </c>
      <c r="N65" s="254">
        <f t="shared" si="21"/>
        <v>1.5079217760211099</v>
      </c>
      <c r="O65" s="254">
        <f t="shared" si="21"/>
        <v>1.34293089730176</v>
      </c>
      <c r="P65" s="254">
        <f t="shared" si="21"/>
        <v>1.4186727412361495</v>
      </c>
      <c r="Q65" s="254">
        <f t="shared" si="21"/>
        <v>1.393892006149777</v>
      </c>
      <c r="R65" s="254">
        <f t="shared" si="21"/>
        <v>1.35459790455569</v>
      </c>
      <c r="S65" s="254">
        <f t="shared" si="21"/>
        <v>1.3069747788065043</v>
      </c>
      <c r="T65" s="254">
        <f t="shared" si="21"/>
        <v>1.320390736847634</v>
      </c>
      <c r="U65" s="254">
        <f t="shared" si="21"/>
        <v>1.323416415375839</v>
      </c>
      <c r="V65" s="254">
        <f t="shared" si="21"/>
        <v>1.3178272153822261</v>
      </c>
      <c r="W65" s="254">
        <f t="shared" si="21"/>
        <v>1.3183520197414433</v>
      </c>
      <c r="X65" s="254">
        <f t="shared" si="21"/>
        <v>1.3033160259509082</v>
      </c>
      <c r="Y65" s="254">
        <f t="shared" si="21"/>
        <v>1.371807368664276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6.07508057778234</v>
      </c>
      <c r="C66" s="255">
        <f t="shared" si="22"/>
        <v>5.9273173785966851</v>
      </c>
      <c r="D66" s="255">
        <f t="shared" si="22"/>
        <v>5.9418150849250768</v>
      </c>
      <c r="E66" s="255">
        <f t="shared" si="22"/>
        <v>6.046091921651743</v>
      </c>
      <c r="F66" s="255">
        <f t="shared" si="22"/>
        <v>6.0111088591879156</v>
      </c>
      <c r="G66" s="255">
        <f t="shared" si="22"/>
        <v>5.9567999207961488</v>
      </c>
      <c r="H66" s="255">
        <f t="shared" si="22"/>
        <v>6.0279250001141582</v>
      </c>
      <c r="I66" s="255">
        <f t="shared" si="22"/>
        <v>5.7613176612053927</v>
      </c>
      <c r="J66" s="255">
        <f t="shared" si="22"/>
        <v>5.1667817332602795</v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1.7678166381834499</v>
      </c>
      <c r="C67" s="256">
        <f t="shared" si="23"/>
        <v>1.8286025931762473</v>
      </c>
      <c r="D67" s="256">
        <f t="shared" si="23"/>
        <v>1.8256554096760556</v>
      </c>
      <c r="E67" s="256">
        <f t="shared" si="23"/>
        <v>1.8585204866488247</v>
      </c>
      <c r="F67" s="256">
        <f t="shared" si="23"/>
        <v>1.8586119801034049</v>
      </c>
      <c r="G67" s="256">
        <f t="shared" si="23"/>
        <v>1.830131829153262</v>
      </c>
      <c r="H67" s="256">
        <f t="shared" si="23"/>
        <v>1.879773106130616</v>
      </c>
      <c r="I67" s="256">
        <f t="shared" si="23"/>
        <v>1.8537357732825084</v>
      </c>
      <c r="J67" s="256">
        <f t="shared" si="23"/>
        <v>1.7911226700402065</v>
      </c>
      <c r="K67" s="256">
        <f t="shared" si="23"/>
        <v>1.6070684449747379</v>
      </c>
      <c r="L67" s="256">
        <f t="shared" si="23"/>
        <v>1.4667933433321234</v>
      </c>
      <c r="M67" s="256">
        <f t="shared" si="23"/>
        <v>1.5745935596984981</v>
      </c>
      <c r="N67" s="256">
        <f t="shared" si="23"/>
        <v>1.5079217760211099</v>
      </c>
      <c r="O67" s="256">
        <f t="shared" si="23"/>
        <v>1.34293089730176</v>
      </c>
      <c r="P67" s="256">
        <f t="shared" si="23"/>
        <v>1.4186727412361495</v>
      </c>
      <c r="Q67" s="256">
        <f t="shared" si="23"/>
        <v>1.393892006149777</v>
      </c>
      <c r="R67" s="256">
        <f t="shared" si="23"/>
        <v>1.35459790455569</v>
      </c>
      <c r="S67" s="256">
        <f t="shared" si="23"/>
        <v>1.3069747788065043</v>
      </c>
      <c r="T67" s="256">
        <f t="shared" si="23"/>
        <v>1.320390736847634</v>
      </c>
      <c r="U67" s="256">
        <f t="shared" si="23"/>
        <v>1.323416415375839</v>
      </c>
      <c r="V67" s="256">
        <f t="shared" si="23"/>
        <v>1.3178272153822261</v>
      </c>
      <c r="W67" s="256">
        <f t="shared" si="23"/>
        <v>1.3183520197414433</v>
      </c>
      <c r="X67" s="256">
        <f t="shared" si="23"/>
        <v>1.3033160259509082</v>
      </c>
      <c r="Y67" s="256">
        <f t="shared" si="23"/>
        <v>1.371807368664276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BG: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518.11672525006622</v>
      </c>
      <c r="C5" s="223">
        <v>520.63064358067004</v>
      </c>
      <c r="D5" s="223">
        <v>493.73438990814992</v>
      </c>
      <c r="E5" s="223">
        <v>592.23706914870263</v>
      </c>
      <c r="F5" s="223">
        <v>510.07291906871637</v>
      </c>
      <c r="G5" s="223">
        <v>474.51435082571118</v>
      </c>
      <c r="H5" s="223">
        <v>461.77097577366499</v>
      </c>
      <c r="I5" s="223">
        <v>455.54195038259292</v>
      </c>
      <c r="J5" s="223">
        <v>241.5473057889628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1.3187048902436409</v>
      </c>
      <c r="C6" s="259">
        <v>1.201180799370771</v>
      </c>
      <c r="D6" s="259">
        <v>1.089965071205881</v>
      </c>
      <c r="E6" s="259">
        <v>1.303446454811841</v>
      </c>
      <c r="F6" s="259">
        <v>1.097277800799848</v>
      </c>
      <c r="G6" s="259">
        <v>1.080451675464831</v>
      </c>
      <c r="H6" s="259">
        <v>1.024515563546043</v>
      </c>
      <c r="I6" s="259">
        <v>0.94430484334846265</v>
      </c>
      <c r="J6" s="259">
        <v>0.47382947476355169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0.70330927479660854</v>
      </c>
      <c r="C7" s="224">
        <v>0.64062975966441116</v>
      </c>
      <c r="D7" s="224">
        <v>0.58131470464313639</v>
      </c>
      <c r="E7" s="224">
        <v>0.69517144256631513</v>
      </c>
      <c r="F7" s="224">
        <v>0.58521482709325257</v>
      </c>
      <c r="G7" s="224">
        <v>0.57624089358124353</v>
      </c>
      <c r="H7" s="224">
        <v>0.54640830055788947</v>
      </c>
      <c r="I7" s="224">
        <v>0.50362924978584667</v>
      </c>
      <c r="J7" s="224">
        <v>0.25270905320722759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17.582731869915222</v>
      </c>
      <c r="C8" s="224">
        <v>16.015743991610279</v>
      </c>
      <c r="D8" s="224">
        <v>14.532867616078409</v>
      </c>
      <c r="E8" s="224">
        <v>17.379286064157881</v>
      </c>
      <c r="F8" s="224">
        <v>14.63037067733131</v>
      </c>
      <c r="G8" s="224">
        <v>14.40602233953109</v>
      </c>
      <c r="H8" s="224">
        <v>13.660207513947229</v>
      </c>
      <c r="I8" s="224">
        <v>12.59073124464617</v>
      </c>
      <c r="J8" s="224">
        <v>6.3177263301806894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0.43956829674788023</v>
      </c>
      <c r="C9" s="224">
        <v>0.40039359979025702</v>
      </c>
      <c r="D9" s="224">
        <v>0.36332169040196022</v>
      </c>
      <c r="E9" s="224">
        <v>0.43448215160394699</v>
      </c>
      <c r="F9" s="224">
        <v>0.36575926693328259</v>
      </c>
      <c r="G9" s="224">
        <v>0.36015055848827721</v>
      </c>
      <c r="H9" s="224">
        <v>0.34150518784868078</v>
      </c>
      <c r="I9" s="224">
        <v>0.31476828111615412</v>
      </c>
      <c r="J9" s="224">
        <v>0.15794315825451721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0.96508423197662729</v>
      </c>
      <c r="C10" s="260">
        <v>0.9040962611559118</v>
      </c>
      <c r="D10" s="260">
        <v>0.83444872343113252</v>
      </c>
      <c r="E10" s="260">
        <v>1.01121034738284</v>
      </c>
      <c r="F10" s="260">
        <v>0.85828011868765142</v>
      </c>
      <c r="G10" s="260">
        <v>0.84212216078307978</v>
      </c>
      <c r="H10" s="260">
        <v>0.8158094625348683</v>
      </c>
      <c r="I10" s="260">
        <v>0.77938415225803703</v>
      </c>
      <c r="J10" s="260">
        <v>0.43016013188991892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4.3733214118799428E-3</v>
      </c>
      <c r="C11" s="226">
        <v>0</v>
      </c>
      <c r="D11" s="226">
        <v>0</v>
      </c>
      <c r="E11" s="226">
        <v>0</v>
      </c>
      <c r="F11" s="226">
        <v>0</v>
      </c>
      <c r="G11" s="226">
        <v>7.9359612500772368E-3</v>
      </c>
      <c r="H11" s="226">
        <v>7.2640240427931631E-3</v>
      </c>
      <c r="I11" s="226">
        <v>3.606114747598246E-3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0.68530331865323824</v>
      </c>
      <c r="C12" s="226">
        <v>0.62856855837561032</v>
      </c>
      <c r="D12" s="226">
        <v>0.59758115052675542</v>
      </c>
      <c r="E12" s="226">
        <v>0.74165093095047785</v>
      </c>
      <c r="F12" s="226">
        <v>0.61799667104380174</v>
      </c>
      <c r="G12" s="226">
        <v>0.61006170309846353</v>
      </c>
      <c r="H12" s="226">
        <v>0.58964432948428702</v>
      </c>
      <c r="I12" s="226">
        <v>0.59087998127990748</v>
      </c>
      <c r="J12" s="226">
        <v>0.33997369284991519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0.2754075919115091</v>
      </c>
      <c r="C15" s="226">
        <v>0.27552770278030148</v>
      </c>
      <c r="D15" s="226">
        <v>0.2368675729043771</v>
      </c>
      <c r="E15" s="226">
        <v>0.26955941643236159</v>
      </c>
      <c r="F15" s="226">
        <v>0.24028344764384971</v>
      </c>
      <c r="G15" s="226">
        <v>0.22412449643453911</v>
      </c>
      <c r="H15" s="226">
        <v>0.21890110900778811</v>
      </c>
      <c r="I15" s="226">
        <v>0.18489805623053129</v>
      </c>
      <c r="J15" s="226">
        <v>9.0186439040003688E-2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103.7982466205698</v>
      </c>
      <c r="C16" s="261">
        <v>100.2964849651817</v>
      </c>
      <c r="D16" s="261">
        <v>92.260055843385842</v>
      </c>
      <c r="E16" s="261">
        <v>110.80634310153179</v>
      </c>
      <c r="F16" s="261">
        <v>94.336969097331007</v>
      </c>
      <c r="G16" s="261">
        <v>91.632391898682798</v>
      </c>
      <c r="H16" s="261">
        <v>88.077374607579486</v>
      </c>
      <c r="I16" s="261">
        <v>82.298064682110592</v>
      </c>
      <c r="J16" s="261">
        <v>43.353612065149107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7.2460030908847486</v>
      </c>
      <c r="C17" s="230">
        <v>12.84609875363992</v>
      </c>
      <c r="D17" s="230">
        <v>9.0136751911056283</v>
      </c>
      <c r="E17" s="230">
        <v>10.5179398750416</v>
      </c>
      <c r="F17" s="230">
        <v>8.090685250296529</v>
      </c>
      <c r="G17" s="230">
        <v>13.085075710438041</v>
      </c>
      <c r="H17" s="230">
        <v>10.41990404929696</v>
      </c>
      <c r="I17" s="230">
        <v>6.9050128127057446</v>
      </c>
      <c r="J17" s="230">
        <v>2.1308815019678389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1.7403880033197521</v>
      </c>
      <c r="C18" s="230">
        <v>0.48027997427874641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38.46205943161101</v>
      </c>
      <c r="C19" s="230">
        <v>34.780076392510267</v>
      </c>
      <c r="D19" s="230">
        <v>34.206369211887733</v>
      </c>
      <c r="E19" s="230">
        <v>43.40028336244275</v>
      </c>
      <c r="F19" s="230">
        <v>36.299340735576493</v>
      </c>
      <c r="G19" s="230">
        <v>35.772115744564573</v>
      </c>
      <c r="H19" s="230">
        <v>35.759473563016691</v>
      </c>
      <c r="I19" s="230">
        <v>38.658530354025103</v>
      </c>
      <c r="J19" s="230">
        <v>25.206220855850109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40.892781835967071</v>
      </c>
      <c r="C20" s="230">
        <v>36.944477990049059</v>
      </c>
      <c r="D20" s="230">
        <v>35.481384890761923</v>
      </c>
      <c r="E20" s="230">
        <v>41.113913201640713</v>
      </c>
      <c r="F20" s="230">
        <v>35.833386926096352</v>
      </c>
      <c r="G20" s="230">
        <v>29.63323892252798</v>
      </c>
      <c r="H20" s="230">
        <v>28.622556142090239</v>
      </c>
      <c r="I20" s="230">
        <v>24.637501230980931</v>
      </c>
      <c r="J20" s="230">
        <v>9.3299355739362397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15.45701425878727</v>
      </c>
      <c r="C21" s="230">
        <v>15.245551854703759</v>
      </c>
      <c r="D21" s="230">
        <v>13.55862654963058</v>
      </c>
      <c r="E21" s="230">
        <v>15.774206662406749</v>
      </c>
      <c r="F21" s="230">
        <v>14.11355618536165</v>
      </c>
      <c r="G21" s="230">
        <v>13.141961521152201</v>
      </c>
      <c r="H21" s="230">
        <v>13.27544085317559</v>
      </c>
      <c r="I21" s="230">
        <v>12.09702028439882</v>
      </c>
      <c r="J21" s="230">
        <v>6.6865741333949282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182.6426303211251</v>
      </c>
      <c r="C22" s="261">
        <v>203.2854100935937</v>
      </c>
      <c r="D22" s="261">
        <v>201.75813026445641</v>
      </c>
      <c r="E22" s="261">
        <v>239.92817365743301</v>
      </c>
      <c r="F22" s="261">
        <v>210.63238508349281</v>
      </c>
      <c r="G22" s="261">
        <v>181.97224823110849</v>
      </c>
      <c r="H22" s="261">
        <v>179.3454715570987</v>
      </c>
      <c r="I22" s="261">
        <v>188.3714984203736</v>
      </c>
      <c r="J22" s="261">
        <v>97.080323844629206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13.55902386089719</v>
      </c>
      <c r="C23" s="230">
        <v>19.18287206000095</v>
      </c>
      <c r="D23" s="230">
        <v>11.56178990350247</v>
      </c>
      <c r="E23" s="230">
        <v>13.69289541363734</v>
      </c>
      <c r="F23" s="230">
        <v>10.34331952199892</v>
      </c>
      <c r="G23" s="230">
        <v>20.34679511359969</v>
      </c>
      <c r="H23" s="230">
        <v>16.188230793992311</v>
      </c>
      <c r="I23" s="230">
        <v>8.6859254150933438</v>
      </c>
      <c r="J23" s="230">
        <v>3.2286558724850218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17.33482373168339</v>
      </c>
      <c r="C24" s="230">
        <v>76.280223559455436</v>
      </c>
      <c r="D24" s="230">
        <v>100.808254513704</v>
      </c>
      <c r="E24" s="230">
        <v>116.209544281801</v>
      </c>
      <c r="F24" s="230">
        <v>108.0729148750403</v>
      </c>
      <c r="G24" s="230">
        <v>59.922613929343051</v>
      </c>
      <c r="H24" s="230">
        <v>63.134135855315968</v>
      </c>
      <c r="I24" s="230">
        <v>100.0644883916341</v>
      </c>
      <c r="J24" s="230">
        <v>41.523387789920342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3.2566867786624689</v>
      </c>
      <c r="C25" s="230">
        <v>0.71719433862823234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71.971813292282562</v>
      </c>
      <c r="C26" s="230">
        <v>51.936527070955258</v>
      </c>
      <c r="D26" s="230">
        <v>43.876315243723603</v>
      </c>
      <c r="E26" s="230">
        <v>56.501135019257042</v>
      </c>
      <c r="F26" s="230">
        <v>46.405918417382303</v>
      </c>
      <c r="G26" s="230">
        <v>55.624279594654602</v>
      </c>
      <c r="H26" s="230">
        <v>55.555464654095204</v>
      </c>
      <c r="I26" s="230">
        <v>48.629180049356918</v>
      </c>
      <c r="J26" s="230">
        <v>38.191806026867077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76.520282657599495</v>
      </c>
      <c r="C27" s="230">
        <v>55.168593064553797</v>
      </c>
      <c r="D27" s="230">
        <v>45.511770603526379</v>
      </c>
      <c r="E27" s="230">
        <v>53.524598942737633</v>
      </c>
      <c r="F27" s="230">
        <v>45.810232269071307</v>
      </c>
      <c r="G27" s="230">
        <v>46.078559593511173</v>
      </c>
      <c r="H27" s="230">
        <v>44.467640253695187</v>
      </c>
      <c r="I27" s="230">
        <v>30.991904564289211</v>
      </c>
      <c r="J27" s="230">
        <v>14.136474155356771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138.35184711089011</v>
      </c>
      <c r="C28" s="261">
        <v>129.3217546805532</v>
      </c>
      <c r="D28" s="261">
        <v>119.2069604901618</v>
      </c>
      <c r="E28" s="261">
        <v>144.45862105469129</v>
      </c>
      <c r="F28" s="261">
        <v>122.6114455268073</v>
      </c>
      <c r="G28" s="261">
        <v>120.3031658261543</v>
      </c>
      <c r="H28" s="261">
        <v>116.5442089335527</v>
      </c>
      <c r="I28" s="261">
        <v>111.3405931797196</v>
      </c>
      <c r="J28" s="261">
        <v>61.45144741284556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100.09927769111231</v>
      </c>
      <c r="C29" s="262">
        <v>90.285103596539088</v>
      </c>
      <c r="D29" s="262">
        <v>85.368735789536487</v>
      </c>
      <c r="E29" s="262">
        <v>105.9501329929254</v>
      </c>
      <c r="F29" s="262">
        <v>88.285238720543092</v>
      </c>
      <c r="G29" s="262">
        <v>88.285380621220114</v>
      </c>
      <c r="H29" s="262">
        <v>85.27262193244006</v>
      </c>
      <c r="I29" s="262">
        <v>84.92658514678655</v>
      </c>
      <c r="J29" s="262">
        <v>48.567670407130748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0.60742980882200903</v>
      </c>
      <c r="C31" s="230">
        <v>0</v>
      </c>
      <c r="D31" s="230">
        <v>0</v>
      </c>
      <c r="E31" s="230">
        <v>0</v>
      </c>
      <c r="F31" s="230">
        <v>0</v>
      </c>
      <c r="G31" s="230">
        <v>1.1337087500110341</v>
      </c>
      <c r="H31" s="230">
        <v>1.037717720399024</v>
      </c>
      <c r="I31" s="230">
        <v>0.5151592496568923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4.3070616226215819</v>
      </c>
      <c r="C32" s="230">
        <v>1.229769965511228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95.184786259668741</v>
      </c>
      <c r="C33" s="230">
        <v>89.055333631027864</v>
      </c>
      <c r="D33" s="230">
        <v>85.368735789536487</v>
      </c>
      <c r="E33" s="230">
        <v>105.9501329929254</v>
      </c>
      <c r="F33" s="230">
        <v>88.285238720543092</v>
      </c>
      <c r="G33" s="230">
        <v>87.151671871209075</v>
      </c>
      <c r="H33" s="230">
        <v>84.23490421204103</v>
      </c>
      <c r="I33" s="230">
        <v>84.411425897129661</v>
      </c>
      <c r="J33" s="230">
        <v>48.567670407130748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38.252569419777743</v>
      </c>
      <c r="C34" s="262">
        <v>39.036651084014089</v>
      </c>
      <c r="D34" s="262">
        <v>33.838224700625297</v>
      </c>
      <c r="E34" s="262">
        <v>38.508488061765931</v>
      </c>
      <c r="F34" s="262">
        <v>34.326206806264238</v>
      </c>
      <c r="G34" s="262">
        <v>32.017785204934157</v>
      </c>
      <c r="H34" s="262">
        <v>31.2715870011126</v>
      </c>
      <c r="I34" s="262">
        <v>26.414008032933051</v>
      </c>
      <c r="J34" s="262">
        <v>12.88377700571481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72.314602633801286</v>
      </c>
      <c r="C35" s="261">
        <f t="shared" si="0"/>
        <v>68.564949429749817</v>
      </c>
      <c r="D35" s="261">
        <f t="shared" si="0"/>
        <v>63.107325504385358</v>
      </c>
      <c r="E35" s="261">
        <f t="shared" si="0"/>
        <v>76.2203348745238</v>
      </c>
      <c r="F35" s="261">
        <f t="shared" si="0"/>
        <v>64.955216670239935</v>
      </c>
      <c r="G35" s="261">
        <f t="shared" si="0"/>
        <v>63.341557241917059</v>
      </c>
      <c r="H35" s="261">
        <f t="shared" si="0"/>
        <v>61.415474646999471</v>
      </c>
      <c r="I35" s="261">
        <f t="shared" si="0"/>
        <v>58.398976329234401</v>
      </c>
      <c r="J35" s="261">
        <f t="shared" si="0"/>
        <v>32.029554318043012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35.863185283386173</v>
      </c>
      <c r="C36" s="262">
        <v>32.685565035531738</v>
      </c>
      <c r="D36" s="262">
        <v>31.074219827391278</v>
      </c>
      <c r="E36" s="262">
        <v>38.565848409424852</v>
      </c>
      <c r="F36" s="262">
        <v>32.135826894277677</v>
      </c>
      <c r="G36" s="262">
        <v>32.135878546124133</v>
      </c>
      <c r="H36" s="262">
        <v>31.039234383408171</v>
      </c>
      <c r="I36" s="262">
        <v>30.913276993430308</v>
      </c>
      <c r="J36" s="262">
        <v>17.678632028195601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0.2274127134177571</v>
      </c>
      <c r="C38" s="230">
        <v>0</v>
      </c>
      <c r="D38" s="230">
        <v>0</v>
      </c>
      <c r="E38" s="230">
        <v>0</v>
      </c>
      <c r="F38" s="230">
        <v>0</v>
      </c>
      <c r="G38" s="230">
        <v>0.4126699850040163</v>
      </c>
      <c r="H38" s="230">
        <v>0.37772925022524462</v>
      </c>
      <c r="I38" s="230">
        <v>0.1875179668751088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35.63577256996841</v>
      </c>
      <c r="C39" s="230">
        <v>32.685565035531738</v>
      </c>
      <c r="D39" s="230">
        <v>31.074219827391278</v>
      </c>
      <c r="E39" s="230">
        <v>38.565848409424852</v>
      </c>
      <c r="F39" s="230">
        <v>32.135826894277677</v>
      </c>
      <c r="G39" s="230">
        <v>31.72320856112011</v>
      </c>
      <c r="H39" s="230">
        <v>30.661505133182931</v>
      </c>
      <c r="I39" s="230">
        <v>30.725759026555199</v>
      </c>
      <c r="J39" s="230">
        <v>17.678632028195601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22.130222571016631</v>
      </c>
      <c r="C40" s="262">
        <v>21.551943849642392</v>
      </c>
      <c r="D40" s="262">
        <v>19.715991885966471</v>
      </c>
      <c r="E40" s="262">
        <v>23.637396810616149</v>
      </c>
      <c r="F40" s="262">
        <v>20.324650498482079</v>
      </c>
      <c r="G40" s="262">
        <v>19.551204881196899</v>
      </c>
      <c r="H40" s="262">
        <v>18.993382595186311</v>
      </c>
      <c r="I40" s="262">
        <v>17.87100041181646</v>
      </c>
      <c r="J40" s="262">
        <v>9.6612274597672183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1.718969269854461</v>
      </c>
      <c r="C41" s="229">
        <v>3.189985314376099</v>
      </c>
      <c r="D41" s="229">
        <v>2.2472867128674512</v>
      </c>
      <c r="E41" s="229">
        <v>2.6037268813191812</v>
      </c>
      <c r="F41" s="229">
        <v>2.040789189047143</v>
      </c>
      <c r="G41" s="229">
        <v>3.2251575749417429</v>
      </c>
      <c r="H41" s="229">
        <v>2.620975680137049</v>
      </c>
      <c r="I41" s="229">
        <v>1.729179285856681</v>
      </c>
      <c r="J41" s="229">
        <v>0.5587100903456973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5.8227841882710359E-2</v>
      </c>
      <c r="C44" s="229">
        <v>0</v>
      </c>
      <c r="D44" s="229">
        <v>0</v>
      </c>
      <c r="E44" s="229">
        <v>0</v>
      </c>
      <c r="F44" s="229">
        <v>0</v>
      </c>
      <c r="G44" s="229">
        <v>0.1146951626212534</v>
      </c>
      <c r="H44" s="229">
        <v>0.1108096376224318</v>
      </c>
      <c r="I44" s="229">
        <v>5.9082809803174208E-2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0.41287223560440539</v>
      </c>
      <c r="C45" s="229">
        <v>0.1192646961634183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9.1243541286127865</v>
      </c>
      <c r="C47" s="229">
        <v>8.6367024769718306</v>
      </c>
      <c r="D47" s="229">
        <v>8.5283214000397507</v>
      </c>
      <c r="E47" s="229">
        <v>10.74378497977626</v>
      </c>
      <c r="F47" s="229">
        <v>9.156122114624095</v>
      </c>
      <c r="G47" s="229">
        <v>8.8169692417785086</v>
      </c>
      <c r="H47" s="229">
        <v>8.994776736883118</v>
      </c>
      <c r="I47" s="229">
        <v>9.6810146082332302</v>
      </c>
      <c r="J47" s="229">
        <v>6.6089878384322116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9.7009943900406395</v>
      </c>
      <c r="C48" s="229">
        <v>9.1741737702393351</v>
      </c>
      <c r="D48" s="229">
        <v>8.8462079150385442</v>
      </c>
      <c r="E48" s="229">
        <v>10.17779168460136</v>
      </c>
      <c r="F48" s="229">
        <v>9.0385902285644431</v>
      </c>
      <c r="G48" s="229">
        <v>7.3038832251319281</v>
      </c>
      <c r="H48" s="229">
        <v>7.1995887099207438</v>
      </c>
      <c r="I48" s="229">
        <v>6.169815746827954</v>
      </c>
      <c r="J48" s="229">
        <v>2.4462782855919341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5.9699924094054217E-2</v>
      </c>
      <c r="C49" s="229">
        <v>0.13141098914174551</v>
      </c>
      <c r="D49" s="229">
        <v>9.4175858020725242E-2</v>
      </c>
      <c r="E49" s="229">
        <v>0.11209326491934769</v>
      </c>
      <c r="F49" s="229">
        <v>8.9148966246403338E-2</v>
      </c>
      <c r="G49" s="229">
        <v>9.0499676723467981E-2</v>
      </c>
      <c r="H49" s="229">
        <v>5.0408744292469901E-2</v>
      </c>
      <c r="I49" s="229">
        <v>6.6250898631269928E-2</v>
      </c>
      <c r="J49" s="229">
        <v>4.7251245397374277E-2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1.05510478092757</v>
      </c>
      <c r="C50" s="229">
        <v>0.30040660274995729</v>
      </c>
      <c r="D50" s="229">
        <v>0</v>
      </c>
      <c r="E50" s="229">
        <v>0</v>
      </c>
      <c r="F50" s="229">
        <v>0</v>
      </c>
      <c r="G50" s="229">
        <v>0</v>
      </c>
      <c r="H50" s="229">
        <v>1.6823086330500159E-2</v>
      </c>
      <c r="I50" s="229">
        <v>0.16565706246414749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14.32119477939848</v>
      </c>
      <c r="C51" s="263">
        <v>14.32744054457568</v>
      </c>
      <c r="D51" s="263">
        <v>12.317113791027611</v>
      </c>
      <c r="E51" s="263">
        <v>14.017089654482801</v>
      </c>
      <c r="F51" s="263">
        <v>12.49473927748018</v>
      </c>
      <c r="G51" s="263">
        <v>11.654473814596029</v>
      </c>
      <c r="H51" s="263">
        <v>11.38285766840499</v>
      </c>
      <c r="I51" s="263">
        <v>9.6146989239876302</v>
      </c>
      <c r="J51" s="263">
        <v>4.6896948300801933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97.166507767990339</v>
      </c>
      <c r="C54" s="223">
        <v>123.4447648458129</v>
      </c>
      <c r="D54" s="223">
        <v>111.2754983119704</v>
      </c>
      <c r="E54" s="223">
        <v>138.8855447807897</v>
      </c>
      <c r="F54" s="223">
        <v>143.49475075071601</v>
      </c>
      <c r="G54" s="223">
        <v>132.15280308658461</v>
      </c>
      <c r="H54" s="223">
        <v>166.86780324611121</v>
      </c>
      <c r="I54" s="223">
        <v>163.7790298409671</v>
      </c>
      <c r="J54" s="223">
        <v>198.89413875101991</v>
      </c>
      <c r="K54" s="223">
        <v>192.74084264832331</v>
      </c>
      <c r="L54" s="223">
        <v>128.7243336199484</v>
      </c>
      <c r="M54" s="223">
        <v>137.73035253654339</v>
      </c>
      <c r="N54" s="223">
        <v>111.7800515907137</v>
      </c>
      <c r="O54" s="223">
        <v>99.057093723129839</v>
      </c>
      <c r="P54" s="223">
        <v>112.1460017196904</v>
      </c>
      <c r="Q54" s="223">
        <v>110.5122957867584</v>
      </c>
      <c r="R54" s="223">
        <v>111.0751504729149</v>
      </c>
      <c r="S54" s="223">
        <v>118.6838349097162</v>
      </c>
      <c r="T54" s="223">
        <v>126.00911435941531</v>
      </c>
      <c r="U54" s="223">
        <v>115.97042132416161</v>
      </c>
      <c r="V54" s="223">
        <v>106.20507308684439</v>
      </c>
      <c r="W54" s="223">
        <v>114.15055889939811</v>
      </c>
      <c r="X54" s="223">
        <v>102.9490971625107</v>
      </c>
      <c r="Y54" s="223">
        <v>99.596044711951848</v>
      </c>
      <c r="DA54" s="89" t="s">
        <v>209</v>
      </c>
    </row>
    <row r="55" spans="1:105" ht="12" customHeight="1" x14ac:dyDescent="0.25">
      <c r="A55" s="55" t="s">
        <v>91</v>
      </c>
      <c r="B55" s="259">
        <v>0.32032362042545831</v>
      </c>
      <c r="C55" s="259">
        <v>0.39729840803026661</v>
      </c>
      <c r="D55" s="259">
        <v>0.35546651828668219</v>
      </c>
      <c r="E55" s="259">
        <v>0.44178966876851011</v>
      </c>
      <c r="F55" s="259">
        <v>0.45326994547909272</v>
      </c>
      <c r="G55" s="259">
        <v>0.42004829507432911</v>
      </c>
      <c r="H55" s="259">
        <v>0.52436498381016561</v>
      </c>
      <c r="I55" s="259">
        <v>0.50747017009788065</v>
      </c>
      <c r="J55" s="259">
        <v>0.58871375135046244</v>
      </c>
      <c r="K55" s="259">
        <v>0.52660771637446557</v>
      </c>
      <c r="L55" s="259">
        <v>0.38126140104880518</v>
      </c>
      <c r="M55" s="259">
        <v>0.39910438105919749</v>
      </c>
      <c r="N55" s="259">
        <v>0.32735315143881832</v>
      </c>
      <c r="O55" s="259">
        <v>0.29634111835265048</v>
      </c>
      <c r="P55" s="259">
        <v>0.32802420235167551</v>
      </c>
      <c r="Q55" s="259">
        <v>0.32367305911968342</v>
      </c>
      <c r="R55" s="259">
        <v>0.32924480305425319</v>
      </c>
      <c r="S55" s="259">
        <v>0.35574908042812431</v>
      </c>
      <c r="T55" s="259">
        <v>0.37236153242085779</v>
      </c>
      <c r="U55" s="259">
        <v>0.3405705063311551</v>
      </c>
      <c r="V55" s="259">
        <v>0.30430496561500259</v>
      </c>
      <c r="W55" s="259">
        <v>0.32669179758764799</v>
      </c>
      <c r="X55" s="259">
        <v>0.29668747216763192</v>
      </c>
      <c r="Y55" s="259">
        <v>0.27917719755988202</v>
      </c>
      <c r="DA55" s="67" t="s">
        <v>210</v>
      </c>
    </row>
    <row r="56" spans="1:105" ht="12" customHeight="1" x14ac:dyDescent="0.25">
      <c r="A56" s="173" t="s">
        <v>92</v>
      </c>
      <c r="B56" s="224">
        <v>0.2366852130063041</v>
      </c>
      <c r="C56" s="224">
        <v>0.29356142455811102</v>
      </c>
      <c r="D56" s="224">
        <v>0.26265209067487799</v>
      </c>
      <c r="E56" s="224">
        <v>0.32643575181116691</v>
      </c>
      <c r="F56" s="224">
        <v>0.33491845981442481</v>
      </c>
      <c r="G56" s="224">
        <v>0.31037118043481288</v>
      </c>
      <c r="H56" s="224">
        <v>0.3874501596894801</v>
      </c>
      <c r="I56" s="224">
        <v>0.3749666825831624</v>
      </c>
      <c r="J56" s="224">
        <v>0.4349970803060087</v>
      </c>
      <c r="K56" s="224">
        <v>0.38910730140757288</v>
      </c>
      <c r="L56" s="224">
        <v>0.28171177573000022</v>
      </c>
      <c r="M56" s="224">
        <v>0.29489584725996609</v>
      </c>
      <c r="N56" s="224">
        <v>0.24187929155418539</v>
      </c>
      <c r="O56" s="224">
        <v>0.21896468523508539</v>
      </c>
      <c r="P56" s="224">
        <v>0.2423751270721429</v>
      </c>
      <c r="Q56" s="224">
        <v>0.2391600932843844</v>
      </c>
      <c r="R56" s="224">
        <v>0.2432770216526971</v>
      </c>
      <c r="S56" s="224">
        <v>0.26286087415623949</v>
      </c>
      <c r="T56" s="224">
        <v>0.27513571587173552</v>
      </c>
      <c r="U56" s="224">
        <v>0.25164551626754722</v>
      </c>
      <c r="V56" s="224">
        <v>0.22484912448791319</v>
      </c>
      <c r="W56" s="224">
        <v>0.2413906211372836</v>
      </c>
      <c r="X56" s="224">
        <v>0.21922060400362811</v>
      </c>
      <c r="Y56" s="224">
        <v>0.2062823665117145</v>
      </c>
      <c r="DA56" s="177" t="s">
        <v>211</v>
      </c>
    </row>
    <row r="57" spans="1:105" ht="12" customHeight="1" x14ac:dyDescent="0.25">
      <c r="A57" s="173" t="s">
        <v>93</v>
      </c>
      <c r="B57" s="224">
        <v>5.9171303251576033</v>
      </c>
      <c r="C57" s="224">
        <v>7.3390356139527757</v>
      </c>
      <c r="D57" s="224">
        <v>6.566302266871948</v>
      </c>
      <c r="E57" s="224">
        <v>8.160893795279172</v>
      </c>
      <c r="F57" s="224">
        <v>8.3729614953606202</v>
      </c>
      <c r="G57" s="224">
        <v>7.7592795108703214</v>
      </c>
      <c r="H57" s="224">
        <v>9.6862539922370043</v>
      </c>
      <c r="I57" s="224">
        <v>9.3741670645790585</v>
      </c>
      <c r="J57" s="224">
        <v>10.87492700765022</v>
      </c>
      <c r="K57" s="224">
        <v>9.7276825351893219</v>
      </c>
      <c r="L57" s="224">
        <v>7.0427943932500039</v>
      </c>
      <c r="M57" s="224">
        <v>7.3723961814991528</v>
      </c>
      <c r="N57" s="224">
        <v>6.0469822888546343</v>
      </c>
      <c r="O57" s="224">
        <v>5.4741171308771346</v>
      </c>
      <c r="P57" s="224">
        <v>6.0593781768035706</v>
      </c>
      <c r="Q57" s="224">
        <v>5.9790023321096077</v>
      </c>
      <c r="R57" s="224">
        <v>6.0819255413174282</v>
      </c>
      <c r="S57" s="224">
        <v>6.5715218539059874</v>
      </c>
      <c r="T57" s="224">
        <v>6.8783928967933878</v>
      </c>
      <c r="U57" s="224">
        <v>6.2911379066886797</v>
      </c>
      <c r="V57" s="224">
        <v>5.6212281121978291</v>
      </c>
      <c r="W57" s="224">
        <v>6.0347655284320902</v>
      </c>
      <c r="X57" s="224">
        <v>5.4805151000906998</v>
      </c>
      <c r="Y57" s="224">
        <v>5.157059162792863</v>
      </c>
      <c r="DA57" s="177" t="s">
        <v>212</v>
      </c>
    </row>
    <row r="58" spans="1:105" ht="12" customHeight="1" x14ac:dyDescent="0.25">
      <c r="A58" s="173" t="s">
        <v>94</v>
      </c>
      <c r="B58" s="224">
        <v>0.14792825812894009</v>
      </c>
      <c r="C58" s="224">
        <v>0.18347589034881939</v>
      </c>
      <c r="D58" s="224">
        <v>0.16415755667179871</v>
      </c>
      <c r="E58" s="224">
        <v>0.20402234488197929</v>
      </c>
      <c r="F58" s="224">
        <v>0.2093240373840155</v>
      </c>
      <c r="G58" s="224">
        <v>0.1939819877717581</v>
      </c>
      <c r="H58" s="224">
        <v>0.24215634980592521</v>
      </c>
      <c r="I58" s="224">
        <v>0.23435417661447649</v>
      </c>
      <c r="J58" s="224">
        <v>0.27187317519125548</v>
      </c>
      <c r="K58" s="224">
        <v>0.24319206337973309</v>
      </c>
      <c r="L58" s="224">
        <v>0.17606985983125009</v>
      </c>
      <c r="M58" s="224">
        <v>0.18430990453747889</v>
      </c>
      <c r="N58" s="224">
        <v>0.15117455722136591</v>
      </c>
      <c r="O58" s="224">
        <v>0.13685292827192841</v>
      </c>
      <c r="P58" s="224">
        <v>0.15148445442008929</v>
      </c>
      <c r="Q58" s="224">
        <v>0.1494750583027403</v>
      </c>
      <c r="R58" s="224">
        <v>0.15204813853293581</v>
      </c>
      <c r="S58" s="224">
        <v>0.16428804634764971</v>
      </c>
      <c r="T58" s="224">
        <v>0.17195982241983471</v>
      </c>
      <c r="U58" s="224">
        <v>0.15727844766721699</v>
      </c>
      <c r="V58" s="224">
        <v>0.14053070280494581</v>
      </c>
      <c r="W58" s="224">
        <v>0.15086913821080231</v>
      </c>
      <c r="X58" s="224">
        <v>0.13701287750226751</v>
      </c>
      <c r="Y58" s="224">
        <v>0.1289264790698216</v>
      </c>
      <c r="DA58" s="177" t="s">
        <v>213</v>
      </c>
    </row>
    <row r="59" spans="1:105" ht="12" customHeight="1" x14ac:dyDescent="0.25">
      <c r="A59" s="56" t="s">
        <v>95</v>
      </c>
      <c r="B59" s="260">
        <v>0.2344264266322395</v>
      </c>
      <c r="C59" s="260">
        <v>0.29903575336162708</v>
      </c>
      <c r="D59" s="260">
        <v>0.27213586035254128</v>
      </c>
      <c r="E59" s="260">
        <v>0.34273926848037972</v>
      </c>
      <c r="F59" s="260">
        <v>0.35454338210411279</v>
      </c>
      <c r="G59" s="260">
        <v>0.32739268762673762</v>
      </c>
      <c r="H59" s="260">
        <v>0.4175455511223683</v>
      </c>
      <c r="I59" s="260">
        <v>0.41884166019471308</v>
      </c>
      <c r="J59" s="260">
        <v>0.53445637811513358</v>
      </c>
      <c r="K59" s="260">
        <v>0.55015644807096176</v>
      </c>
      <c r="L59" s="260">
        <v>0.34428497978523609</v>
      </c>
      <c r="M59" s="260">
        <v>0.37500537117144928</v>
      </c>
      <c r="N59" s="260">
        <v>0.30183359741154753</v>
      </c>
      <c r="O59" s="260">
        <v>0.26282263151620322</v>
      </c>
      <c r="P59" s="260">
        <v>0.30312301452587331</v>
      </c>
      <c r="Q59" s="260">
        <v>0.29838586834340258</v>
      </c>
      <c r="R59" s="260">
        <v>0.29687550466325269</v>
      </c>
      <c r="S59" s="260">
        <v>0.31399401874099281</v>
      </c>
      <c r="T59" s="260">
        <v>0.33742943548196452</v>
      </c>
      <c r="U59" s="260">
        <v>0.31200086324015841</v>
      </c>
      <c r="V59" s="260">
        <v>0.29099462962650269</v>
      </c>
      <c r="W59" s="260">
        <v>0.31284567266979602</v>
      </c>
      <c r="X59" s="260">
        <v>0.28081310895219441</v>
      </c>
      <c r="Y59" s="260">
        <v>0.27794467541939027</v>
      </c>
      <c r="DA59" s="68" t="s">
        <v>214</v>
      </c>
    </row>
    <row r="60" spans="1:105" ht="12" customHeight="1" x14ac:dyDescent="0.25">
      <c r="A60" s="37" t="s">
        <v>159</v>
      </c>
      <c r="B60" s="226">
        <v>1.062313606555852E-3</v>
      </c>
      <c r="C60" s="226">
        <v>0</v>
      </c>
      <c r="D60" s="226">
        <v>0</v>
      </c>
      <c r="E60" s="226">
        <v>0</v>
      </c>
      <c r="F60" s="226">
        <v>0</v>
      </c>
      <c r="G60" s="226">
        <v>3.0852717141992979E-3</v>
      </c>
      <c r="H60" s="226">
        <v>3.717854550117541E-3</v>
      </c>
      <c r="I60" s="226">
        <v>1.937928919084091E-3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4.9877907400477971E-4</v>
      </c>
      <c r="T60" s="226">
        <v>4.066577319905637E-4</v>
      </c>
      <c r="U60" s="226">
        <v>2.1885506234609189E-4</v>
      </c>
      <c r="V60" s="226">
        <v>2.434285698695239E-4</v>
      </c>
      <c r="W60" s="226">
        <v>5.6876230382257897E-4</v>
      </c>
      <c r="X60" s="226">
        <v>2.6480831744731388E-4</v>
      </c>
      <c r="Y60" s="226">
        <v>2.8197071758191651E-4</v>
      </c>
      <c r="DA60" s="69" t="s">
        <v>215</v>
      </c>
    </row>
    <row r="61" spans="1:105" ht="12" customHeight="1" x14ac:dyDescent="0.25">
      <c r="A61" s="37" t="s">
        <v>35</v>
      </c>
      <c r="B61" s="226">
        <v>0.16646547817080529</v>
      </c>
      <c r="C61" s="226">
        <v>0.2079031630470021</v>
      </c>
      <c r="D61" s="226">
        <v>0.19488706251520971</v>
      </c>
      <c r="E61" s="226">
        <v>0.25137489761615661</v>
      </c>
      <c r="F61" s="226">
        <v>0.25528568716700112</v>
      </c>
      <c r="G61" s="226">
        <v>0.23717430783417981</v>
      </c>
      <c r="H61" s="226">
        <v>0.30179028048497658</v>
      </c>
      <c r="I61" s="226">
        <v>0.31753936953693729</v>
      </c>
      <c r="J61" s="226">
        <v>0.42240341459977793</v>
      </c>
      <c r="K61" s="226">
        <v>0.43887857209026571</v>
      </c>
      <c r="L61" s="226">
        <v>0.2392074001627838</v>
      </c>
      <c r="M61" s="226">
        <v>0.2727906422419476</v>
      </c>
      <c r="N61" s="226">
        <v>0.21504853585891581</v>
      </c>
      <c r="O61" s="226">
        <v>0.17836879753178811</v>
      </c>
      <c r="P61" s="226">
        <v>0.21651464557508451</v>
      </c>
      <c r="Q61" s="226">
        <v>0.2125475039280787</v>
      </c>
      <c r="R61" s="226">
        <v>0.20588210774665269</v>
      </c>
      <c r="S61" s="226">
        <v>0.21106128267762381</v>
      </c>
      <c r="T61" s="226">
        <v>0.23499233036389491</v>
      </c>
      <c r="U61" s="226">
        <v>0.2203065459998047</v>
      </c>
      <c r="V61" s="226">
        <v>0.21512632374687199</v>
      </c>
      <c r="W61" s="226">
        <v>0.23125631700470339</v>
      </c>
      <c r="X61" s="226">
        <v>0.20542733343054839</v>
      </c>
      <c r="Y61" s="226">
        <v>0.21321049061699149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6.6898634854878403E-2</v>
      </c>
      <c r="C64" s="226">
        <v>9.1132590314625034E-2</v>
      </c>
      <c r="D64" s="226">
        <v>7.7248797837331559E-2</v>
      </c>
      <c r="E64" s="226">
        <v>9.1364370864223152E-2</v>
      </c>
      <c r="F64" s="226">
        <v>9.9257694937111784E-2</v>
      </c>
      <c r="G64" s="226">
        <v>8.7133108078358515E-2</v>
      </c>
      <c r="H64" s="226">
        <v>0.11203741608727411</v>
      </c>
      <c r="I64" s="226">
        <v>9.9364361738691717E-2</v>
      </c>
      <c r="J64" s="226">
        <v>0.11205296351535569</v>
      </c>
      <c r="K64" s="226">
        <v>0.11127787598069611</v>
      </c>
      <c r="L64" s="226">
        <v>0.1050775796224524</v>
      </c>
      <c r="M64" s="226">
        <v>0.1022147289295017</v>
      </c>
      <c r="N64" s="226">
        <v>8.6785061552631618E-2</v>
      </c>
      <c r="O64" s="226">
        <v>8.4453833984415014E-2</v>
      </c>
      <c r="P64" s="226">
        <v>8.6608368950788744E-2</v>
      </c>
      <c r="Q64" s="226">
        <v>8.583836441532397E-2</v>
      </c>
      <c r="R64" s="226">
        <v>9.099339691660005E-2</v>
      </c>
      <c r="S64" s="226">
        <v>0.10243395698936419</v>
      </c>
      <c r="T64" s="226">
        <v>0.102030447386079</v>
      </c>
      <c r="U64" s="226">
        <v>9.1475462178007533E-2</v>
      </c>
      <c r="V64" s="226">
        <v>7.5624877309761182E-2</v>
      </c>
      <c r="W64" s="226">
        <v>8.1020593361270016E-2</v>
      </c>
      <c r="X64" s="226">
        <v>7.5120967204198641E-2</v>
      </c>
      <c r="Y64" s="226">
        <v>6.4452214084816828E-2</v>
      </c>
      <c r="DA64" s="69" t="s">
        <v>219</v>
      </c>
    </row>
    <row r="65" spans="1:105" ht="12" customHeight="1" x14ac:dyDescent="0.25">
      <c r="A65" s="57" t="s">
        <v>220</v>
      </c>
      <c r="B65" s="261">
        <v>15.647497653496069</v>
      </c>
      <c r="C65" s="261">
        <v>21.066718152272632</v>
      </c>
      <c r="D65" s="261">
        <v>19.139947096384571</v>
      </c>
      <c r="E65" s="261">
        <v>23.848646558722081</v>
      </c>
      <c r="F65" s="261">
        <v>24.99657265556414</v>
      </c>
      <c r="G65" s="261">
        <v>22.618941516307959</v>
      </c>
      <c r="H65" s="261">
        <v>28.941554939560671</v>
      </c>
      <c r="I65" s="261">
        <v>28.46999628335298</v>
      </c>
      <c r="J65" s="261">
        <v>35.730019386211453</v>
      </c>
      <c r="K65" s="261">
        <v>37.194862928539401</v>
      </c>
      <c r="L65" s="261">
        <v>23.231756831298771</v>
      </c>
      <c r="M65" s="261">
        <v>25.36402124698834</v>
      </c>
      <c r="N65" s="261">
        <v>20.394923743881559</v>
      </c>
      <c r="O65" s="261">
        <v>17.70419641037293</v>
      </c>
      <c r="P65" s="261">
        <v>20.484607384471829</v>
      </c>
      <c r="Q65" s="261">
        <v>20.16174785529677</v>
      </c>
      <c r="R65" s="261">
        <v>20.030488726162751</v>
      </c>
      <c r="S65" s="261">
        <v>21.15116241876531</v>
      </c>
      <c r="T65" s="261">
        <v>22.778049845616149</v>
      </c>
      <c r="U65" s="261">
        <v>21.082937269523089</v>
      </c>
      <c r="V65" s="261">
        <v>19.70574199379454</v>
      </c>
      <c r="W65" s="261">
        <v>21.185122868102312</v>
      </c>
      <c r="X65" s="261">
        <v>19.010224275495911</v>
      </c>
      <c r="Y65" s="261">
        <v>18.820429355803981</v>
      </c>
      <c r="DA65" s="70" t="s">
        <v>221</v>
      </c>
    </row>
    <row r="66" spans="1:105" ht="12" customHeight="1" x14ac:dyDescent="0.25">
      <c r="A66" s="18" t="s">
        <v>28</v>
      </c>
      <c r="B66" s="230">
        <v>1.2834529622307449</v>
      </c>
      <c r="C66" s="230">
        <v>3.1819185504721119</v>
      </c>
      <c r="D66" s="230">
        <v>2.1920982611105488</v>
      </c>
      <c r="E66" s="230">
        <v>2.6395137477145632</v>
      </c>
      <c r="F66" s="230">
        <v>2.5209523548226418</v>
      </c>
      <c r="G66" s="230">
        <v>3.770785314939324</v>
      </c>
      <c r="H66" s="230">
        <v>4.0315565436825924</v>
      </c>
      <c r="I66" s="230">
        <v>2.800324280084999</v>
      </c>
      <c r="J66" s="230">
        <v>2.0764272673657942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4.2769795516075973E-2</v>
      </c>
      <c r="T66" s="230">
        <v>1.654074229807969E-2</v>
      </c>
      <c r="U66" s="230">
        <v>1.5538773373273749E-2</v>
      </c>
      <c r="V66" s="230">
        <v>8.0758399461732331E-3</v>
      </c>
      <c r="W66" s="230">
        <v>9.725132270516126E-3</v>
      </c>
      <c r="X66" s="230">
        <v>9.6992459517016554E-3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0.30826734549720552</v>
      </c>
      <c r="C67" s="230">
        <v>0.1189631022527206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6.8126170375354702</v>
      </c>
      <c r="C68" s="230">
        <v>8.6148621758655146</v>
      </c>
      <c r="D68" s="230">
        <v>8.3188844592798024</v>
      </c>
      <c r="E68" s="230">
        <v>10.891452694239909</v>
      </c>
      <c r="F68" s="230">
        <v>11.310402725468419</v>
      </c>
      <c r="G68" s="230">
        <v>10.308612018676531</v>
      </c>
      <c r="H68" s="230">
        <v>13.835668635677269</v>
      </c>
      <c r="I68" s="230">
        <v>15.677946459936971</v>
      </c>
      <c r="J68" s="230">
        <v>24.56208111243976</v>
      </c>
      <c r="K68" s="230">
        <v>37.194862928539401</v>
      </c>
      <c r="L68" s="230">
        <v>23.231756831298771</v>
      </c>
      <c r="M68" s="230">
        <v>25.36402124698834</v>
      </c>
      <c r="N68" s="230">
        <v>20.394923743881559</v>
      </c>
      <c r="O68" s="230">
        <v>17.70419641037293</v>
      </c>
      <c r="P68" s="230">
        <v>20.484607384471829</v>
      </c>
      <c r="Q68" s="230">
        <v>20.16174785529677</v>
      </c>
      <c r="R68" s="230">
        <v>20.030488726162751</v>
      </c>
      <c r="S68" s="230">
        <v>21.10839262324923</v>
      </c>
      <c r="T68" s="230">
        <v>22.761509103318069</v>
      </c>
      <c r="U68" s="230">
        <v>21.06739849614981</v>
      </c>
      <c r="V68" s="230">
        <v>19.69766615384836</v>
      </c>
      <c r="W68" s="230">
        <v>21.17539773583179</v>
      </c>
      <c r="X68" s="230">
        <v>19.00052502954421</v>
      </c>
      <c r="Y68" s="230">
        <v>18.820429355803981</v>
      </c>
      <c r="DA68" s="71" t="s">
        <v>224</v>
      </c>
    </row>
    <row r="69" spans="1:105" ht="12" customHeight="1" x14ac:dyDescent="0.25">
      <c r="A69" s="18" t="s">
        <v>36</v>
      </c>
      <c r="B69" s="230">
        <v>7.2431603082326532</v>
      </c>
      <c r="C69" s="230">
        <v>9.1509743236822807</v>
      </c>
      <c r="D69" s="230">
        <v>8.628964375994217</v>
      </c>
      <c r="E69" s="230">
        <v>10.31768011676761</v>
      </c>
      <c r="F69" s="230">
        <v>11.165217575273079</v>
      </c>
      <c r="G69" s="230">
        <v>8.5395441826921044</v>
      </c>
      <c r="H69" s="230">
        <v>11.07432976020081</v>
      </c>
      <c r="I69" s="230">
        <v>9.9917255433310164</v>
      </c>
      <c r="J69" s="230">
        <v>9.0915110064058968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43.946868427091282</v>
      </c>
      <c r="C71" s="261">
        <v>54.507441071027792</v>
      </c>
      <c r="D71" s="261">
        <v>48.768305904610393</v>
      </c>
      <c r="E71" s="261">
        <v>60.611429216585123</v>
      </c>
      <c r="F71" s="261">
        <v>62.186468264397043</v>
      </c>
      <c r="G71" s="261">
        <v>57.628616747453627</v>
      </c>
      <c r="H71" s="261">
        <v>71.940367434257766</v>
      </c>
      <c r="I71" s="261">
        <v>69.622479810710544</v>
      </c>
      <c r="J71" s="261">
        <v>80.768710522984165</v>
      </c>
      <c r="K71" s="261">
        <v>72.248059613777798</v>
      </c>
      <c r="L71" s="261">
        <v>52.307240427558142</v>
      </c>
      <c r="M71" s="261">
        <v>54.755211931571537</v>
      </c>
      <c r="N71" s="261">
        <v>44.911286455764809</v>
      </c>
      <c r="O71" s="261">
        <v>40.65658386504041</v>
      </c>
      <c r="P71" s="261">
        <v>45.003351430979691</v>
      </c>
      <c r="Q71" s="261">
        <v>44.406395393614098</v>
      </c>
      <c r="R71" s="261">
        <v>45.170812008526077</v>
      </c>
      <c r="S71" s="261">
        <v>48.807072078756221</v>
      </c>
      <c r="T71" s="261">
        <v>51.086221025082267</v>
      </c>
      <c r="U71" s="261">
        <v>46.724644320652153</v>
      </c>
      <c r="V71" s="261">
        <v>41.749185613694408</v>
      </c>
      <c r="W71" s="261">
        <v>44.82055187102663</v>
      </c>
      <c r="X71" s="261">
        <v>40.704101951642897</v>
      </c>
      <c r="Y71" s="261">
        <v>38.301776037347437</v>
      </c>
      <c r="DA71" s="70" t="s">
        <v>227</v>
      </c>
    </row>
    <row r="72" spans="1:105" ht="12" customHeight="1" x14ac:dyDescent="0.25">
      <c r="A72" s="57" t="s">
        <v>179</v>
      </c>
      <c r="B72" s="261">
        <v>16.270656313269139</v>
      </c>
      <c r="C72" s="261">
        <v>20.70898407530381</v>
      </c>
      <c r="D72" s="261">
        <v>18.822031516066829</v>
      </c>
      <c r="E72" s="261">
        <v>23.70525260718788</v>
      </c>
      <c r="F72" s="261">
        <v>24.52167348739572</v>
      </c>
      <c r="G72" s="261">
        <v>22.643820173708079</v>
      </c>
      <c r="H72" s="261">
        <v>28.879161726196671</v>
      </c>
      <c r="I72" s="261">
        <v>28.968805942053891</v>
      </c>
      <c r="J72" s="261">
        <v>36.965193708077337</v>
      </c>
      <c r="K72" s="261">
        <v>38.051074896724202</v>
      </c>
      <c r="L72" s="261">
        <v>23.812160336500209</v>
      </c>
      <c r="M72" s="261">
        <v>25.93690851966193</v>
      </c>
      <c r="N72" s="261">
        <v>20.8760487343649</v>
      </c>
      <c r="O72" s="261">
        <v>18.177890437243882</v>
      </c>
      <c r="P72" s="261">
        <v>20.965230106976939</v>
      </c>
      <c r="Q72" s="261">
        <v>20.637589660667619</v>
      </c>
      <c r="R72" s="261">
        <v>20.533126717960709</v>
      </c>
      <c r="S72" s="261">
        <v>21.751090903994282</v>
      </c>
      <c r="T72" s="261">
        <v>23.366508957101718</v>
      </c>
      <c r="U72" s="261">
        <v>21.607305300080789</v>
      </c>
      <c r="V72" s="261">
        <v>20.152879321460521</v>
      </c>
      <c r="W72" s="261">
        <v>21.665297925496301</v>
      </c>
      <c r="X72" s="261">
        <v>19.448839434440039</v>
      </c>
      <c r="Y72" s="261">
        <v>19.2544041657276</v>
      </c>
      <c r="DA72" s="70" t="s">
        <v>228</v>
      </c>
    </row>
    <row r="73" spans="1:105" ht="12" customHeight="1" x14ac:dyDescent="0.25">
      <c r="A73" s="60" t="s">
        <v>181</v>
      </c>
      <c r="B73" s="262">
        <v>11.77202168622423</v>
      </c>
      <c r="C73" s="262">
        <v>14.45783640375428</v>
      </c>
      <c r="D73" s="262">
        <v>13.479188034913861</v>
      </c>
      <c r="E73" s="262">
        <v>17.386118239433959</v>
      </c>
      <c r="F73" s="262">
        <v>17.656604474079192</v>
      </c>
      <c r="G73" s="262">
        <v>16.617337283069791</v>
      </c>
      <c r="H73" s="262">
        <v>21.13019481738305</v>
      </c>
      <c r="I73" s="262">
        <v>22.096359415540629</v>
      </c>
      <c r="J73" s="262">
        <v>29.21515147541275</v>
      </c>
      <c r="K73" s="262">
        <v>30.354640894838791</v>
      </c>
      <c r="L73" s="262">
        <v>16.544564244152468</v>
      </c>
      <c r="M73" s="262">
        <v>18.867318915318769</v>
      </c>
      <c r="N73" s="262">
        <v>14.873638167998029</v>
      </c>
      <c r="O73" s="262">
        <v>12.33671712459012</v>
      </c>
      <c r="P73" s="262">
        <v>14.97504032517053</v>
      </c>
      <c r="Q73" s="262">
        <v>14.70065654858219</v>
      </c>
      <c r="R73" s="262">
        <v>14.23965042895008</v>
      </c>
      <c r="S73" s="262">
        <v>14.69031470015846</v>
      </c>
      <c r="T73" s="262">
        <v>16.328415689226478</v>
      </c>
      <c r="U73" s="262">
        <v>15.298403612848119</v>
      </c>
      <c r="V73" s="262">
        <v>14.93746393141957</v>
      </c>
      <c r="W73" s="262">
        <v>16.077262909240609</v>
      </c>
      <c r="X73" s="262">
        <v>14.268777235741601</v>
      </c>
      <c r="Y73" s="262">
        <v>14.812367084856559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0.1074723146686912</v>
      </c>
      <c r="T74" s="230">
        <v>9.0517338029561842E-2</v>
      </c>
      <c r="U74" s="230">
        <v>8.9154687367955635E-2</v>
      </c>
      <c r="V74" s="230">
        <v>8.4643527080746891E-2</v>
      </c>
      <c r="W74" s="230">
        <v>8.8159311271244586E-2</v>
      </c>
      <c r="X74" s="230">
        <v>8.5012999296034328E-2</v>
      </c>
      <c r="Y74" s="230">
        <v>9.8498163509385436E-2</v>
      </c>
      <c r="DA74" s="71" t="s">
        <v>230</v>
      </c>
    </row>
    <row r="75" spans="1:105" ht="12" customHeight="1" x14ac:dyDescent="0.25">
      <c r="A75" s="59" t="s">
        <v>159</v>
      </c>
      <c r="B75" s="230">
        <v>7.1435848961641693E-2</v>
      </c>
      <c r="C75" s="230">
        <v>0</v>
      </c>
      <c r="D75" s="230">
        <v>0</v>
      </c>
      <c r="E75" s="230">
        <v>0</v>
      </c>
      <c r="F75" s="230">
        <v>0</v>
      </c>
      <c r="G75" s="230">
        <v>0.2133900374800291</v>
      </c>
      <c r="H75" s="230">
        <v>0.2571420592045886</v>
      </c>
      <c r="I75" s="230">
        <v>0.134035107110269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3.438085885005774E-2</v>
      </c>
      <c r="T75" s="230">
        <v>2.8051381907815719E-2</v>
      </c>
      <c r="U75" s="230">
        <v>1.509404860297742E-2</v>
      </c>
      <c r="V75" s="230">
        <v>1.6787876619924161E-2</v>
      </c>
      <c r="W75" s="230">
        <v>3.9227849832140622E-2</v>
      </c>
      <c r="X75" s="230">
        <v>1.8260195603992418E-2</v>
      </c>
      <c r="Y75" s="230">
        <v>1.9433380233771481E-2</v>
      </c>
      <c r="DA75" s="71" t="s">
        <v>231</v>
      </c>
    </row>
    <row r="76" spans="1:105" ht="12" customHeight="1" x14ac:dyDescent="0.25">
      <c r="A76" s="59" t="s">
        <v>32</v>
      </c>
      <c r="B76" s="230">
        <v>0.50652536157018868</v>
      </c>
      <c r="C76" s="230">
        <v>0.19692964029886151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11.1940604756924</v>
      </c>
      <c r="C77" s="230">
        <v>14.26090676345542</v>
      </c>
      <c r="D77" s="230">
        <v>13.479188034913861</v>
      </c>
      <c r="E77" s="230">
        <v>17.386118239433959</v>
      </c>
      <c r="F77" s="230">
        <v>17.656604474079192</v>
      </c>
      <c r="G77" s="230">
        <v>16.403947245589759</v>
      </c>
      <c r="H77" s="230">
        <v>20.87305275817846</v>
      </c>
      <c r="I77" s="230">
        <v>21.962324308430361</v>
      </c>
      <c r="J77" s="230">
        <v>29.21515147541275</v>
      </c>
      <c r="K77" s="230">
        <v>30.354640894838791</v>
      </c>
      <c r="L77" s="230">
        <v>16.544564244152468</v>
      </c>
      <c r="M77" s="230">
        <v>18.867318915318769</v>
      </c>
      <c r="N77" s="230">
        <v>14.873638167998029</v>
      </c>
      <c r="O77" s="230">
        <v>12.33671712459012</v>
      </c>
      <c r="P77" s="230">
        <v>14.97504032517053</v>
      </c>
      <c r="Q77" s="230">
        <v>14.70065654858219</v>
      </c>
      <c r="R77" s="230">
        <v>14.23965042895008</v>
      </c>
      <c r="S77" s="230">
        <v>14.548461526639709</v>
      </c>
      <c r="T77" s="230">
        <v>16.209846969289099</v>
      </c>
      <c r="U77" s="230">
        <v>15.194154876877191</v>
      </c>
      <c r="V77" s="230">
        <v>14.836032527718899</v>
      </c>
      <c r="W77" s="230">
        <v>15.949875748137231</v>
      </c>
      <c r="X77" s="230">
        <v>14.165504040841579</v>
      </c>
      <c r="Y77" s="230">
        <v>14.6944355411134</v>
      </c>
      <c r="DA77" s="71" t="s">
        <v>233</v>
      </c>
    </row>
    <row r="78" spans="1:105" ht="12" customHeight="1" x14ac:dyDescent="0.25">
      <c r="A78" s="60" t="s">
        <v>187</v>
      </c>
      <c r="B78" s="262">
        <v>4.4986346270449049</v>
      </c>
      <c r="C78" s="262">
        <v>6.2511476715495249</v>
      </c>
      <c r="D78" s="262">
        <v>5.3428434811529693</v>
      </c>
      <c r="E78" s="262">
        <v>6.3191343677539216</v>
      </c>
      <c r="F78" s="262">
        <v>6.8650690133165257</v>
      </c>
      <c r="G78" s="262">
        <v>6.0264828906382926</v>
      </c>
      <c r="H78" s="262">
        <v>7.7489669088136219</v>
      </c>
      <c r="I78" s="262">
        <v>6.8724465265132624</v>
      </c>
      <c r="J78" s="262">
        <v>7.7500422326645984</v>
      </c>
      <c r="K78" s="262">
        <v>7.6964340018854038</v>
      </c>
      <c r="L78" s="262">
        <v>7.2675960923477412</v>
      </c>
      <c r="M78" s="262">
        <v>7.069589604343161</v>
      </c>
      <c r="N78" s="262">
        <v>6.0024105663668674</v>
      </c>
      <c r="O78" s="262">
        <v>5.8411733126537628</v>
      </c>
      <c r="P78" s="262">
        <v>5.9901897818064116</v>
      </c>
      <c r="Q78" s="262">
        <v>5.9369331120854234</v>
      </c>
      <c r="R78" s="262">
        <v>6.2934762890106244</v>
      </c>
      <c r="S78" s="262">
        <v>7.0607762038358253</v>
      </c>
      <c r="T78" s="262">
        <v>7.0380932678752384</v>
      </c>
      <c r="U78" s="262">
        <v>6.3089016872326642</v>
      </c>
      <c r="V78" s="262">
        <v>5.215415390040949</v>
      </c>
      <c r="W78" s="262">
        <v>5.5880350162556889</v>
      </c>
      <c r="X78" s="262">
        <v>5.1800621986984359</v>
      </c>
      <c r="Y78" s="262">
        <v>4.4420370808710352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14.444991530783319</v>
      </c>
      <c r="C79" s="261">
        <f t="shared" si="1"/>
        <v>18.649214456957075</v>
      </c>
      <c r="D79" s="261">
        <f t="shared" si="1"/>
        <v>16.924499502050772</v>
      </c>
      <c r="E79" s="261">
        <f t="shared" si="1"/>
        <v>21.244335569073407</v>
      </c>
      <c r="F79" s="261">
        <f t="shared" si="1"/>
        <v>22.065019023216774</v>
      </c>
      <c r="G79" s="261">
        <f t="shared" si="1"/>
        <v>20.250350987336972</v>
      </c>
      <c r="H79" s="261">
        <f t="shared" si="1"/>
        <v>25.848948109431092</v>
      </c>
      <c r="I79" s="261">
        <f t="shared" si="1"/>
        <v>25.807948050780368</v>
      </c>
      <c r="J79" s="261">
        <f t="shared" si="1"/>
        <v>32.725247741133863</v>
      </c>
      <c r="K79" s="261">
        <f t="shared" si="1"/>
        <v>33.810099144859834</v>
      </c>
      <c r="L79" s="261">
        <f t="shared" si="1"/>
        <v>21.14705361494596</v>
      </c>
      <c r="M79" s="261">
        <f t="shared" si="1"/>
        <v>23.048499152794371</v>
      </c>
      <c r="N79" s="261">
        <f t="shared" si="1"/>
        <v>18.528569770221857</v>
      </c>
      <c r="O79" s="261">
        <f t="shared" si="1"/>
        <v>16.129324516219608</v>
      </c>
      <c r="P79" s="261">
        <f t="shared" si="1"/>
        <v>18.608427822088647</v>
      </c>
      <c r="Q79" s="261">
        <f t="shared" si="1"/>
        <v>18.316866466020052</v>
      </c>
      <c r="R79" s="261">
        <f t="shared" si="1"/>
        <v>18.237352011044774</v>
      </c>
      <c r="S79" s="261">
        <f t="shared" si="1"/>
        <v>19.306095634621435</v>
      </c>
      <c r="T79" s="261">
        <f t="shared" si="1"/>
        <v>20.743055128627372</v>
      </c>
      <c r="U79" s="261">
        <f t="shared" si="1"/>
        <v>19.20290119371084</v>
      </c>
      <c r="V79" s="261">
        <f t="shared" si="1"/>
        <v>18.015358623162697</v>
      </c>
      <c r="W79" s="261">
        <f t="shared" si="1"/>
        <v>19.413023476735226</v>
      </c>
      <c r="X79" s="261">
        <f t="shared" si="1"/>
        <v>17.37168233821545</v>
      </c>
      <c r="Y79" s="261">
        <f t="shared" si="1"/>
        <v>17.170045271719154</v>
      </c>
      <c r="DA79" s="70"/>
    </row>
    <row r="80" spans="1:105" ht="12" customHeight="1" x14ac:dyDescent="0.25">
      <c r="A80" s="60" t="s">
        <v>190</v>
      </c>
      <c r="B80" s="262">
        <v>7.1637454790255921</v>
      </c>
      <c r="C80" s="262">
        <v>8.8902583180490993</v>
      </c>
      <c r="D80" s="262">
        <v>8.3336698836770324</v>
      </c>
      <c r="E80" s="262">
        <v>10.74917640370648</v>
      </c>
      <c r="F80" s="262">
        <v>10.916407766736169</v>
      </c>
      <c r="G80" s="262">
        <v>10.273868344600711</v>
      </c>
      <c r="H80" s="262">
        <v>13.063996713284149</v>
      </c>
      <c r="I80" s="262">
        <v>13.661339579448279</v>
      </c>
      <c r="J80" s="262">
        <v>18.062618265067169</v>
      </c>
      <c r="K80" s="262">
        <v>18.767121283560751</v>
      </c>
      <c r="L80" s="262">
        <v>10.22887553930725</v>
      </c>
      <c r="M80" s="262">
        <v>11.664946510357581</v>
      </c>
      <c r="N80" s="262">
        <v>9.1958054253930825</v>
      </c>
      <c r="O80" s="262">
        <v>7.6273235226291121</v>
      </c>
      <c r="P80" s="262">
        <v>9.2584985268751208</v>
      </c>
      <c r="Q80" s="262">
        <v>9.08885746173077</v>
      </c>
      <c r="R80" s="262">
        <v>8.8038348917200473</v>
      </c>
      <c r="S80" s="262">
        <v>9.0824634897402348</v>
      </c>
      <c r="T80" s="262">
        <v>10.09523909934356</v>
      </c>
      <c r="U80" s="262">
        <v>9.4584217629799614</v>
      </c>
      <c r="V80" s="262">
        <v>9.2352664701571321</v>
      </c>
      <c r="W80" s="262">
        <v>9.939960876846138</v>
      </c>
      <c r="X80" s="262">
        <v>8.8218428898233086</v>
      </c>
      <c r="Y80" s="262">
        <v>9.1579238423931475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6.6446049254869452E-2</v>
      </c>
      <c r="T81" s="230">
        <v>5.5963431323435342E-2</v>
      </c>
      <c r="U81" s="230">
        <v>5.5120956186862892E-2</v>
      </c>
      <c r="V81" s="230">
        <v>5.2331877161585237E-2</v>
      </c>
      <c r="W81" s="230">
        <v>5.4505552960896549E-2</v>
      </c>
      <c r="X81" s="230">
        <v>5.2560307795939537E-2</v>
      </c>
      <c r="Y81" s="230">
        <v>6.0897672523707563E-2</v>
      </c>
      <c r="DA81" s="71" t="s">
        <v>236</v>
      </c>
    </row>
    <row r="82" spans="1:105" ht="12" customHeight="1" x14ac:dyDescent="0.25">
      <c r="A82" s="59" t="s">
        <v>159</v>
      </c>
      <c r="B82" s="230">
        <v>4.5426160134585211E-2</v>
      </c>
      <c r="C82" s="230">
        <v>0</v>
      </c>
      <c r="D82" s="230">
        <v>0</v>
      </c>
      <c r="E82" s="230">
        <v>0</v>
      </c>
      <c r="F82" s="230">
        <v>0</v>
      </c>
      <c r="G82" s="230">
        <v>0.13193095342373831</v>
      </c>
      <c r="H82" s="230">
        <v>0.15898116630388501</v>
      </c>
      <c r="I82" s="230">
        <v>8.2868814693214748E-2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2.125637888807062E-2</v>
      </c>
      <c r="T82" s="230">
        <v>1.7343103753369411E-2</v>
      </c>
      <c r="U82" s="230">
        <v>9.3320768238837198E-3</v>
      </c>
      <c r="V82" s="230">
        <v>1.03793063377383E-2</v>
      </c>
      <c r="W82" s="230">
        <v>2.4253089273682249E-2</v>
      </c>
      <c r="X82" s="230">
        <v>1.1289585231757311E-2</v>
      </c>
      <c r="Y82" s="230">
        <v>1.2014920718721241E-2</v>
      </c>
      <c r="DA82" s="71" t="s">
        <v>237</v>
      </c>
    </row>
    <row r="83" spans="1:105" ht="12" customHeight="1" x14ac:dyDescent="0.25">
      <c r="A83" s="59" t="s">
        <v>35</v>
      </c>
      <c r="B83" s="230">
        <v>7.1183193188910074</v>
      </c>
      <c r="C83" s="230">
        <v>8.8902583180490993</v>
      </c>
      <c r="D83" s="230">
        <v>8.3336698836770324</v>
      </c>
      <c r="E83" s="230">
        <v>10.74917640370648</v>
      </c>
      <c r="F83" s="230">
        <v>10.916407766736169</v>
      </c>
      <c r="G83" s="230">
        <v>10.141937391176979</v>
      </c>
      <c r="H83" s="230">
        <v>12.905015546980261</v>
      </c>
      <c r="I83" s="230">
        <v>13.57847076475506</v>
      </c>
      <c r="J83" s="230">
        <v>18.062618265067169</v>
      </c>
      <c r="K83" s="230">
        <v>18.767121283560751</v>
      </c>
      <c r="L83" s="230">
        <v>10.22887553930725</v>
      </c>
      <c r="M83" s="230">
        <v>11.664946510357581</v>
      </c>
      <c r="N83" s="230">
        <v>9.1958054253930825</v>
      </c>
      <c r="O83" s="230">
        <v>7.6273235226291121</v>
      </c>
      <c r="P83" s="230">
        <v>9.2584985268751208</v>
      </c>
      <c r="Q83" s="230">
        <v>9.08885746173077</v>
      </c>
      <c r="R83" s="230">
        <v>8.8038348917200473</v>
      </c>
      <c r="S83" s="230">
        <v>8.9947610615972948</v>
      </c>
      <c r="T83" s="230">
        <v>10.02193256426675</v>
      </c>
      <c r="U83" s="230">
        <v>9.3939687299692149</v>
      </c>
      <c r="V83" s="230">
        <v>9.1725552866578077</v>
      </c>
      <c r="W83" s="230">
        <v>9.8612022346115591</v>
      </c>
      <c r="X83" s="230">
        <v>8.7579929967956112</v>
      </c>
      <c r="Y83" s="230">
        <v>9.0850112491507193</v>
      </c>
      <c r="DA83" s="71" t="s">
        <v>238</v>
      </c>
    </row>
    <row r="84" spans="1:105" ht="12" customHeight="1" x14ac:dyDescent="0.25">
      <c r="A84" s="60" t="s">
        <v>195</v>
      </c>
      <c r="B84" s="262">
        <v>4.4205577569372512</v>
      </c>
      <c r="C84" s="262">
        <v>5.8619867171065856</v>
      </c>
      <c r="D84" s="262">
        <v>5.2875524701690786</v>
      </c>
      <c r="E84" s="262">
        <v>6.5882784515542667</v>
      </c>
      <c r="F84" s="262">
        <v>6.9041998915340246</v>
      </c>
      <c r="G84" s="262">
        <v>6.250537219308673</v>
      </c>
      <c r="H84" s="262">
        <v>7.9940595419550222</v>
      </c>
      <c r="I84" s="262">
        <v>7.8976358702498581</v>
      </c>
      <c r="J84" s="262">
        <v>9.8710727899895865</v>
      </c>
      <c r="K84" s="262">
        <v>10.284565107720329</v>
      </c>
      <c r="L84" s="262">
        <v>6.4248995098490216</v>
      </c>
      <c r="M84" s="262">
        <v>7.0126939658557301</v>
      </c>
      <c r="N84" s="262">
        <v>5.6217019249835403</v>
      </c>
      <c r="O84" s="262">
        <v>4.8906254422654731</v>
      </c>
      <c r="P84" s="262">
        <v>5.6464225221908269</v>
      </c>
      <c r="Q84" s="262">
        <v>5.5574288069185576</v>
      </c>
      <c r="R84" s="262">
        <v>5.5424998208411029</v>
      </c>
      <c r="S84" s="262">
        <v>5.8582224590101566</v>
      </c>
      <c r="T84" s="262">
        <v>6.2964303409858022</v>
      </c>
      <c r="U84" s="262">
        <v>5.8439251945419706</v>
      </c>
      <c r="V84" s="262">
        <v>5.5555989525048792</v>
      </c>
      <c r="W84" s="262">
        <v>6.0181928404288074</v>
      </c>
      <c r="X84" s="262">
        <v>5.3472037830204133</v>
      </c>
      <c r="Y84" s="262">
        <v>5.2657786565160896</v>
      </c>
      <c r="DA84" s="72" t="s">
        <v>239</v>
      </c>
    </row>
    <row r="85" spans="1:105" ht="12" customHeight="1" x14ac:dyDescent="0.25">
      <c r="A85" s="64" t="s">
        <v>28</v>
      </c>
      <c r="B85" s="229">
        <v>0.34336766905109462</v>
      </c>
      <c r="C85" s="229">
        <v>0.86765498606976244</v>
      </c>
      <c r="D85" s="229">
        <v>0.60269077399338544</v>
      </c>
      <c r="E85" s="229">
        <v>0.72571771939892427</v>
      </c>
      <c r="F85" s="229">
        <v>0.69324766488434253</v>
      </c>
      <c r="G85" s="229">
        <v>1.031085684120485</v>
      </c>
      <c r="H85" s="229">
        <v>1.103133448717122</v>
      </c>
      <c r="I85" s="229">
        <v>0.76416697663131439</v>
      </c>
      <c r="J85" s="229">
        <v>0.57084547416679066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1.1658407406798301E-2</v>
      </c>
      <c r="T85" s="229">
        <v>4.5254657841499483E-3</v>
      </c>
      <c r="U85" s="229">
        <v>4.2376668671447537E-3</v>
      </c>
      <c r="V85" s="229">
        <v>2.156318265237764E-3</v>
      </c>
      <c r="W85" s="229">
        <v>2.5706544877311119E-3</v>
      </c>
      <c r="X85" s="229">
        <v>2.5965408063707172E-3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0.20610490111553981</v>
      </c>
      <c r="W86" s="229">
        <v>0.32029234737386858</v>
      </c>
      <c r="X86" s="229">
        <v>0.17618228718380469</v>
      </c>
      <c r="Y86" s="229">
        <v>0.14961306964487461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4.2504679927255942E-2</v>
      </c>
      <c r="T87" s="229">
        <v>3.4774604678149877E-2</v>
      </c>
      <c r="U87" s="229">
        <v>3.3712318610254428E-2</v>
      </c>
      <c r="V87" s="229">
        <v>3.0006539006794949E-2</v>
      </c>
      <c r="W87" s="229">
        <v>3.093788727143167E-2</v>
      </c>
      <c r="X87" s="229">
        <v>3.0526434951932319E-2</v>
      </c>
      <c r="Y87" s="229">
        <v>3.3983355710295621E-2</v>
      </c>
      <c r="DA87" s="73" t="s">
        <v>242</v>
      </c>
    </row>
    <row r="88" spans="1:105" ht="12" customHeight="1" x14ac:dyDescent="0.25">
      <c r="A88" s="64" t="s">
        <v>159</v>
      </c>
      <c r="B88" s="229">
        <v>1.1631131918277251E-2</v>
      </c>
      <c r="C88" s="229">
        <v>0</v>
      </c>
      <c r="D88" s="229">
        <v>0</v>
      </c>
      <c r="E88" s="229">
        <v>0</v>
      </c>
      <c r="F88" s="229">
        <v>0</v>
      </c>
      <c r="G88" s="229">
        <v>3.666814332902215E-2</v>
      </c>
      <c r="H88" s="229">
        <v>4.6638287652915549E-2</v>
      </c>
      <c r="I88" s="229">
        <v>2.6110150929668671E-2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1.3597431166815541E-2</v>
      </c>
      <c r="T88" s="229">
        <v>1.0776672599469499E-2</v>
      </c>
      <c r="U88" s="229">
        <v>5.7075560539191104E-3</v>
      </c>
      <c r="V88" s="229">
        <v>5.9513833131795164E-3</v>
      </c>
      <c r="W88" s="229">
        <v>1.376629171107501E-2</v>
      </c>
      <c r="X88" s="229">
        <v>6.5568639846922509E-3</v>
      </c>
      <c r="Y88" s="229">
        <v>6.7048100148055729E-3</v>
      </c>
      <c r="DA88" s="73" t="s">
        <v>243</v>
      </c>
    </row>
    <row r="89" spans="1:105" ht="12" customHeight="1" x14ac:dyDescent="0.25">
      <c r="A89" s="64" t="s">
        <v>32</v>
      </c>
      <c r="B89" s="229">
        <v>8.2472083498852738E-2</v>
      </c>
      <c r="C89" s="229">
        <v>3.2439211497913747E-2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1.822608619992238</v>
      </c>
      <c r="C91" s="229">
        <v>2.3491261648053392</v>
      </c>
      <c r="D91" s="229">
        <v>2.2871761738385148</v>
      </c>
      <c r="E91" s="229">
        <v>2.994536481216997</v>
      </c>
      <c r="F91" s="229">
        <v>3.1102968936848949</v>
      </c>
      <c r="G91" s="229">
        <v>2.818792741527576</v>
      </c>
      <c r="H91" s="229">
        <v>3.78578067602656</v>
      </c>
      <c r="I91" s="229">
        <v>4.2782791376268747</v>
      </c>
      <c r="J91" s="229">
        <v>6.752537427877944</v>
      </c>
      <c r="K91" s="229">
        <v>10.21294000024049</v>
      </c>
      <c r="L91" s="229">
        <v>6.3770921151807416</v>
      </c>
      <c r="M91" s="229">
        <v>6.9648865711871792</v>
      </c>
      <c r="N91" s="229">
        <v>5.6217019249835403</v>
      </c>
      <c r="O91" s="229">
        <v>4.8667217449317386</v>
      </c>
      <c r="P91" s="229">
        <v>5.6464225221908269</v>
      </c>
      <c r="Q91" s="229">
        <v>5.5574288069185576</v>
      </c>
      <c r="R91" s="229">
        <v>5.4946924261728123</v>
      </c>
      <c r="S91" s="229">
        <v>5.7538325338028988</v>
      </c>
      <c r="T91" s="229">
        <v>6.2274370029114188</v>
      </c>
      <c r="U91" s="229">
        <v>5.7454095274741892</v>
      </c>
      <c r="V91" s="229">
        <v>5.2594451590420137</v>
      </c>
      <c r="W91" s="229">
        <v>5.5973152554580432</v>
      </c>
      <c r="X91" s="229">
        <v>5.0865437197233048</v>
      </c>
      <c r="Y91" s="229">
        <v>5.0698024426423434</v>
      </c>
      <c r="DA91" s="73" t="s">
        <v>246</v>
      </c>
    </row>
    <row r="92" spans="1:105" ht="12" customHeight="1" x14ac:dyDescent="0.25">
      <c r="A92" s="64" t="s">
        <v>36</v>
      </c>
      <c r="B92" s="229">
        <v>1.937793705566373</v>
      </c>
      <c r="C92" s="229">
        <v>2.4953148150700559</v>
      </c>
      <c r="D92" s="229">
        <v>2.372428878208499</v>
      </c>
      <c r="E92" s="229">
        <v>2.836781316373707</v>
      </c>
      <c r="F92" s="229">
        <v>3.0703717970616862</v>
      </c>
      <c r="G92" s="229">
        <v>2.3350578249056002</v>
      </c>
      <c r="H92" s="229">
        <v>3.0302101553664311</v>
      </c>
      <c r="I92" s="229">
        <v>2.726593757043517</v>
      </c>
      <c r="J92" s="229">
        <v>2.4994123285273249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1.192518338645941E-2</v>
      </c>
      <c r="C93" s="229">
        <v>3.5742923153705773E-2</v>
      </c>
      <c r="D93" s="229">
        <v>2.5256644128679021E-2</v>
      </c>
      <c r="E93" s="229">
        <v>3.1242934564639661E-2</v>
      </c>
      <c r="F93" s="229">
        <v>3.0283535903102309E-2</v>
      </c>
      <c r="G93" s="229">
        <v>2.8932825425990311E-2</v>
      </c>
      <c r="H93" s="229">
        <v>2.1216363188056812E-2</v>
      </c>
      <c r="I93" s="229">
        <v>2.9277906183732359E-2</v>
      </c>
      <c r="J93" s="229">
        <v>4.8277559417525623E-2</v>
      </c>
      <c r="K93" s="229">
        <v>7.1625107479842576E-2</v>
      </c>
      <c r="L93" s="229">
        <v>4.7807394668279678E-2</v>
      </c>
      <c r="M93" s="229">
        <v>4.7807394668550579E-2</v>
      </c>
      <c r="N93" s="229">
        <v>0</v>
      </c>
      <c r="O93" s="229">
        <v>2.3903697333733889E-2</v>
      </c>
      <c r="P93" s="229">
        <v>0</v>
      </c>
      <c r="Q93" s="229">
        <v>0</v>
      </c>
      <c r="R93" s="229">
        <v>4.7807394668290933E-2</v>
      </c>
      <c r="S93" s="229">
        <v>3.6629406706389388E-2</v>
      </c>
      <c r="T93" s="229">
        <v>1.8916595012614539E-2</v>
      </c>
      <c r="U93" s="229">
        <v>3.0868443679609069E-2</v>
      </c>
      <c r="V93" s="229">
        <v>2.029234737724963E-2</v>
      </c>
      <c r="W93" s="229">
        <v>1.4187446259513639E-2</v>
      </c>
      <c r="X93" s="229">
        <v>9.1143594150723765E-3</v>
      </c>
      <c r="Y93" s="229">
        <v>5.6749785037711054E-3</v>
      </c>
      <c r="DA93" s="73" t="s">
        <v>248</v>
      </c>
    </row>
    <row r="94" spans="1:105" ht="12" customHeight="1" x14ac:dyDescent="0.25">
      <c r="A94" s="64" t="s">
        <v>39</v>
      </c>
      <c r="B94" s="229">
        <v>0.21075936352395611</v>
      </c>
      <c r="C94" s="229">
        <v>8.1708616509808929E-2</v>
      </c>
      <c r="D94" s="229">
        <v>0</v>
      </c>
      <c r="E94" s="229">
        <v>0</v>
      </c>
      <c r="F94" s="229">
        <v>0</v>
      </c>
      <c r="G94" s="229">
        <v>0</v>
      </c>
      <c r="H94" s="229">
        <v>7.0806110039373241E-3</v>
      </c>
      <c r="I94" s="229">
        <v>7.3207941834751128E-2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2.3989681856854961E-2</v>
      </c>
      <c r="V94" s="229">
        <v>3.1642304384863838E-2</v>
      </c>
      <c r="W94" s="229">
        <v>3.9122957867143683E-2</v>
      </c>
      <c r="X94" s="229">
        <v>3.5683576955236197E-2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2.8606882948204762</v>
      </c>
      <c r="C95" s="263">
        <v>3.8969694218013902</v>
      </c>
      <c r="D95" s="263">
        <v>3.3032771482046619</v>
      </c>
      <c r="E95" s="263">
        <v>3.906880713812662</v>
      </c>
      <c r="F95" s="263">
        <v>4.24441136494658</v>
      </c>
      <c r="G95" s="263">
        <v>3.7259454234275911</v>
      </c>
      <c r="H95" s="263">
        <v>4.7908918541919183</v>
      </c>
      <c r="I95" s="263">
        <v>4.2489726010822286</v>
      </c>
      <c r="J95" s="263">
        <v>4.7915566860771106</v>
      </c>
      <c r="K95" s="263">
        <v>4.7584127535787566</v>
      </c>
      <c r="L95" s="263">
        <v>4.4932785657896881</v>
      </c>
      <c r="M95" s="263">
        <v>4.370858676581058</v>
      </c>
      <c r="N95" s="263">
        <v>3.7110624198452329</v>
      </c>
      <c r="O95" s="263">
        <v>3.611375551325021</v>
      </c>
      <c r="P95" s="263">
        <v>3.7035067730226992</v>
      </c>
      <c r="Q95" s="263">
        <v>3.6705801973707248</v>
      </c>
      <c r="R95" s="263">
        <v>3.8910172984836242</v>
      </c>
      <c r="S95" s="263">
        <v>4.3654096858710449</v>
      </c>
      <c r="T95" s="263">
        <v>4.3513856882980093</v>
      </c>
      <c r="U95" s="263">
        <v>3.9005542361889072</v>
      </c>
      <c r="V95" s="263">
        <v>3.224493200500687</v>
      </c>
      <c r="W95" s="263">
        <v>3.4548697594602809</v>
      </c>
      <c r="X95" s="263">
        <v>3.2026356653717278</v>
      </c>
      <c r="Y95" s="263">
        <v>2.7463427728099181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0.99999999999999989</v>
      </c>
      <c r="C100" s="232">
        <f t="shared" si="2"/>
        <v>1</v>
      </c>
      <c r="D100" s="232">
        <f t="shared" si="2"/>
        <v>1</v>
      </c>
      <c r="E100" s="232">
        <f t="shared" si="2"/>
        <v>1.0000000000000002</v>
      </c>
      <c r="F100" s="232">
        <f t="shared" si="2"/>
        <v>1.0000000000000002</v>
      </c>
      <c r="G100" s="232">
        <f t="shared" si="2"/>
        <v>0.99999999999999989</v>
      </c>
      <c r="H100" s="232">
        <f t="shared" si="2"/>
        <v>1</v>
      </c>
      <c r="I100" s="232">
        <f t="shared" si="2"/>
        <v>0.99999999999999978</v>
      </c>
      <c r="J100" s="232">
        <f t="shared" si="2"/>
        <v>0.99999999999999978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2.5451888078061465E-3</v>
      </c>
      <c r="C101" s="266">
        <f t="shared" si="3"/>
        <v>2.30716500110246E-3</v>
      </c>
      <c r="D101" s="266">
        <f t="shared" si="3"/>
        <v>2.207593988761141E-3</v>
      </c>
      <c r="E101" s="266">
        <f t="shared" si="3"/>
        <v>2.2008863050154048E-3</v>
      </c>
      <c r="F101" s="266">
        <f t="shared" si="3"/>
        <v>2.1512175216109133E-3</v>
      </c>
      <c r="G101" s="266">
        <f t="shared" si="3"/>
        <v>2.2769631173108194E-3</v>
      </c>
      <c r="H101" s="266">
        <f t="shared" si="3"/>
        <v>2.2186659995889497E-3</v>
      </c>
      <c r="I101" s="266">
        <f t="shared" si="3"/>
        <v>2.0729261982466727E-3</v>
      </c>
      <c r="J101" s="266">
        <f t="shared" si="3"/>
        <v>1.9616425578248067E-3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1.357434030829945E-3</v>
      </c>
      <c r="C102" s="267">
        <f t="shared" si="4"/>
        <v>1.2304880005879785E-3</v>
      </c>
      <c r="D102" s="267">
        <f t="shared" si="4"/>
        <v>1.1773834606726081E-3</v>
      </c>
      <c r="E102" s="267">
        <f t="shared" si="4"/>
        <v>1.1738060293415493E-3</v>
      </c>
      <c r="F102" s="267">
        <f t="shared" si="4"/>
        <v>1.1473160115258211E-3</v>
      </c>
      <c r="G102" s="267">
        <f t="shared" si="4"/>
        <v>1.2143803292324377E-3</v>
      </c>
      <c r="H102" s="267">
        <f t="shared" si="4"/>
        <v>1.183288533114106E-3</v>
      </c>
      <c r="I102" s="267">
        <f t="shared" si="4"/>
        <v>1.1055606390648917E-3</v>
      </c>
      <c r="J102" s="267">
        <f t="shared" si="4"/>
        <v>1.0462093641732302E-3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3.3935850770748642E-2</v>
      </c>
      <c r="C103" s="267">
        <f t="shared" si="5"/>
        <v>3.0762200014699464E-2</v>
      </c>
      <c r="D103" s="267">
        <f t="shared" si="5"/>
        <v>2.94345865168152E-2</v>
      </c>
      <c r="E103" s="267">
        <f t="shared" si="5"/>
        <v>2.9345150733538734E-2</v>
      </c>
      <c r="F103" s="267">
        <f t="shared" si="5"/>
        <v>2.8682900288145519E-2</v>
      </c>
      <c r="G103" s="267">
        <f t="shared" si="5"/>
        <v>3.0359508230810944E-2</v>
      </c>
      <c r="H103" s="267">
        <f t="shared" si="5"/>
        <v>2.9582213327852637E-2</v>
      </c>
      <c r="I103" s="267">
        <f t="shared" si="5"/>
        <v>2.7639015976622303E-2</v>
      </c>
      <c r="J103" s="267">
        <f t="shared" si="5"/>
        <v>2.6155234104330755E-2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8.4839626926871547E-4</v>
      </c>
      <c r="C104" s="267">
        <f t="shared" si="6"/>
        <v>7.6905500036748668E-4</v>
      </c>
      <c r="D104" s="267">
        <f t="shared" si="6"/>
        <v>7.3586466292037997E-4</v>
      </c>
      <c r="E104" s="267">
        <f t="shared" si="6"/>
        <v>7.3362876833846832E-4</v>
      </c>
      <c r="F104" s="267">
        <f t="shared" si="6"/>
        <v>7.1707250720363762E-4</v>
      </c>
      <c r="G104" s="267">
        <f t="shared" si="6"/>
        <v>7.5898770577027352E-4</v>
      </c>
      <c r="H104" s="267">
        <f t="shared" si="6"/>
        <v>7.3955533319631605E-4</v>
      </c>
      <c r="I104" s="267">
        <f t="shared" si="6"/>
        <v>6.909753994155573E-4</v>
      </c>
      <c r="J104" s="267">
        <f t="shared" si="6"/>
        <v>6.5388085260826873E-4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1.8626772403667043E-3</v>
      </c>
      <c r="C105" s="268">
        <f t="shared" si="7"/>
        <v>1.7365406210781847E-3</v>
      </c>
      <c r="D105" s="268">
        <f t="shared" si="7"/>
        <v>1.6900761633929656E-3</v>
      </c>
      <c r="E105" s="268">
        <f t="shared" si="7"/>
        <v>1.7074418337852115E-3</v>
      </c>
      <c r="F105" s="268">
        <f t="shared" si="7"/>
        <v>1.6826616089611003E-3</v>
      </c>
      <c r="G105" s="268">
        <f t="shared" si="7"/>
        <v>1.7747032504236962E-3</v>
      </c>
      <c r="H105" s="268">
        <f t="shared" si="7"/>
        <v>1.7666971406508098E-3</v>
      </c>
      <c r="I105" s="268">
        <f t="shared" si="7"/>
        <v>1.7108943569378429E-3</v>
      </c>
      <c r="J105" s="268">
        <f t="shared" si="7"/>
        <v>1.7808525352203475E-3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0.20033757175175562</v>
      </c>
      <c r="C106" s="269">
        <f t="shared" si="8"/>
        <v>0.19264422139155374</v>
      </c>
      <c r="D106" s="269">
        <f t="shared" si="8"/>
        <v>0.18686171700648421</v>
      </c>
      <c r="E106" s="269">
        <f t="shared" si="8"/>
        <v>0.18709795261685966</v>
      </c>
      <c r="F106" s="269">
        <f t="shared" si="8"/>
        <v>0.18494800560980587</v>
      </c>
      <c r="G106" s="269">
        <f t="shared" si="8"/>
        <v>0.19310773581290341</v>
      </c>
      <c r="H106" s="269">
        <f t="shared" si="8"/>
        <v>0.19073822138780377</v>
      </c>
      <c r="I106" s="269">
        <f t="shared" si="8"/>
        <v>0.18065968373053562</v>
      </c>
      <c r="J106" s="269">
        <f t="shared" si="8"/>
        <v>0.17948290469870393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0.35251251584857374</v>
      </c>
      <c r="C107" s="269">
        <f t="shared" si="9"/>
        <v>0.39045994045891247</v>
      </c>
      <c r="D107" s="269">
        <f t="shared" si="9"/>
        <v>0.40863698050684649</v>
      </c>
      <c r="E107" s="269">
        <f t="shared" si="9"/>
        <v>0.4051218442005195</v>
      </c>
      <c r="F107" s="269">
        <f t="shared" si="9"/>
        <v>0.4129456342596316</v>
      </c>
      <c r="G107" s="269">
        <f t="shared" si="9"/>
        <v>0.38349155913715827</v>
      </c>
      <c r="H107" s="269">
        <f t="shared" si="9"/>
        <v>0.38838619351642423</v>
      </c>
      <c r="I107" s="269">
        <f t="shared" si="9"/>
        <v>0.41351076067125608</v>
      </c>
      <c r="J107" s="269">
        <f t="shared" si="9"/>
        <v>0.40191019116332932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0.26702833621924738</v>
      </c>
      <c r="C108" s="269">
        <f t="shared" si="10"/>
        <v>0.24839443523941404</v>
      </c>
      <c r="D108" s="269">
        <f t="shared" si="10"/>
        <v>0.24143945191328081</v>
      </c>
      <c r="E108" s="269">
        <f t="shared" si="10"/>
        <v>0.24392026196931571</v>
      </c>
      <c r="F108" s="269">
        <f t="shared" si="10"/>
        <v>0.24038022985158569</v>
      </c>
      <c r="G108" s="269">
        <f t="shared" si="10"/>
        <v>0.25352903577481384</v>
      </c>
      <c r="H108" s="269">
        <f t="shared" si="10"/>
        <v>0.25238530580725871</v>
      </c>
      <c r="I108" s="269">
        <f t="shared" si="10"/>
        <v>0.24441347956254905</v>
      </c>
      <c r="J108" s="269">
        <f t="shared" si="10"/>
        <v>0.25440750503147819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0.19319831384095917</v>
      </c>
      <c r="C109" s="270">
        <f t="shared" si="11"/>
        <v>0.17341488579234907</v>
      </c>
      <c r="D109" s="270">
        <f t="shared" si="11"/>
        <v>0.17290417182691639</v>
      </c>
      <c r="E109" s="270">
        <f t="shared" si="11"/>
        <v>0.1788981786385323</v>
      </c>
      <c r="F109" s="270">
        <f t="shared" si="11"/>
        <v>0.17308356397695643</v>
      </c>
      <c r="G109" s="270">
        <f t="shared" si="11"/>
        <v>0.18605418459440287</v>
      </c>
      <c r="H109" s="270">
        <f t="shared" si="11"/>
        <v>0.18466431717491932</v>
      </c>
      <c r="I109" s="270">
        <f t="shared" si="11"/>
        <v>0.18642977902575128</v>
      </c>
      <c r="J109" s="270">
        <f t="shared" si="11"/>
        <v>0.20106898004303878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7.3830022378288118E-2</v>
      </c>
      <c r="C110" s="270">
        <f t="shared" si="12"/>
        <v>7.4979549447064933E-2</v>
      </c>
      <c r="D110" s="270">
        <f t="shared" si="12"/>
        <v>6.8535280086364392E-2</v>
      </c>
      <c r="E110" s="270">
        <f t="shared" si="12"/>
        <v>6.5022083330783492E-2</v>
      </c>
      <c r="F110" s="270">
        <f t="shared" si="12"/>
        <v>6.7296665874629305E-2</v>
      </c>
      <c r="G110" s="270">
        <f t="shared" si="12"/>
        <v>6.7474851180410911E-2</v>
      </c>
      <c r="H110" s="270">
        <f t="shared" si="12"/>
        <v>6.7720988632339316E-2</v>
      </c>
      <c r="I110" s="270">
        <f t="shared" si="12"/>
        <v>5.7983700536797758E-2</v>
      </c>
      <c r="J110" s="270">
        <f t="shared" si="12"/>
        <v>5.3338524988439419E-2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0.13957202906140317</v>
      </c>
      <c r="C111" s="269">
        <f t="shared" si="13"/>
        <v>0.1316959542722842</v>
      </c>
      <c r="D111" s="269">
        <f t="shared" si="13"/>
        <v>0.12781634578082621</v>
      </c>
      <c r="E111" s="269">
        <f t="shared" si="13"/>
        <v>0.12869902754328591</v>
      </c>
      <c r="F111" s="269">
        <f t="shared" si="13"/>
        <v>0.12734496234152995</v>
      </c>
      <c r="G111" s="269">
        <f t="shared" si="13"/>
        <v>0.13348712664157628</v>
      </c>
      <c r="H111" s="269">
        <f t="shared" si="13"/>
        <v>0.13299985895411062</v>
      </c>
      <c r="I111" s="269">
        <f t="shared" si="13"/>
        <v>0.12819670346537185</v>
      </c>
      <c r="J111" s="269">
        <f t="shared" si="13"/>
        <v>0.13260157969233105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6.9218350876584817E-2</v>
      </c>
      <c r="C112" s="270">
        <f t="shared" si="14"/>
        <v>6.2780716883537063E-2</v>
      </c>
      <c r="D112" s="270">
        <f t="shared" si="14"/>
        <v>6.2937118544997561E-2</v>
      </c>
      <c r="E112" s="270">
        <f t="shared" si="14"/>
        <v>6.5118937024425769E-2</v>
      </c>
      <c r="F112" s="270">
        <f t="shared" si="14"/>
        <v>6.300241728761212E-2</v>
      </c>
      <c r="G112" s="270">
        <f t="shared" si="14"/>
        <v>6.7723723192362667E-2</v>
      </c>
      <c r="H112" s="270">
        <f t="shared" si="14"/>
        <v>6.7217811451670606E-2</v>
      </c>
      <c r="I112" s="270">
        <f t="shared" si="14"/>
        <v>6.7860439565373479E-2</v>
      </c>
      <c r="J112" s="270">
        <f t="shared" si="14"/>
        <v>7.3189108735666156E-2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4.271281256233448E-2</v>
      </c>
      <c r="C113" s="270">
        <f t="shared" si="15"/>
        <v>4.1395841976218574E-2</v>
      </c>
      <c r="D113" s="270">
        <f t="shared" si="15"/>
        <v>3.9932385284392004E-2</v>
      </c>
      <c r="E113" s="270">
        <f t="shared" si="15"/>
        <v>3.9912052186454952E-2</v>
      </c>
      <c r="F113" s="270">
        <f t="shared" si="15"/>
        <v>3.9846558675552757E-2</v>
      </c>
      <c r="G113" s="270">
        <f t="shared" si="15"/>
        <v>4.1202557619544035E-2</v>
      </c>
      <c r="H113" s="270">
        <f t="shared" si="15"/>
        <v>4.1131607640268485E-2</v>
      </c>
      <c r="I113" s="270">
        <f t="shared" si="15"/>
        <v>3.9230196904603991E-2</v>
      </c>
      <c r="J113" s="270">
        <f t="shared" si="15"/>
        <v>3.9997247860872956E-2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2.7640865622483878E-2</v>
      </c>
      <c r="C114" s="271">
        <f t="shared" si="16"/>
        <v>2.7519395412528555E-2</v>
      </c>
      <c r="D114" s="271">
        <f t="shared" si="16"/>
        <v>2.4946841951436642E-2</v>
      </c>
      <c r="E114" s="271">
        <f t="shared" si="16"/>
        <v>2.3668038332405196E-2</v>
      </c>
      <c r="F114" s="271">
        <f t="shared" si="16"/>
        <v>2.4495986378365059E-2</v>
      </c>
      <c r="G114" s="271">
        <f t="shared" si="16"/>
        <v>2.4560845829669564E-2</v>
      </c>
      <c r="H114" s="271">
        <f t="shared" si="16"/>
        <v>2.4650439862171518E-2</v>
      </c>
      <c r="I114" s="271">
        <f t="shared" si="16"/>
        <v>2.1106066995394385E-2</v>
      </c>
      <c r="J114" s="271">
        <f t="shared" si="16"/>
        <v>1.941522309579196E-2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1.0000000000000002</v>
      </c>
      <c r="E117" s="232">
        <f t="shared" si="17"/>
        <v>1</v>
      </c>
      <c r="F117" s="232">
        <f t="shared" si="17"/>
        <v>0.99999999999999956</v>
      </c>
      <c r="G117" s="232">
        <f t="shared" si="17"/>
        <v>1</v>
      </c>
      <c r="H117" s="232">
        <f t="shared" si="17"/>
        <v>0.99999999999999956</v>
      </c>
      <c r="I117" s="232">
        <f t="shared" si="17"/>
        <v>0.99999999999999989</v>
      </c>
      <c r="J117" s="232">
        <f t="shared" si="17"/>
        <v>0.99999999999999989</v>
      </c>
      <c r="K117" s="232">
        <f t="shared" si="17"/>
        <v>1</v>
      </c>
      <c r="L117" s="232">
        <f t="shared" si="17"/>
        <v>1</v>
      </c>
      <c r="M117" s="232">
        <f t="shared" si="17"/>
        <v>1.0000000000000002</v>
      </c>
      <c r="N117" s="232">
        <f t="shared" si="17"/>
        <v>0.99999999999999978</v>
      </c>
      <c r="O117" s="232">
        <f t="shared" si="17"/>
        <v>0.99999999999999989</v>
      </c>
      <c r="P117" s="232">
        <f t="shared" si="17"/>
        <v>1.0000000000000004</v>
      </c>
      <c r="Q117" s="232">
        <f t="shared" si="17"/>
        <v>0.99999999999999956</v>
      </c>
      <c r="R117" s="232">
        <f t="shared" si="17"/>
        <v>0.99999999999999978</v>
      </c>
      <c r="S117" s="232">
        <f t="shared" si="17"/>
        <v>1.0000000000000004</v>
      </c>
      <c r="T117" s="232">
        <f t="shared" si="17"/>
        <v>0.99999999999999978</v>
      </c>
      <c r="U117" s="232">
        <f t="shared" si="17"/>
        <v>1.0000000000000002</v>
      </c>
      <c r="V117" s="232">
        <f t="shared" si="17"/>
        <v>0.99999999999999967</v>
      </c>
      <c r="W117" s="232">
        <f t="shared" si="17"/>
        <v>1</v>
      </c>
      <c r="X117" s="232">
        <f t="shared" si="17"/>
        <v>1.0000000000000002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3.2966464246128114E-3</v>
      </c>
      <c r="C118" s="266">
        <f t="shared" si="18"/>
        <v>3.2184305954692134E-3</v>
      </c>
      <c r="D118" s="266">
        <f t="shared" si="18"/>
        <v>3.1944724910608923E-3</v>
      </c>
      <c r="E118" s="266">
        <f t="shared" si="18"/>
        <v>3.180962204999878E-3</v>
      </c>
      <c r="F118" s="266">
        <f t="shared" si="18"/>
        <v>3.1587911272554408E-3</v>
      </c>
      <c r="G118" s="266">
        <f t="shared" si="18"/>
        <v>3.1785046193770067E-3</v>
      </c>
      <c r="H118" s="266">
        <f t="shared" si="18"/>
        <v>3.1423975962384209E-3</v>
      </c>
      <c r="I118" s="266">
        <f t="shared" si="18"/>
        <v>3.0985051663246811E-3</v>
      </c>
      <c r="J118" s="266">
        <f t="shared" si="18"/>
        <v>2.9599351446320263E-3</v>
      </c>
      <c r="K118" s="266">
        <f t="shared" si="18"/>
        <v>2.7322061538109948E-3</v>
      </c>
      <c r="L118" s="266">
        <f t="shared" si="18"/>
        <v>2.9618440455435472E-3</v>
      </c>
      <c r="M118" s="266">
        <f t="shared" si="18"/>
        <v>2.8977227873812701E-3</v>
      </c>
      <c r="N118" s="266">
        <f t="shared" si="18"/>
        <v>2.9285471493378135E-3</v>
      </c>
      <c r="O118" s="266">
        <f t="shared" si="18"/>
        <v>2.9916193501592185E-3</v>
      </c>
      <c r="P118" s="266">
        <f t="shared" si="18"/>
        <v>2.9249745628165502E-3</v>
      </c>
      <c r="Q118" s="266">
        <f t="shared" si="18"/>
        <v>2.9288420516051386E-3</v>
      </c>
      <c r="R118" s="266">
        <f t="shared" si="18"/>
        <v>2.9641625660866227E-3</v>
      </c>
      <c r="S118" s="266">
        <f t="shared" si="18"/>
        <v>2.9974518492661252E-3</v>
      </c>
      <c r="T118" s="266">
        <f t="shared" si="18"/>
        <v>2.9550365012388901E-3</v>
      </c>
      <c r="U118" s="266">
        <f t="shared" si="18"/>
        <v>2.9367014661366903E-3</v>
      </c>
      <c r="V118" s="266">
        <f t="shared" si="18"/>
        <v>2.865258285413268E-3</v>
      </c>
      <c r="W118" s="266">
        <f t="shared" si="18"/>
        <v>2.8619377840765929E-3</v>
      </c>
      <c r="X118" s="266">
        <f t="shared" si="18"/>
        <v>2.8818851291070066E-3</v>
      </c>
      <c r="Y118" s="266">
        <f t="shared" si="18"/>
        <v>2.803095226997301E-3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2.4358723848700008E-3</v>
      </c>
      <c r="C119" s="267">
        <f t="shared" si="19"/>
        <v>2.3780791751256535E-3</v>
      </c>
      <c r="D119" s="267">
        <f t="shared" si="19"/>
        <v>2.3603766746432388E-3</v>
      </c>
      <c r="E119" s="267">
        <f t="shared" si="19"/>
        <v>2.3503940048361224E-3</v>
      </c>
      <c r="F119" s="267">
        <f t="shared" si="19"/>
        <v>2.3340119276994086E-3</v>
      </c>
      <c r="G119" s="267">
        <f t="shared" si="19"/>
        <v>2.3485781094742435E-3</v>
      </c>
      <c r="H119" s="267">
        <f t="shared" si="19"/>
        <v>2.3218988453874161E-3</v>
      </c>
      <c r="I119" s="267">
        <f t="shared" si="19"/>
        <v>2.2894669906596892E-3</v>
      </c>
      <c r="J119" s="267">
        <f t="shared" si="19"/>
        <v>2.1870784279397378E-3</v>
      </c>
      <c r="K119" s="267">
        <f t="shared" si="19"/>
        <v>2.0188108345958701E-3</v>
      </c>
      <c r="L119" s="267">
        <f t="shared" si="19"/>
        <v>2.1884889034402689E-3</v>
      </c>
      <c r="M119" s="267">
        <f t="shared" si="19"/>
        <v>2.1411100881464939E-3</v>
      </c>
      <c r="N119" s="267">
        <f t="shared" si="19"/>
        <v>2.1638860253870192E-3</v>
      </c>
      <c r="O119" s="267">
        <f t="shared" si="19"/>
        <v>2.2104896984672701E-3</v>
      </c>
      <c r="P119" s="267">
        <f t="shared" si="19"/>
        <v>2.1612462625101962E-3</v>
      </c>
      <c r="Q119" s="267">
        <f t="shared" si="19"/>
        <v>2.1641039269138106E-3</v>
      </c>
      <c r="R119" s="267">
        <f t="shared" si="19"/>
        <v>2.1902020444439455E-3</v>
      </c>
      <c r="S119" s="267">
        <f t="shared" si="19"/>
        <v>2.2147992972775103E-3</v>
      </c>
      <c r="T119" s="267">
        <f t="shared" si="19"/>
        <v>2.1834588495477161E-3</v>
      </c>
      <c r="U119" s="267">
        <f t="shared" si="19"/>
        <v>2.1699112014445937E-3</v>
      </c>
      <c r="V119" s="267">
        <f t="shared" si="19"/>
        <v>2.1171222612318434E-3</v>
      </c>
      <c r="W119" s="267">
        <f t="shared" si="19"/>
        <v>2.1146687625946997E-3</v>
      </c>
      <c r="X119" s="267">
        <f t="shared" si="19"/>
        <v>2.1294077368893926E-3</v>
      </c>
      <c r="Y119" s="267">
        <f t="shared" si="19"/>
        <v>2.0711903480536507E-3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6.089680962175003E-2</v>
      </c>
      <c r="C120" s="267">
        <f t="shared" si="20"/>
        <v>5.945197937814134E-2</v>
      </c>
      <c r="D120" s="267">
        <f t="shared" si="20"/>
        <v>5.9009416866080952E-2</v>
      </c>
      <c r="E120" s="267">
        <f t="shared" si="20"/>
        <v>5.8759850120903054E-2</v>
      </c>
      <c r="F120" s="267">
        <f t="shared" si="20"/>
        <v>5.835029819248521E-2</v>
      </c>
      <c r="G120" s="267">
        <f t="shared" si="20"/>
        <v>5.871445273685609E-2</v>
      </c>
      <c r="H120" s="267">
        <f t="shared" si="20"/>
        <v>5.8047471134685405E-2</v>
      </c>
      <c r="I120" s="267">
        <f t="shared" si="20"/>
        <v>5.7236674766492225E-2</v>
      </c>
      <c r="J120" s="267">
        <f t="shared" si="20"/>
        <v>5.4676960698493454E-2</v>
      </c>
      <c r="K120" s="267">
        <f t="shared" si="20"/>
        <v>5.0470270864896756E-2</v>
      </c>
      <c r="L120" s="267">
        <f t="shared" si="20"/>
        <v>5.4712222586006713E-2</v>
      </c>
      <c r="M120" s="267">
        <f t="shared" si="20"/>
        <v>5.3527752203662349E-2</v>
      </c>
      <c r="N120" s="267">
        <f t="shared" si="20"/>
        <v>5.4097150634675469E-2</v>
      </c>
      <c r="O120" s="267">
        <f t="shared" si="20"/>
        <v>5.5262242461681751E-2</v>
      </c>
      <c r="P120" s="267">
        <f t="shared" si="20"/>
        <v>5.4031156562754881E-2</v>
      </c>
      <c r="Q120" s="267">
        <f t="shared" si="20"/>
        <v>5.410259817284524E-2</v>
      </c>
      <c r="R120" s="267">
        <f t="shared" si="20"/>
        <v>5.4755051111098643E-2</v>
      </c>
      <c r="S120" s="267">
        <f t="shared" si="20"/>
        <v>5.5369982431937761E-2</v>
      </c>
      <c r="T120" s="267">
        <f t="shared" si="20"/>
        <v>5.4586471238692896E-2</v>
      </c>
      <c r="U120" s="267">
        <f t="shared" si="20"/>
        <v>5.4247780036114829E-2</v>
      </c>
      <c r="V120" s="267">
        <f t="shared" si="20"/>
        <v>5.2928056530796075E-2</v>
      </c>
      <c r="W120" s="267">
        <f t="shared" si="20"/>
        <v>5.28667190648675E-2</v>
      </c>
      <c r="X120" s="267">
        <f t="shared" si="20"/>
        <v>5.3235193422234789E-2</v>
      </c>
      <c r="Y120" s="267">
        <f t="shared" si="20"/>
        <v>5.1779758701341272E-2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1.522420240543751E-3</v>
      </c>
      <c r="C121" s="267">
        <f t="shared" si="21"/>
        <v>1.4862994844535334E-3</v>
      </c>
      <c r="D121" s="267">
        <f t="shared" si="21"/>
        <v>1.4752354216520237E-3</v>
      </c>
      <c r="E121" s="267">
        <f t="shared" si="21"/>
        <v>1.4689962530225762E-3</v>
      </c>
      <c r="F121" s="267">
        <f t="shared" si="21"/>
        <v>1.4587574548121302E-3</v>
      </c>
      <c r="G121" s="267">
        <f t="shared" si="21"/>
        <v>1.4678613184214027E-3</v>
      </c>
      <c r="H121" s="267">
        <f t="shared" si="21"/>
        <v>1.4511867783671359E-3</v>
      </c>
      <c r="I121" s="267">
        <f t="shared" si="21"/>
        <v>1.4309168691623059E-3</v>
      </c>
      <c r="J121" s="267">
        <f t="shared" si="21"/>
        <v>1.3669240174623363E-3</v>
      </c>
      <c r="K121" s="267">
        <f t="shared" si="21"/>
        <v>1.2617567716224191E-3</v>
      </c>
      <c r="L121" s="267">
        <f t="shared" si="21"/>
        <v>1.3678055646501677E-3</v>
      </c>
      <c r="M121" s="267">
        <f t="shared" si="21"/>
        <v>1.3381938050915593E-3</v>
      </c>
      <c r="N121" s="267">
        <f t="shared" si="21"/>
        <v>1.3524287658668872E-3</v>
      </c>
      <c r="O121" s="267">
        <f t="shared" si="21"/>
        <v>1.3815560615420442E-3</v>
      </c>
      <c r="P121" s="267">
        <f t="shared" si="21"/>
        <v>1.3507789140688722E-3</v>
      </c>
      <c r="Q121" s="267">
        <f t="shared" si="21"/>
        <v>1.352564954321132E-3</v>
      </c>
      <c r="R121" s="267">
        <f t="shared" si="21"/>
        <v>1.368876277777467E-3</v>
      </c>
      <c r="S121" s="267">
        <f t="shared" si="21"/>
        <v>1.3842495607984443E-3</v>
      </c>
      <c r="T121" s="267">
        <f t="shared" si="21"/>
        <v>1.3646617809673226E-3</v>
      </c>
      <c r="U121" s="267">
        <f t="shared" si="21"/>
        <v>1.3561945009028708E-3</v>
      </c>
      <c r="V121" s="267">
        <f t="shared" si="21"/>
        <v>1.3232014132699027E-3</v>
      </c>
      <c r="W121" s="267">
        <f t="shared" si="21"/>
        <v>1.3216679766216879E-3</v>
      </c>
      <c r="X121" s="267">
        <f t="shared" si="21"/>
        <v>1.33087983555587E-3</v>
      </c>
      <c r="Y121" s="267">
        <f t="shared" si="21"/>
        <v>1.2944939675335321E-3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2.4126258318554784E-3</v>
      </c>
      <c r="C122" s="268">
        <f t="shared" si="22"/>
        <v>2.4224255579824213E-3</v>
      </c>
      <c r="D122" s="268">
        <f t="shared" si="22"/>
        <v>2.4456045084568848E-3</v>
      </c>
      <c r="E122" s="268">
        <f t="shared" si="22"/>
        <v>2.4677821512767437E-3</v>
      </c>
      <c r="F122" s="268">
        <f t="shared" si="22"/>
        <v>2.4707759708927448E-3</v>
      </c>
      <c r="G122" s="268">
        <f t="shared" si="22"/>
        <v>2.4773798207839348E-3</v>
      </c>
      <c r="H122" s="268">
        <f t="shared" si="22"/>
        <v>2.5022535384284748E-3</v>
      </c>
      <c r="I122" s="268">
        <f t="shared" si="22"/>
        <v>2.5573582930697365E-3</v>
      </c>
      <c r="J122" s="268">
        <f t="shared" si="22"/>
        <v>2.6871399100612909E-3</v>
      </c>
      <c r="K122" s="268">
        <f t="shared" si="22"/>
        <v>2.8543843666533212E-3</v>
      </c>
      <c r="L122" s="268">
        <f t="shared" si="22"/>
        <v>2.6745912765935831E-3</v>
      </c>
      <c r="M122" s="268">
        <f t="shared" si="22"/>
        <v>2.7227503906370291E-3</v>
      </c>
      <c r="N122" s="268">
        <f t="shared" si="22"/>
        <v>2.700245644157699E-3</v>
      </c>
      <c r="O122" s="268">
        <f t="shared" si="22"/>
        <v>2.6532439186112938E-3</v>
      </c>
      <c r="P122" s="268">
        <f t="shared" si="22"/>
        <v>2.7029319804332489E-3</v>
      </c>
      <c r="Q122" s="268">
        <f t="shared" si="22"/>
        <v>2.7000241576662209E-3</v>
      </c>
      <c r="R122" s="268">
        <f t="shared" si="22"/>
        <v>2.6727445643717064E-3</v>
      </c>
      <c r="S122" s="268">
        <f t="shared" si="22"/>
        <v>2.6456342515377156E-3</v>
      </c>
      <c r="T122" s="268">
        <f t="shared" si="22"/>
        <v>2.6778176895959752E-3</v>
      </c>
      <c r="U122" s="268">
        <f t="shared" si="22"/>
        <v>2.6903486223271594E-3</v>
      </c>
      <c r="V122" s="268">
        <f t="shared" si="22"/>
        <v>2.7399315415804573E-3</v>
      </c>
      <c r="W122" s="268">
        <f t="shared" si="22"/>
        <v>2.7406407439976676E-3</v>
      </c>
      <c r="X122" s="268">
        <f t="shared" si="22"/>
        <v>2.7276888937541217E-3</v>
      </c>
      <c r="Y122" s="268">
        <f t="shared" si="22"/>
        <v>2.7907200152702048E-3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0.16103797504854692</v>
      </c>
      <c r="C123" s="269">
        <f t="shared" si="23"/>
        <v>0.17065703983952454</v>
      </c>
      <c r="D123" s="269">
        <f t="shared" si="23"/>
        <v>0.17200504501650568</v>
      </c>
      <c r="E123" s="269">
        <f t="shared" si="23"/>
        <v>0.1717143896894644</v>
      </c>
      <c r="F123" s="269">
        <f t="shared" si="23"/>
        <v>0.17419851614634352</v>
      </c>
      <c r="G123" s="269">
        <f t="shared" si="23"/>
        <v>0.17115748578929768</v>
      </c>
      <c r="H123" s="269">
        <f t="shared" si="23"/>
        <v>0.17344001884458884</v>
      </c>
      <c r="I123" s="269">
        <f t="shared" si="23"/>
        <v>0.1738317555733353</v>
      </c>
      <c r="J123" s="269">
        <f t="shared" si="23"/>
        <v>0.17964340030622564</v>
      </c>
      <c r="K123" s="269">
        <f t="shared" si="23"/>
        <v>0.1929786256896546</v>
      </c>
      <c r="L123" s="269">
        <f t="shared" si="23"/>
        <v>0.18047680790400727</v>
      </c>
      <c r="M123" s="269">
        <f t="shared" si="23"/>
        <v>0.18415709231745861</v>
      </c>
      <c r="N123" s="269">
        <f t="shared" si="23"/>
        <v>0.18245584479204069</v>
      </c>
      <c r="O123" s="269">
        <f t="shared" si="23"/>
        <v>0.17872719403475693</v>
      </c>
      <c r="P123" s="269">
        <f t="shared" si="23"/>
        <v>0.18266016683923539</v>
      </c>
      <c r="Q123" s="269">
        <f t="shared" si="23"/>
        <v>0.18243895588053247</v>
      </c>
      <c r="R123" s="269">
        <f t="shared" si="23"/>
        <v>0.1803327624664986</v>
      </c>
      <c r="S123" s="269">
        <f t="shared" si="23"/>
        <v>0.17821434936657699</v>
      </c>
      <c r="T123" s="269">
        <f t="shared" si="23"/>
        <v>0.1807650975202191</v>
      </c>
      <c r="U123" s="269">
        <f t="shared" si="23"/>
        <v>0.18179581507763834</v>
      </c>
      <c r="V123" s="269">
        <f t="shared" si="23"/>
        <v>0.18554426282142908</v>
      </c>
      <c r="W123" s="269">
        <f t="shared" si="23"/>
        <v>0.18558930479502028</v>
      </c>
      <c r="X123" s="269">
        <f t="shared" si="23"/>
        <v>0.18465654191689751</v>
      </c>
      <c r="Y123" s="269">
        <f t="shared" si="23"/>
        <v>0.18896763832575642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0.45228411966832816</v>
      </c>
      <c r="C124" s="269">
        <f t="shared" si="24"/>
        <v>0.4415532820618972</v>
      </c>
      <c r="D124" s="269">
        <f t="shared" si="24"/>
        <v>0.43826634474270582</v>
      </c>
      <c r="E124" s="269">
        <f t="shared" si="24"/>
        <v>0.43641279812273698</v>
      </c>
      <c r="F124" s="269">
        <f t="shared" si="24"/>
        <v>0.43337103231343638</v>
      </c>
      <c r="G124" s="269">
        <f t="shared" si="24"/>
        <v>0.43607562913134873</v>
      </c>
      <c r="H124" s="269">
        <f t="shared" si="24"/>
        <v>0.43112191827775087</v>
      </c>
      <c r="I124" s="269">
        <f t="shared" si="24"/>
        <v>0.42510008685675721</v>
      </c>
      <c r="J124" s="269">
        <f t="shared" si="24"/>
        <v>0.40608894274200924</v>
      </c>
      <c r="K124" s="269">
        <f t="shared" si="24"/>
        <v>0.3748456145623596</v>
      </c>
      <c r="L124" s="269">
        <f t="shared" si="24"/>
        <v>0.40635083481568007</v>
      </c>
      <c r="M124" s="269">
        <f t="shared" si="24"/>
        <v>0.39755370492530739</v>
      </c>
      <c r="N124" s="269">
        <f t="shared" si="24"/>
        <v>0.40178265993478829</v>
      </c>
      <c r="O124" s="269">
        <f t="shared" si="24"/>
        <v>0.41043586417624822</v>
      </c>
      <c r="P124" s="269">
        <f t="shared" si="24"/>
        <v>0.40129251815384231</v>
      </c>
      <c r="Q124" s="269">
        <f t="shared" si="24"/>
        <v>0.40182311911517521</v>
      </c>
      <c r="R124" s="269">
        <f t="shared" si="24"/>
        <v>0.40666892474334976</v>
      </c>
      <c r="S124" s="269">
        <f t="shared" si="24"/>
        <v>0.41123605515346023</v>
      </c>
      <c r="T124" s="269">
        <f t="shared" si="24"/>
        <v>0.40541687230154827</v>
      </c>
      <c r="U124" s="269">
        <f t="shared" si="24"/>
        <v>0.40290139319272616</v>
      </c>
      <c r="V124" s="269">
        <f t="shared" si="24"/>
        <v>0.39309973055200387</v>
      </c>
      <c r="W124" s="269">
        <f t="shared" si="24"/>
        <v>0.39264417365251253</v>
      </c>
      <c r="X124" s="269">
        <f t="shared" si="24"/>
        <v>0.3953808539708637</v>
      </c>
      <c r="Y124" s="269">
        <f t="shared" si="24"/>
        <v>0.38457125629960986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0.16745128220641062</v>
      </c>
      <c r="C125" s="269">
        <f t="shared" si="25"/>
        <v>0.16775911154409912</v>
      </c>
      <c r="D125" s="269">
        <f t="shared" si="25"/>
        <v>0.16914803170144116</v>
      </c>
      <c r="E125" s="269">
        <f t="shared" si="25"/>
        <v>0.17068192837925009</v>
      </c>
      <c r="F125" s="269">
        <f t="shared" si="25"/>
        <v>0.17088899321478046</v>
      </c>
      <c r="G125" s="269">
        <f t="shared" si="25"/>
        <v>0.1713457425407176</v>
      </c>
      <c r="H125" s="269">
        <f t="shared" si="25"/>
        <v>0.17306611080391082</v>
      </c>
      <c r="I125" s="269">
        <f t="shared" si="25"/>
        <v>0.17687738149495216</v>
      </c>
      <c r="J125" s="269">
        <f t="shared" si="25"/>
        <v>0.18585361006716836</v>
      </c>
      <c r="K125" s="269">
        <f t="shared" si="25"/>
        <v>0.19742092217658577</v>
      </c>
      <c r="L125" s="269">
        <f t="shared" si="25"/>
        <v>0.18498569514295812</v>
      </c>
      <c r="M125" s="269">
        <f t="shared" si="25"/>
        <v>0.18831657686188091</v>
      </c>
      <c r="N125" s="269">
        <f t="shared" si="25"/>
        <v>0.18676005635427001</v>
      </c>
      <c r="O125" s="269">
        <f t="shared" si="25"/>
        <v>0.183509224367637</v>
      </c>
      <c r="P125" s="269">
        <f t="shared" si="25"/>
        <v>0.18694585438168054</v>
      </c>
      <c r="Q125" s="269">
        <f t="shared" si="25"/>
        <v>0.18674473744070402</v>
      </c>
      <c r="R125" s="269">
        <f t="shared" si="25"/>
        <v>0.18485796895650036</v>
      </c>
      <c r="S125" s="269">
        <f t="shared" si="25"/>
        <v>0.18326919517338247</v>
      </c>
      <c r="T125" s="269">
        <f t="shared" si="25"/>
        <v>0.18543507012082885</v>
      </c>
      <c r="U125" s="269">
        <f t="shared" si="25"/>
        <v>0.18631738208214185</v>
      </c>
      <c r="V125" s="269">
        <f t="shared" si="25"/>
        <v>0.1897543943591227</v>
      </c>
      <c r="W125" s="269">
        <f t="shared" si="25"/>
        <v>0.18979581120220462</v>
      </c>
      <c r="X125" s="269">
        <f t="shared" si="25"/>
        <v>0.18891704706976689</v>
      </c>
      <c r="Y125" s="269">
        <f t="shared" si="25"/>
        <v>0.1933249881701076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0.12115307997209197</v>
      </c>
      <c r="C126" s="270">
        <f t="shared" si="26"/>
        <v>0.11711988290319687</v>
      </c>
      <c r="D126" s="270">
        <f t="shared" si="26"/>
        <v>0.12113347717503634</v>
      </c>
      <c r="E126" s="270">
        <f t="shared" si="26"/>
        <v>0.12518306542898597</v>
      </c>
      <c r="F126" s="270">
        <f t="shared" si="26"/>
        <v>0.12304704096634761</v>
      </c>
      <c r="G126" s="270">
        <f t="shared" si="26"/>
        <v>0.12574335840748191</v>
      </c>
      <c r="H126" s="270">
        <f t="shared" si="26"/>
        <v>0.12662835134359857</v>
      </c>
      <c r="I126" s="270">
        <f t="shared" si="26"/>
        <v>0.13491568143367721</v>
      </c>
      <c r="J126" s="270">
        <f t="shared" si="26"/>
        <v>0.14688794581314898</v>
      </c>
      <c r="K126" s="270">
        <f t="shared" si="26"/>
        <v>0.15748940638505013</v>
      </c>
      <c r="L126" s="270">
        <f t="shared" si="26"/>
        <v>0.12852709180068</v>
      </c>
      <c r="M126" s="270">
        <f t="shared" si="26"/>
        <v>0.13698737110480266</v>
      </c>
      <c r="N126" s="270">
        <f t="shared" si="26"/>
        <v>0.1330616505927045</v>
      </c>
      <c r="O126" s="270">
        <f t="shared" si="26"/>
        <v>0.12454148068458318</v>
      </c>
      <c r="P126" s="270">
        <f t="shared" si="26"/>
        <v>0.13353164709875912</v>
      </c>
      <c r="Q126" s="270">
        <f t="shared" si="26"/>
        <v>0.13302281383193945</v>
      </c>
      <c r="R126" s="270">
        <f t="shared" si="26"/>
        <v>0.12819834470917368</v>
      </c>
      <c r="S126" s="270">
        <f t="shared" si="26"/>
        <v>0.12377687922987581</v>
      </c>
      <c r="T126" s="270">
        <f t="shared" si="26"/>
        <v>0.12958122729640811</v>
      </c>
      <c r="U126" s="270">
        <f t="shared" si="26"/>
        <v>0.13191642694895347</v>
      </c>
      <c r="V126" s="270">
        <f t="shared" si="26"/>
        <v>0.14064736737392133</v>
      </c>
      <c r="W126" s="270">
        <f t="shared" si="26"/>
        <v>0.14084261228549605</v>
      </c>
      <c r="X126" s="270">
        <f t="shared" si="26"/>
        <v>0.13860031441769291</v>
      </c>
      <c r="Y126" s="270">
        <f t="shared" si="26"/>
        <v>0.14872445113354013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4.6298202234318589E-2</v>
      </c>
      <c r="C127" s="270">
        <f t="shared" si="27"/>
        <v>5.0639228640902194E-2</v>
      </c>
      <c r="D127" s="270">
        <f t="shared" si="27"/>
        <v>4.801455452640481E-2</v>
      </c>
      <c r="E127" s="270">
        <f t="shared" si="27"/>
        <v>4.5498862950264125E-2</v>
      </c>
      <c r="F127" s="270">
        <f t="shared" si="27"/>
        <v>4.784195224843283E-2</v>
      </c>
      <c r="G127" s="270">
        <f t="shared" si="27"/>
        <v>4.5602384133235738E-2</v>
      </c>
      <c r="H127" s="270">
        <f t="shared" si="27"/>
        <v>4.6437759460312235E-2</v>
      </c>
      <c r="I127" s="270">
        <f t="shared" si="27"/>
        <v>4.1961700061274962E-2</v>
      </c>
      <c r="J127" s="270">
        <f t="shared" si="27"/>
        <v>3.8965664254019435E-2</v>
      </c>
      <c r="K127" s="270">
        <f t="shared" si="27"/>
        <v>3.9931515791535616E-2</v>
      </c>
      <c r="L127" s="270">
        <f t="shared" si="27"/>
        <v>5.6458603342278112E-2</v>
      </c>
      <c r="M127" s="270">
        <f t="shared" si="27"/>
        <v>5.1329205757078257E-2</v>
      </c>
      <c r="N127" s="270">
        <f t="shared" si="27"/>
        <v>5.3698405761565482E-2</v>
      </c>
      <c r="O127" s="270">
        <f t="shared" si="27"/>
        <v>5.8967743683053853E-2</v>
      </c>
      <c r="P127" s="270">
        <f t="shared" si="27"/>
        <v>5.3414207282921476E-2</v>
      </c>
      <c r="Q127" s="270">
        <f t="shared" si="27"/>
        <v>5.3721923608764516E-2</v>
      </c>
      <c r="R127" s="270">
        <f t="shared" si="27"/>
        <v>5.6659624247326644E-2</v>
      </c>
      <c r="S127" s="270">
        <f t="shared" si="27"/>
        <v>5.9492315943506693E-2</v>
      </c>
      <c r="T127" s="270">
        <f t="shared" si="27"/>
        <v>5.585384282442072E-2</v>
      </c>
      <c r="U127" s="270">
        <f t="shared" si="27"/>
        <v>5.4400955133188343E-2</v>
      </c>
      <c r="V127" s="270">
        <f t="shared" si="27"/>
        <v>4.9107026985201349E-2</v>
      </c>
      <c r="W127" s="270">
        <f t="shared" si="27"/>
        <v>4.8953198916708532E-2</v>
      </c>
      <c r="X127" s="270">
        <f t="shared" si="27"/>
        <v>5.0316732652073953E-2</v>
      </c>
      <c r="Y127" s="270">
        <f t="shared" si="27"/>
        <v>4.4600537036567439E-2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0.14866224857308238</v>
      </c>
      <c r="C128" s="269">
        <f t="shared" si="28"/>
        <v>0.15107335236330707</v>
      </c>
      <c r="D128" s="269">
        <f t="shared" si="28"/>
        <v>0.15209547257745354</v>
      </c>
      <c r="E128" s="269">
        <f t="shared" si="28"/>
        <v>0.15296289907351013</v>
      </c>
      <c r="F128" s="269">
        <f t="shared" si="28"/>
        <v>0.1537688236522943</v>
      </c>
      <c r="G128" s="269">
        <f t="shared" si="28"/>
        <v>0.15323436593372322</v>
      </c>
      <c r="H128" s="269">
        <f t="shared" si="28"/>
        <v>0.15490674418064224</v>
      </c>
      <c r="I128" s="269">
        <f t="shared" si="28"/>
        <v>0.15757785398924656</v>
      </c>
      <c r="J128" s="269">
        <f t="shared" si="28"/>
        <v>0.16453600868600785</v>
      </c>
      <c r="K128" s="269">
        <f t="shared" si="28"/>
        <v>0.17541740857982055</v>
      </c>
      <c r="L128" s="269">
        <f t="shared" si="28"/>
        <v>0.16428170976112014</v>
      </c>
      <c r="M128" s="269">
        <f t="shared" si="28"/>
        <v>0.16734509662043456</v>
      </c>
      <c r="N128" s="269">
        <f t="shared" si="28"/>
        <v>0.16575918069947596</v>
      </c>
      <c r="O128" s="269">
        <f t="shared" si="28"/>
        <v>0.16282856593089617</v>
      </c>
      <c r="P128" s="269">
        <f t="shared" si="28"/>
        <v>0.16593037234265848</v>
      </c>
      <c r="Q128" s="269">
        <f t="shared" si="28"/>
        <v>0.16574505430023634</v>
      </c>
      <c r="R128" s="269">
        <f t="shared" si="28"/>
        <v>0.16418930726987274</v>
      </c>
      <c r="S128" s="269">
        <f t="shared" si="28"/>
        <v>0.1626682829157631</v>
      </c>
      <c r="T128" s="269">
        <f t="shared" si="28"/>
        <v>0.16461551399736082</v>
      </c>
      <c r="U128" s="269">
        <f t="shared" si="28"/>
        <v>0.16558447382056768</v>
      </c>
      <c r="V128" s="269">
        <f t="shared" si="28"/>
        <v>0.16962804223515249</v>
      </c>
      <c r="W128" s="269">
        <f t="shared" si="28"/>
        <v>0.17006507601810425</v>
      </c>
      <c r="X128" s="269">
        <f t="shared" si="28"/>
        <v>0.16874050202493096</v>
      </c>
      <c r="Y128" s="269">
        <f t="shared" si="28"/>
        <v>0.17239685894533011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7.3726489132766304E-2</v>
      </c>
      <c r="C129" s="270">
        <f t="shared" si="29"/>
        <v>7.2018107281854871E-2</v>
      </c>
      <c r="D129" s="270">
        <f t="shared" si="29"/>
        <v>7.4892227040968845E-2</v>
      </c>
      <c r="E129" s="270">
        <f t="shared" si="29"/>
        <v>7.7395933613339435E-2</v>
      </c>
      <c r="F129" s="270">
        <f t="shared" si="29"/>
        <v>7.607531083628645E-2</v>
      </c>
      <c r="G129" s="270">
        <f t="shared" si="29"/>
        <v>7.7742341476248672E-2</v>
      </c>
      <c r="H129" s="270">
        <f t="shared" si="29"/>
        <v>7.8289498987508255E-2</v>
      </c>
      <c r="I129" s="270">
        <f t="shared" si="29"/>
        <v>8.3413240344101011E-2</v>
      </c>
      <c r="J129" s="270">
        <f t="shared" si="29"/>
        <v>9.0815236580090247E-2</v>
      </c>
      <c r="K129" s="270">
        <f t="shared" si="29"/>
        <v>9.7369716899097569E-2</v>
      </c>
      <c r="L129" s="270">
        <f t="shared" si="29"/>
        <v>7.9463418078414366E-2</v>
      </c>
      <c r="M129" s="270">
        <f t="shared" si="29"/>
        <v>8.469408736365916E-2</v>
      </c>
      <c r="N129" s="270">
        <f t="shared" si="29"/>
        <v>8.2266963510303465E-2</v>
      </c>
      <c r="O129" s="270">
        <f t="shared" si="29"/>
        <v>7.6999266139867892E-2</v>
      </c>
      <c r="P129" s="270">
        <f t="shared" si="29"/>
        <v>8.255754449469177E-2</v>
      </c>
      <c r="Q129" s="270">
        <f t="shared" si="29"/>
        <v>8.2242952216542389E-2</v>
      </c>
      <c r="R129" s="270">
        <f t="shared" si="29"/>
        <v>7.9260166240934488E-2</v>
      </c>
      <c r="S129" s="270">
        <f t="shared" si="29"/>
        <v>7.6526542107856074E-2</v>
      </c>
      <c r="T129" s="270">
        <f t="shared" si="29"/>
        <v>8.0115150008506122E-2</v>
      </c>
      <c r="U129" s="270">
        <f t="shared" si="29"/>
        <v>8.1558915238754651E-2</v>
      </c>
      <c r="V129" s="270">
        <f t="shared" si="29"/>
        <v>8.6956924012522557E-2</v>
      </c>
      <c r="W129" s="270">
        <f t="shared" si="29"/>
        <v>8.7077636523937768E-2</v>
      </c>
      <c r="X129" s="270">
        <f t="shared" si="29"/>
        <v>8.569130893782928E-2</v>
      </c>
      <c r="Y129" s="270">
        <f t="shared" si="29"/>
        <v>9.1950678050311846E-2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4.5494665378861335E-2</v>
      </c>
      <c r="C130" s="270">
        <f t="shared" si="30"/>
        <v>4.7486717840391407E-2</v>
      </c>
      <c r="D130" s="270">
        <f t="shared" si="30"/>
        <v>4.7517670559829549E-2</v>
      </c>
      <c r="E130" s="270">
        <f t="shared" si="30"/>
        <v>4.7436747013181901E-2</v>
      </c>
      <c r="F130" s="270">
        <f t="shared" si="30"/>
        <v>4.8114651270611541E-2</v>
      </c>
      <c r="G130" s="270">
        <f t="shared" si="30"/>
        <v>4.7297802795854514E-2</v>
      </c>
      <c r="H130" s="270">
        <f t="shared" si="30"/>
        <v>4.7906542702936442E-2</v>
      </c>
      <c r="I130" s="270">
        <f t="shared" si="30"/>
        <v>4.8221288634562251E-2</v>
      </c>
      <c r="J130" s="270">
        <f t="shared" si="30"/>
        <v>4.9629782214680618E-2</v>
      </c>
      <c r="K130" s="270">
        <f t="shared" si="30"/>
        <v>5.335955247682319E-2</v>
      </c>
      <c r="L130" s="270">
        <f t="shared" si="30"/>
        <v>4.9912082115089351E-2</v>
      </c>
      <c r="M130" s="270">
        <f t="shared" si="30"/>
        <v>5.0916111348768112E-2</v>
      </c>
      <c r="N130" s="270">
        <f t="shared" si="30"/>
        <v>5.0292532924994394E-2</v>
      </c>
      <c r="O130" s="270">
        <f t="shared" si="30"/>
        <v>4.9371784073688321E-2</v>
      </c>
      <c r="P130" s="270">
        <f t="shared" si="30"/>
        <v>5.034885270635054E-2</v>
      </c>
      <c r="Q130" s="270">
        <f t="shared" si="30"/>
        <v>5.0287877628042627E-2</v>
      </c>
      <c r="R130" s="270">
        <f t="shared" si="30"/>
        <v>4.9898647872573559E-2</v>
      </c>
      <c r="S130" s="270">
        <f t="shared" si="30"/>
        <v>4.9359901990583266E-2</v>
      </c>
      <c r="T130" s="270">
        <f t="shared" si="30"/>
        <v>4.9968054874399946E-2</v>
      </c>
      <c r="U130" s="270">
        <f t="shared" si="30"/>
        <v>5.0391514731217335E-2</v>
      </c>
      <c r="V130" s="270">
        <f t="shared" si="30"/>
        <v>5.2310109028050285E-2</v>
      </c>
      <c r="W130" s="270">
        <f t="shared" si="30"/>
        <v>5.2721536350362454E-2</v>
      </c>
      <c r="X130" s="270">
        <f t="shared" si="30"/>
        <v>5.1940268835768071E-2</v>
      </c>
      <c r="Y130" s="270">
        <f t="shared" si="30"/>
        <v>5.2871363232802948E-2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2.9441094061454738E-2</v>
      </c>
      <c r="C131" s="271">
        <f t="shared" si="31"/>
        <v>3.1568527241060809E-2</v>
      </c>
      <c r="D131" s="271">
        <f t="shared" si="31"/>
        <v>2.9685574976655159E-2</v>
      </c>
      <c r="E131" s="271">
        <f t="shared" si="31"/>
        <v>2.8130218446988819E-2</v>
      </c>
      <c r="F131" s="271">
        <f t="shared" si="31"/>
        <v>2.9578861545396296E-2</v>
      </c>
      <c r="G131" s="271">
        <f t="shared" si="31"/>
        <v>2.8194221661620035E-2</v>
      </c>
      <c r="H131" s="271">
        <f t="shared" si="31"/>
        <v>2.871070249019754E-2</v>
      </c>
      <c r="I131" s="271">
        <f t="shared" si="31"/>
        <v>2.5943325010583291E-2</v>
      </c>
      <c r="J131" s="271">
        <f t="shared" si="31"/>
        <v>2.4090989891237004E-2</v>
      </c>
      <c r="K131" s="271">
        <f t="shared" si="31"/>
        <v>2.4688139203899818E-2</v>
      </c>
      <c r="L131" s="271">
        <f t="shared" si="31"/>
        <v>3.4906209567616399E-2</v>
      </c>
      <c r="M131" s="271">
        <f t="shared" si="31"/>
        <v>3.1734897908007292E-2</v>
      </c>
      <c r="N131" s="271">
        <f t="shared" si="31"/>
        <v>3.3199684264178089E-2</v>
      </c>
      <c r="O131" s="271">
        <f t="shared" si="31"/>
        <v>3.6457515717339933E-2</v>
      </c>
      <c r="P131" s="271">
        <f t="shared" si="31"/>
        <v>3.302397514161616E-2</v>
      </c>
      <c r="Q131" s="271">
        <f t="shared" si="31"/>
        <v>3.3214224455651337E-2</v>
      </c>
      <c r="R131" s="271">
        <f t="shared" si="31"/>
        <v>3.5030493156364695E-2</v>
      </c>
      <c r="S131" s="271">
        <f t="shared" si="31"/>
        <v>3.6781838817323768E-2</v>
      </c>
      <c r="T131" s="271">
        <f t="shared" si="31"/>
        <v>3.4532309114454762E-2</v>
      </c>
      <c r="U131" s="271">
        <f t="shared" si="31"/>
        <v>3.3634043850595673E-2</v>
      </c>
      <c r="V131" s="271">
        <f t="shared" si="31"/>
        <v>3.0361009194579656E-2</v>
      </c>
      <c r="W131" s="271">
        <f t="shared" si="31"/>
        <v>3.0265903143804035E-2</v>
      </c>
      <c r="X131" s="271">
        <f t="shared" si="31"/>
        <v>3.1108924251333596E-2</v>
      </c>
      <c r="Y131" s="271">
        <f t="shared" si="31"/>
        <v>2.7574817662215336E-2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364.94803497222387</v>
      </c>
      <c r="C136" s="272">
        <f t="shared" si="32"/>
        <v>410.3654477659573</v>
      </c>
      <c r="D136" s="272">
        <f t="shared" si="32"/>
        <v>404.79986054615881</v>
      </c>
      <c r="E136" s="272">
        <f t="shared" si="32"/>
        <v>394.24648458840545</v>
      </c>
      <c r="F136" s="272">
        <f t="shared" si="32"/>
        <v>400.49695278636653</v>
      </c>
      <c r="G136" s="272">
        <f t="shared" si="32"/>
        <v>396.41967487528086</v>
      </c>
      <c r="H136" s="272">
        <f t="shared" si="32"/>
        <v>399.83702090891586</v>
      </c>
      <c r="I136" s="272">
        <f t="shared" si="32"/>
        <v>443.56567710086938</v>
      </c>
      <c r="J136" s="272">
        <f t="shared" si="32"/>
        <v>563.44134776991564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0.92886165404215026</v>
      </c>
      <c r="C137" s="273">
        <f>IF(C$6=0,0,C$6/ISI!C$8*1000)</f>
        <v>0.94678079874735643</v>
      </c>
      <c r="D137" s="273">
        <f>IF(D$6=0,0,D$6/ISI!D$8*1000)</f>
        <v>0.8936337387930483</v>
      </c>
      <c r="E137" s="273">
        <f>IF(E$6=0,0,E$6/ISI!E$8*1000)</f>
        <v>0.86769168873108826</v>
      </c>
      <c r="F137" s="273">
        <f>IF(F$6=0,0,F$6/ISI!F$8*1000)</f>
        <v>0.86155606218581038</v>
      </c>
      <c r="G137" s="273">
        <f>IF(G$6=0,0,G$6/ISI!G$8*1000)</f>
        <v>0.90263297866736092</v>
      </c>
      <c r="H137" s="273">
        <f>IF(H$6=0,0,H$6/ISI!H$8*1000)</f>
        <v>0.88710480366754729</v>
      </c>
      <c r="I137" s="273">
        <f>IF(I$6=0,0,I$6/ISI!I$8*1000)</f>
        <v>0.91947891270541637</v>
      </c>
      <c r="J137" s="273">
        <f>IF(J$6=0,0,J$6/ISI!J$8*1000)</f>
        <v>1.1052705266236336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0.49539288215581356</v>
      </c>
      <c r="C138" s="274">
        <f>IF(C$7=0,0,C$7/ISI!C$8*1000)</f>
        <v>0.50494975933192343</v>
      </c>
      <c r="D138" s="274">
        <f>IF(D$7=0,0,D$7/ISI!D$8*1000)</f>
        <v>0.47660466068962559</v>
      </c>
      <c r="E138" s="274">
        <f>IF(E$7=0,0,E$7/ISI!E$8*1000)</f>
        <v>0.46276890065658044</v>
      </c>
      <c r="F138" s="274">
        <f>IF(F$7=0,0,F$7/ISI!F$8*1000)</f>
        <v>0.45949656649909909</v>
      </c>
      <c r="G138" s="274">
        <f>IF(G$7=0,0,G$7/ISI!G$8*1000)</f>
        <v>0.4814042552892594</v>
      </c>
      <c r="H138" s="274">
        <f>IF(H$7=0,0,H$7/ISI!H$8*1000)</f>
        <v>0.47312256195602514</v>
      </c>
      <c r="I138" s="274">
        <f>IF(I$7=0,0,I$7/ISI!I$8*1000)</f>
        <v>0.49038875344288874</v>
      </c>
      <c r="J138" s="274">
        <f>IF(J$7=0,0,J$7/ISI!J$8*1000)</f>
        <v>0.58947761419927125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12.384822053895345</v>
      </c>
      <c r="C139" s="274">
        <f>IF(C$8=0,0,C$8/ISI!C$8*1000)</f>
        <v>12.623743983298084</v>
      </c>
      <c r="D139" s="274">
        <f>IF(D$8=0,0,D$8/ISI!D$8*1000)</f>
        <v>11.915116517240641</v>
      </c>
      <c r="E139" s="274">
        <f>IF(E$8=0,0,E$8/ISI!E$8*1000)</f>
        <v>11.569222516414513</v>
      </c>
      <c r="F139" s="274">
        <f>IF(F$8=0,0,F$8/ISI!F$8*1000)</f>
        <v>11.487414162477474</v>
      </c>
      <c r="G139" s="274">
        <f>IF(G$8=0,0,G$8/ISI!G$8*1000)</f>
        <v>12.035106382231486</v>
      </c>
      <c r="H139" s="274">
        <f>IF(H$8=0,0,H$8/ISI!H$8*1000)</f>
        <v>11.828064048900622</v>
      </c>
      <c r="I139" s="274">
        <f>IF(I$8=0,0,I$8/ISI!I$8*1000)</f>
        <v>12.259718836072219</v>
      </c>
      <c r="J139" s="274">
        <f>IF(J$8=0,0,J$8/ISI!J$8*1000)</f>
        <v>14.73694035498178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0.30962055134738342</v>
      </c>
      <c r="C140" s="274">
        <f>IF(C$9=0,0,C$9/ISI!C$8*1000)</f>
        <v>0.31559359958245214</v>
      </c>
      <c r="D140" s="274">
        <f>IF(D$9=0,0,D$9/ISI!D$8*1000)</f>
        <v>0.29787791293101601</v>
      </c>
      <c r="E140" s="274">
        <f>IF(E$9=0,0,E$9/ISI!E$8*1000)</f>
        <v>0.28923056291036275</v>
      </c>
      <c r="F140" s="274">
        <f>IF(F$9=0,0,F$9/ISI!F$8*1000)</f>
        <v>0.28718535406193674</v>
      </c>
      <c r="G140" s="274">
        <f>IF(G$9=0,0,G$9/ISI!G$8*1000)</f>
        <v>0.3008776595557871</v>
      </c>
      <c r="H140" s="274">
        <f>IF(H$9=0,0,H$9/ISI!H$8*1000)</f>
        <v>0.2957016012225156</v>
      </c>
      <c r="I140" s="274">
        <f>IF(I$9=0,0,I$9/ISI!I$8*1000)</f>
        <v>0.30649297090180538</v>
      </c>
      <c r="J140" s="274">
        <f>IF(J$9=0,0,J$9/ISI!J$8*1000)</f>
        <v>0.3684235088745445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0.67978039865931339</v>
      </c>
      <c r="C141" s="275">
        <f>IF(C$10=0,0,C$10/ISI!C$8*1000)</f>
        <v>0.71261626953252288</v>
      </c>
      <c r="D141" s="275">
        <f>IF(D$10=0,0,D$10/ISI!D$8*1000)</f>
        <v>0.68414259525385956</v>
      </c>
      <c r="E141" s="275">
        <f>IF(E$10=0,0,E$10/ISI!E$8*1000)</f>
        <v>0.67315294060900011</v>
      </c>
      <c r="F141" s="275">
        <f>IF(F$10=0,0,F$10/ISI!F$8*1000)</f>
        <v>0.67390084695952535</v>
      </c>
      <c r="G141" s="275">
        <f>IF(G$10=0,0,G$10/ISI!G$8*1000)</f>
        <v>0.70352728553306587</v>
      </c>
      <c r="H141" s="275">
        <f>IF(H$10=0,0,H$10/ISI!H$8*1000)</f>
        <v>0.70639092156611949</v>
      </c>
      <c r="I141" s="275">
        <f>IF(I$10=0,0,I$10/ISI!I$8*1000)</f>
        <v>0.75889401388319089</v>
      </c>
      <c r="J141" s="275">
        <f>IF(J$10=0,0,J$10/ISI!J$8*1000)</f>
        <v>1.0034059526240238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73.112803141910106</v>
      </c>
      <c r="C142" s="276">
        <f>IF(C$16=0,0,C$16/ISI!C$8*1000)</f>
        <v>79.054532170869166</v>
      </c>
      <c r="D142" s="276">
        <f>IF(D$16=0,0,D$16/ISI!D$8*1000)</f>
        <v>75.641596985640604</v>
      </c>
      <c r="E142" s="276">
        <f>IF(E$16=0,0,E$16/ISI!E$8*1000)</f>
        <v>73.762710092884959</v>
      </c>
      <c r="F142" s="276">
        <f>IF(F$16=0,0,F$16/ISI!F$8*1000)</f>
        <v>74.07111267064306</v>
      </c>
      <c r="G142" s="276">
        <f>IF(G$16=0,0,G$16/ISI!G$8*1000)</f>
        <v>76.551705846852798</v>
      </c>
      <c r="H142" s="276">
        <f>IF(H$16=0,0,H$16/ISI!H$8*1000)</f>
        <v>76.264202213164708</v>
      </c>
      <c r="I142" s="276">
        <f>IF(I$16=0,0,I$16/ISI!I$8*1000)</f>
        <v>80.13443493876396</v>
      </c>
      <c r="J142" s="276">
        <f>IF(J$16=0,0,J$16/ISI!J$8*1000)</f>
        <v>101.12808972509706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128.64874996205191</v>
      </c>
      <c r="C143" s="276">
        <f>IF(C$22=0,0,C$22/ISI!C$8*1000)</f>
        <v>160.23126830109064</v>
      </c>
      <c r="D143" s="276">
        <f>IF(D$22=0,0,D$22/ISI!D$8*1000)</f>
        <v>165.41619272317487</v>
      </c>
      <c r="E143" s="276">
        <f>IF(E$22=0,0,E$22/ISI!E$8*1000)</f>
        <v>159.71786290602648</v>
      </c>
      <c r="F143" s="276">
        <f>IF(F$22=0,0,F$22/ISI!F$8*1000)</f>
        <v>165.38346818741584</v>
      </c>
      <c r="G143" s="276">
        <f>IF(G$22=0,0,G$22/ISI!G$8*1000)</f>
        <v>152.02359919056681</v>
      </c>
      <c r="H143" s="276">
        <f>IF(H$22=0,0,H$22/ISI!H$8*1000)</f>
        <v>155.29117857776072</v>
      </c>
      <c r="I143" s="276">
        <f>IF(I$22=0,0,I$22/ISI!I$8*1000)</f>
        <v>183.4191805456413</v>
      </c>
      <c r="J143" s="276">
        <f>IF(J$22=0,0,J$22/ISI!J$8*1000)</f>
        <v>226.45281979153071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97.451466585116648</v>
      </c>
      <c r="C144" s="276">
        <f>IF(C$28=0,0,C$28/ISI!C$8*1000)</f>
        <v>101.93249363959423</v>
      </c>
      <c r="D144" s="276">
        <f>IF(D$28=0,0,D$28/ISI!D$8*1000)</f>
        <v>97.734656464837087</v>
      </c>
      <c r="E144" s="276">
        <f>IF(E$28=0,0,E$28/ISI!E$8*1000)</f>
        <v>96.164705801285635</v>
      </c>
      <c r="F144" s="276">
        <f>IF(F$28=0,0,F$28/ISI!F$8*1000)</f>
        <v>96.271549565646438</v>
      </c>
      <c r="G144" s="276">
        <f>IF(G$28=0,0,G$28/ISI!G$8*1000)</f>
        <v>100.50389793329516</v>
      </c>
      <c r="H144" s="276">
        <f>IF(H$28=0,0,H$28/ISI!H$8*1000)</f>
        <v>100.91298879516002</v>
      </c>
      <c r="I144" s="276">
        <f>IF(I$28=0,0,I$28/ISI!I$8*1000)</f>
        <v>108.41343055474158</v>
      </c>
      <c r="J144" s="276">
        <f>IF(J$28=0,0,J$28/ISI!J$8*1000)</f>
        <v>143.34370751771766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50.936537743045214</v>
      </c>
      <c r="C145" s="277">
        <f>IF(C$35=0,0,C$35/ISI!C$8*1000)</f>
        <v>54.043469243910941</v>
      </c>
      <c r="D145" s="277">
        <f>IF(D$35=0,0,D$35/ISI!D$8*1000)</f>
        <v>51.740038947598066</v>
      </c>
      <c r="E145" s="277">
        <f>IF(E$35=0,0,E$35/ISI!E$8*1000)</f>
        <v>50.73913917888683</v>
      </c>
      <c r="F145" s="277">
        <f>IF(F$35=0,0,F$35/ISI!F$8*1000)</f>
        <v>51.001269370477338</v>
      </c>
      <c r="G145" s="277">
        <f>IF(G$35=0,0,G$35/ISI!G$8*1000)</f>
        <v>52.916923343289106</v>
      </c>
      <c r="H145" s="277">
        <f>IF(H$35=0,0,H$35/ISI!H$8*1000)</f>
        <v>53.178267385517579</v>
      </c>
      <c r="I145" s="277">
        <f>IF(I$35=0,0,I$35/ISI!I$8*1000)</f>
        <v>56.863657574717045</v>
      </c>
      <c r="J145" s="277">
        <f>IF(J$35=0,0,J$35/ISI!J$8*1000)</f>
        <v>74.713212778266879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161.43297519187632</v>
      </c>
      <c r="C147" s="272">
        <f t="shared" si="33"/>
        <v>175.52220225481719</v>
      </c>
      <c r="D147" s="272">
        <f t="shared" si="33"/>
        <v>173.81364934703285</v>
      </c>
      <c r="E147" s="272">
        <f t="shared" si="33"/>
        <v>170.55820309565235</v>
      </c>
      <c r="F147" s="272">
        <f t="shared" si="33"/>
        <v>172.49038436196173</v>
      </c>
      <c r="G147" s="272">
        <f t="shared" si="33"/>
        <v>171.22674667865329</v>
      </c>
      <c r="H147" s="272">
        <f t="shared" si="33"/>
        <v>172.28584861330228</v>
      </c>
      <c r="I147" s="272">
        <f t="shared" si="33"/>
        <v>185.69051002377216</v>
      </c>
      <c r="J147" s="272">
        <f t="shared" si="33"/>
        <v>220.67473510598018</v>
      </c>
      <c r="K147" s="272">
        <f t="shared" si="33"/>
        <v>265.5930035115382</v>
      </c>
      <c r="L147" s="272">
        <f t="shared" si="33"/>
        <v>174.65988279504529</v>
      </c>
      <c r="M147" s="272">
        <f t="shared" si="33"/>
        <v>165.04535954049544</v>
      </c>
      <c r="N147" s="272">
        <f t="shared" si="33"/>
        <v>176.64357078178523</v>
      </c>
      <c r="O147" s="272">
        <f t="shared" si="33"/>
        <v>189.47416549948326</v>
      </c>
      <c r="P147" s="272">
        <f t="shared" si="33"/>
        <v>183.12541103803144</v>
      </c>
      <c r="Q147" s="272">
        <f t="shared" si="33"/>
        <v>203.48424928513785</v>
      </c>
      <c r="R147" s="272">
        <f t="shared" si="33"/>
        <v>210.64887250695028</v>
      </c>
      <c r="S147" s="272">
        <f t="shared" si="33"/>
        <v>181.91323826632578</v>
      </c>
      <c r="T147" s="272">
        <f t="shared" si="33"/>
        <v>189.17446983848566</v>
      </c>
      <c r="U147" s="272">
        <f t="shared" si="33"/>
        <v>204.93094420244148</v>
      </c>
      <c r="V147" s="272">
        <f t="shared" si="33"/>
        <v>183.29386005336818</v>
      </c>
      <c r="W147" s="272">
        <f t="shared" si="33"/>
        <v>184.83720550618062</v>
      </c>
      <c r="X147" s="272">
        <f t="shared" si="33"/>
        <v>186.58783143955145</v>
      </c>
      <c r="Y147" s="272">
        <f t="shared" si="33"/>
        <v>173.21491424618648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0.5321874404809076</v>
      </c>
      <c r="C148" s="273">
        <f>IF(C$55=0,0,C$55/ISI!C$9*1000)</f>
        <v>0.56490602592103889</v>
      </c>
      <c r="D148" s="273">
        <f>IF(D$55=0,0,D$55/ISI!D$9*1000)</f>
        <v>0.5552429214100002</v>
      </c>
      <c r="E148" s="273">
        <f>IF(E$55=0,0,E$55/ISI!E$9*1000)</f>
        <v>0.54253919779996329</v>
      </c>
      <c r="F148" s="273">
        <f>IF(F$55=0,0,F$55/ISI!F$9*1000)</f>
        <v>0.54486109565944552</v>
      </c>
      <c r="G148" s="273">
        <f>IF(G$55=0,0,G$55/ISI!G$9*1000)</f>
        <v>0.544245005278996</v>
      </c>
      <c r="H148" s="273">
        <f>IF(H$55=0,0,H$55/ISI!H$9*1000)</f>
        <v>0.54139063654833763</v>
      </c>
      <c r="I148" s="273">
        <f>IF(I$55=0,0,I$55/ISI!I$9*1000)</f>
        <v>0.57536300464612322</v>
      </c>
      <c r="J148" s="273">
        <f>IF(J$55=0,0,J$55/ISI!J$9*1000)</f>
        <v>0.65318290397255352</v>
      </c>
      <c r="K148" s="273">
        <f>IF(K$55=0,0,K$55/ISI!K$9*1000)</f>
        <v>0.72565483860336988</v>
      </c>
      <c r="L148" s="273">
        <f>IF(L$55=0,0,L$55/ISI!L$9*1000)</f>
        <v>0.51731533385183881</v>
      </c>
      <c r="M148" s="273">
        <f>IF(M$55=0,0,M$55/ISI!M$9*1000)</f>
        <v>0.47825569929202816</v>
      </c>
      <c r="N148" s="273">
        <f>IF(N$55=0,0,N$55/ISI!N$9*1000)</f>
        <v>0.51730902566184944</v>
      </c>
      <c r="O148" s="273">
        <f>IF(O$55=0,0,O$55/ISI!O$9*1000)</f>
        <v>0.56683457986352426</v>
      </c>
      <c r="P148" s="273">
        <f>IF(P$55=0,0,P$55/ISI!P$9*1000)</f>
        <v>0.53563716909156689</v>
      </c>
      <c r="Q148" s="273">
        <f>IF(Q$55=0,0,Q$55/ISI!Q$9*1000)</f>
        <v>0.59597322614561477</v>
      </c>
      <c r="R148" s="273">
        <f>IF(R$55=0,0,R$55/ISI!R$9*1000)</f>
        <v>0.62439750247345571</v>
      </c>
      <c r="S148" s="273">
        <f>IF(S$55=0,0,S$55/ISI!S$9*1000)</f>
        <v>0.54527617244738713</v>
      </c>
      <c r="T148" s="273">
        <f>IF(T$55=0,0,T$55/ISI!T$9*1000)</f>
        <v>0.55901746347524062</v>
      </c>
      <c r="U148" s="273">
        <f>IF(U$55=0,0,U$55/ISI!U$9*1000)</f>
        <v>0.60182100429608609</v>
      </c>
      <c r="V148" s="273">
        <f>IF(V$55=0,0,V$55/ISI!V$9*1000)</f>
        <v>0.52518425118329337</v>
      </c>
      <c r="W148" s="273">
        <f>IF(W$55=0,0,W$55/ISI!W$9*1000)</f>
        <v>0.52899258234126845</v>
      </c>
      <c r="X148" s="273">
        <f>IF(X$55=0,0,X$55/ISI!X$9*1000)</f>
        <v>0.53772469669796807</v>
      </c>
      <c r="Y148" s="273">
        <f>IF(Y$55=0,0,Y$55/ISI!Y$9*1000)</f>
        <v>0.48553789936823222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0.39323012627729542</v>
      </c>
      <c r="C149" s="274">
        <f>IF(C$56=0,0,C$56/ISI!C$9*1000)</f>
        <v>0.41740569395437371</v>
      </c>
      <c r="D149" s="274">
        <f>IF(D$56=0,0,D$56/ISI!D$9*1000)</f>
        <v>0.41026568365335514</v>
      </c>
      <c r="E149" s="274">
        <f>IF(E$56=0,0,E$56/ISI!E$9*1000)</f>
        <v>0.40087897803164307</v>
      </c>
      <c r="F149" s="274">
        <f>IF(F$56=0,0,F$56/ISI!F$9*1000)</f>
        <v>0.40259461451427431</v>
      </c>
      <c r="G149" s="274">
        <f>IF(G$56=0,0,G$56/ISI!G$9*1000)</f>
        <v>0.40213938900597684</v>
      </c>
      <c r="H149" s="274">
        <f>IF(H$56=0,0,H$56/ISI!H$9*1000)</f>
        <v>0.40003031297181785</v>
      </c>
      <c r="I149" s="274">
        <f>IF(I$56=0,0,I$56/ISI!I$9*1000)</f>
        <v>0.42513229317818862</v>
      </c>
      <c r="J149" s="274">
        <f>IF(J$56=0,0,J$56/ISI!J$9*1000)</f>
        <v>0.48263295274160517</v>
      </c>
      <c r="K149" s="274">
        <f>IF(K$56=0,0,K$56/ISI!K$9*1000)</f>
        <v>0.53618203308195234</v>
      </c>
      <c r="L149" s="274">
        <f>IF(L$56=0,0,L$56/ISI!L$9*1000)</f>
        <v>0.38224121537313466</v>
      </c>
      <c r="M149" s="274">
        <f>IF(M$56=0,0,M$56/ISI!M$9*1000)</f>
        <v>0.35338028431391982</v>
      </c>
      <c r="N149" s="274">
        <f>IF(N$56=0,0,N$56/ISI!N$9*1000)</f>
        <v>0.38223655428916781</v>
      </c>
      <c r="O149" s="274">
        <f>IF(O$56=0,0,O$56/ISI!O$9*1000)</f>
        <v>0.41883069096229042</v>
      </c>
      <c r="P149" s="274">
        <f>IF(P$56=0,0,P$56/ISI!P$9*1000)</f>
        <v>0.39577911017658868</v>
      </c>
      <c r="Q149" s="274">
        <f>IF(Q$56=0,0,Q$56/ISI!Q$9*1000)</f>
        <v>0.4403610629430757</v>
      </c>
      <c r="R149" s="274">
        <f>IF(R$56=0,0,R$56/ISI!R$9*1000)</f>
        <v>0.46136359122453469</v>
      </c>
      <c r="S149" s="274">
        <f>IF(S$56=0,0,S$56/ISI!S$9*1000)</f>
        <v>0.4029013122777344</v>
      </c>
      <c r="T149" s="274">
        <f>IF(T$56=0,0,T$56/ISI!T$9*1000)</f>
        <v>0.413054670277339</v>
      </c>
      <c r="U149" s="274">
        <f>IF(U$56=0,0,U$56/ISI!U$9*1000)</f>
        <v>0.44468195134749466</v>
      </c>
      <c r="V149" s="274">
        <f>IF(V$56=0,0,V$56/ISI!V$9*1000)</f>
        <v>0.38805551146610007</v>
      </c>
      <c r="W149" s="274">
        <f>IF(W$56=0,0,W$56/ISI!W$9*1000)</f>
        <v>0.39086946464921729</v>
      </c>
      <c r="X149" s="274">
        <f>IF(X$56=0,0,X$56/ISI!X$9*1000)</f>
        <v>0.39732157187679462</v>
      </c>
      <c r="Y149" s="274">
        <f>IF(Y$56=0,0,Y$56/ISI!Y$9*1000)</f>
        <v>0.35876105852564227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9.8307531569323867</v>
      </c>
      <c r="C150" s="274">
        <f>IF(C$57=0,0,C$57/ISI!C$9*1000)</f>
        <v>10.435142348859344</v>
      </c>
      <c r="D150" s="274">
        <f>IF(D$57=0,0,D$57/ISI!D$9*1000)</f>
        <v>10.256642091333877</v>
      </c>
      <c r="E150" s="274">
        <f>IF(E$57=0,0,E$57/ISI!E$9*1000)</f>
        <v>10.021974450791076</v>
      </c>
      <c r="F150" s="274">
        <f>IF(F$57=0,0,F$57/ISI!F$9*1000)</f>
        <v>10.064865362856859</v>
      </c>
      <c r="G150" s="274">
        <f>IF(G$57=0,0,G$57/ISI!G$9*1000)</f>
        <v>10.053484725149419</v>
      </c>
      <c r="H150" s="274">
        <f>IF(H$57=0,0,H$57/ISI!H$9*1000)</f>
        <v>10.000757824295446</v>
      </c>
      <c r="I150" s="274">
        <f>IF(I$57=0,0,I$57/ISI!I$9*1000)</f>
        <v>10.628307329454715</v>
      </c>
      <c r="J150" s="274">
        <f>IF(J$57=0,0,J$57/ISI!J$9*1000)</f>
        <v>12.065823818540132</v>
      </c>
      <c r="K150" s="274">
        <f>IF(K$57=0,0,K$57/ISI!K$9*1000)</f>
        <v>13.404550827048809</v>
      </c>
      <c r="L150" s="274">
        <f>IF(L$57=0,0,L$57/ISI!L$9*1000)</f>
        <v>9.5560303843283645</v>
      </c>
      <c r="M150" s="274">
        <f>IF(M$57=0,0,M$57/ISI!M$9*1000)</f>
        <v>8.8345071078479958</v>
      </c>
      <c r="N150" s="274">
        <f>IF(N$57=0,0,N$57/ISI!N$9*1000)</f>
        <v>9.5559138572291946</v>
      </c>
      <c r="O150" s="274">
        <f>IF(O$57=0,0,O$57/ISI!O$9*1000)</f>
        <v>10.470767274057259</v>
      </c>
      <c r="P150" s="274">
        <f>IF(P$57=0,0,P$57/ISI!P$9*1000)</f>
        <v>9.894477754414714</v>
      </c>
      <c r="Q150" s="274">
        <f>IF(Q$57=0,0,Q$57/ISI!Q$9*1000)</f>
        <v>11.009026573576888</v>
      </c>
      <c r="R150" s="274">
        <f>IF(R$57=0,0,R$57/ISI!R$9*1000)</f>
        <v>11.534089780613368</v>
      </c>
      <c r="S150" s="274">
        <f>IF(S$57=0,0,S$57/ISI!S$9*1000)</f>
        <v>10.072532806943361</v>
      </c>
      <c r="T150" s="274">
        <f>IF(T$57=0,0,T$57/ISI!T$9*1000)</f>
        <v>10.326366756933474</v>
      </c>
      <c r="U150" s="274">
        <f>IF(U$57=0,0,U$57/ISI!U$9*1000)</f>
        <v>11.117048783687366</v>
      </c>
      <c r="V150" s="274">
        <f>IF(V$57=0,0,V$57/ISI!V$9*1000)</f>
        <v>9.7013877866525</v>
      </c>
      <c r="W150" s="274">
        <f>IF(W$57=0,0,W$57/ISI!W$9*1000)</f>
        <v>9.7717366162304327</v>
      </c>
      <c r="X150" s="274">
        <f>IF(X$57=0,0,X$57/ISI!X$9*1000)</f>
        <v>9.9330392969198602</v>
      </c>
      <c r="Y150" s="274">
        <f>IF(Y$57=0,0,Y$57/ISI!Y$9*1000)</f>
        <v>8.9690264631410574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0.24576882892330965</v>
      </c>
      <c r="C151" s="274">
        <f>IF(C$58=0,0,C$58/ISI!C$9*1000)</f>
        <v>0.26087855872148363</v>
      </c>
      <c r="D151" s="274">
        <f>IF(D$58=0,0,D$58/ISI!D$9*1000)</f>
        <v>0.25641605228334691</v>
      </c>
      <c r="E151" s="274">
        <f>IF(E$58=0,0,E$58/ISI!E$9*1000)</f>
        <v>0.25054936126977689</v>
      </c>
      <c r="F151" s="274">
        <f>IF(F$58=0,0,F$58/ISI!F$9*1000)</f>
        <v>0.25162163407142146</v>
      </c>
      <c r="G151" s="274">
        <f>IF(G$58=0,0,G$58/ISI!G$9*1000)</f>
        <v>0.25133711812873555</v>
      </c>
      <c r="H151" s="274">
        <f>IF(H$58=0,0,H$58/ISI!H$9*1000)</f>
        <v>0.2500189456073863</v>
      </c>
      <c r="I151" s="274">
        <f>IF(I$58=0,0,I$58/ISI!I$9*1000)</f>
        <v>0.2657076832363679</v>
      </c>
      <c r="J151" s="274">
        <f>IF(J$58=0,0,J$58/ISI!J$9*1000)</f>
        <v>0.30164559546350328</v>
      </c>
      <c r="K151" s="274">
        <f>IF(K$58=0,0,K$58/ISI!K$9*1000)</f>
        <v>0.33511377067622033</v>
      </c>
      <c r="L151" s="274">
        <f>IF(L$58=0,0,L$58/ISI!L$9*1000)</f>
        <v>0.23890075960820908</v>
      </c>
      <c r="M151" s="274">
        <f>IF(M$58=0,0,M$58/ISI!M$9*1000)</f>
        <v>0.22086267769619999</v>
      </c>
      <c r="N151" s="274">
        <f>IF(N$58=0,0,N$58/ISI!N$9*1000)</f>
        <v>0.23889784643072998</v>
      </c>
      <c r="O151" s="274">
        <f>IF(O$58=0,0,O$58/ISI!O$9*1000)</f>
        <v>0.26176918185143155</v>
      </c>
      <c r="P151" s="274">
        <f>IF(P$58=0,0,P$58/ISI!P$9*1000)</f>
        <v>0.24736194386036789</v>
      </c>
      <c r="Q151" s="274">
        <f>IF(Q$58=0,0,Q$58/ISI!Q$9*1000)</f>
        <v>0.27522566433942236</v>
      </c>
      <c r="R151" s="274">
        <f>IF(R$58=0,0,R$58/ISI!R$9*1000)</f>
        <v>0.28835224451533437</v>
      </c>
      <c r="S151" s="274">
        <f>IF(S$58=0,0,S$58/ISI!S$9*1000)</f>
        <v>0.2518133201735841</v>
      </c>
      <c r="T151" s="274">
        <f>IF(T$58=0,0,T$58/ISI!T$9*1000)</f>
        <v>0.2581591689233369</v>
      </c>
      <c r="U151" s="274">
        <f>IF(U$58=0,0,U$58/ISI!U$9*1000)</f>
        <v>0.27792621959218411</v>
      </c>
      <c r="V151" s="274">
        <f>IF(V$58=0,0,V$58/ISI!V$9*1000)</f>
        <v>0.24253469466631264</v>
      </c>
      <c r="W151" s="274">
        <f>IF(W$58=0,0,W$58/ISI!W$9*1000)</f>
        <v>0.24429341540576091</v>
      </c>
      <c r="X151" s="274">
        <f>IF(X$58=0,0,X$58/ISI!X$9*1000)</f>
        <v>0.24832598242299656</v>
      </c>
      <c r="Y151" s="274">
        <f>IF(Y$58=0,0,Y$58/ISI!Y$9*1000)</f>
        <v>0.2242256615785265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0.38947736606120537</v>
      </c>
      <c r="C152" s="275">
        <f>IF(C$59=0,0,C$59/ISI!C$9*1000)</f>
        <v>0.42518946873542879</v>
      </c>
      <c r="D152" s="275">
        <f>IF(D$59=0,0,D$59/ISI!D$9*1000)</f>
        <v>0.42507944447444745</v>
      </c>
      <c r="E152" s="275">
        <f>IF(E$59=0,0,E$59/ISI!E$9*1000)</f>
        <v>0.42090048935328472</v>
      </c>
      <c r="F152" s="275">
        <f>IF(F$59=0,0,F$59/ISI!F$9*1000)</f>
        <v>0.42618509689158884</v>
      </c>
      <c r="G152" s="275">
        <f>IF(G$59=0,0,G$59/ISI!G$9*1000)</f>
        <v>0.42419368700017834</v>
      </c>
      <c r="H152" s="275">
        <f>IF(H$59=0,0,H$59/ISI!H$9*1000)</f>
        <v>0.4311028743137883</v>
      </c>
      <c r="I152" s="275">
        <f>IF(I$59=0,0,I$59/ISI!I$9*1000)</f>
        <v>0.47487716575364297</v>
      </c>
      <c r="J152" s="275">
        <f>IF(J$59=0,0,J$59/ISI!J$9*1000)</f>
        <v>0.59298388784548273</v>
      </c>
      <c r="K152" s="275">
        <f>IF(K$59=0,0,K$59/ISI!K$9*1000)</f>
        <v>0.75810451711583537</v>
      </c>
      <c r="L152" s="275">
        <f>IF(L$59=0,0,L$59/ISI!L$9*1000)</f>
        <v>0.46714379889448587</v>
      </c>
      <c r="M152" s="275">
        <f>IF(M$59=0,0,M$59/ISI!M$9*1000)</f>
        <v>0.44937731716171275</v>
      </c>
      <c r="N152" s="275">
        <f>IF(N$59=0,0,N$59/ISI!N$9*1000)</f>
        <v>0.47698103257197777</v>
      </c>
      <c r="O152" s="275">
        <f>IF(O$59=0,0,O$59/ISI!O$9*1000)</f>
        <v>0.50272117734545374</v>
      </c>
      <c r="P152" s="275">
        <f>IF(P$59=0,0,P$59/ISI!P$9*1000)</f>
        <v>0.4949755299246788</v>
      </c>
      <c r="Q152" s="275">
        <f>IF(Q$59=0,0,Q$59/ISI!Q$9*1000)</f>
        <v>0.54941238877444776</v>
      </c>
      <c r="R152" s="275">
        <f>IF(R$59=0,0,R$59/ISI!R$9*1000)</f>
        <v>0.56301062898398013</v>
      </c>
      <c r="S152" s="275">
        <f>IF(S$59=0,0,S$59/ISI!S$9*1000)</f>
        <v>0.48127589396553266</v>
      </c>
      <c r="T152" s="275">
        <f>IF(T$59=0,0,T$59/ISI!T$9*1000)</f>
        <v>0.5065747417534372</v>
      </c>
      <c r="U152" s="275">
        <f>IF(U$59=0,0,U$59/ISI!U$9*1000)</f>
        <v>0.55133568340724226</v>
      </c>
      <c r="V152" s="275">
        <f>IF(V$59=0,0,V$59/ISI!V$9*1000)</f>
        <v>0.50221262853825788</v>
      </c>
      <c r="W152" s="275">
        <f>IF(W$59=0,0,W$59/ISI!W$9*1000)</f>
        <v>0.50657237641690878</v>
      </c>
      <c r="X152" s="275">
        <f>IF(X$59=0,0,X$59/ISI!X$9*1000)</f>
        <v>0.50895355552733057</v>
      </c>
      <c r="Y152" s="275">
        <f>IF(Y$59=0,0,Y$59/ISI!Y$9*1000)</f>
        <v>0.48339432813014482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25.996839430962069</v>
      </c>
      <c r="C153" s="276">
        <f>IF(C$65=0,0,C$65/ISI!C$9*1000)</f>
        <v>29.954099462921416</v>
      </c>
      <c r="D153" s="276">
        <f>IF(D$65=0,0,D$65/ISI!D$9*1000)</f>
        <v>29.896824580419509</v>
      </c>
      <c r="E153" s="276">
        <f>IF(E$65=0,0,E$65/ISI!E$9*1000)</f>
        <v>29.287297751101661</v>
      </c>
      <c r="F153" s="276">
        <f>IF(F$65=0,0,F$65/ISI!F$9*1000)</f>
        <v>30.047569005366199</v>
      </c>
      <c r="G153" s="276">
        <f>IF(G$65=0,0,G$65/ISI!G$9*1000)</f>
        <v>29.306739461399275</v>
      </c>
      <c r="H153" s="276">
        <f>IF(H$65=0,0,H$65/ISI!H$9*1000)</f>
        <v>29.881260830147138</v>
      </c>
      <c r="I153" s="276">
        <f>IF(I$65=0,0,I$65/ISI!I$9*1000)</f>
        <v>32.27890735074034</v>
      </c>
      <c r="J153" s="276">
        <f>IF(J$65=0,0,J$65/ISI!J$9*1000)</f>
        <v>39.642759776113898</v>
      </c>
      <c r="K153" s="276">
        <f>IF(K$65=0,0,K$65/ISI!K$9*1000)</f>
        <v>51.253772810444254</v>
      </c>
      <c r="L153" s="276">
        <f>IF(L$65=0,0,L$65/ISI!L$9*1000)</f>
        <v>31.522058115737813</v>
      </c>
      <c r="M153" s="276">
        <f>IF(M$65=0,0,M$65/ISI!M$9*1000)</f>
        <v>30.394273513467155</v>
      </c>
      <c r="N153" s="276">
        <f>IF(N$65=0,0,N$65/ISI!N$9*1000)</f>
        <v>32.22965193407326</v>
      </c>
      <c r="O153" s="276">
        <f>IF(O$65=0,0,O$65/ISI!O$9*1000)</f>
        <v>33.864185941799789</v>
      </c>
      <c r="P153" s="276">
        <f>IF(P$65=0,0,P$65/ISI!P$9*1000)</f>
        <v>33.449718132710366</v>
      </c>
      <c r="Q153" s="276">
        <f>IF(Q$65=0,0,Q$65/ISI!Q$9*1000)</f>
        <v>37.12345397771454</v>
      </c>
      <c r="R153" s="276">
        <f>IF(R$65=0,0,R$65/ISI!R$9*1000)</f>
        <v>37.986893089631621</v>
      </c>
      <c r="S153" s="276">
        <f>IF(S$65=0,0,S$65/ISI!S$9*1000)</f>
        <v>32.419549398800335</v>
      </c>
      <c r="T153" s="276">
        <f>IF(T$65=0,0,T$65/ISI!T$9*1000)</f>
        <v>34.196141488689612</v>
      </c>
      <c r="U153" s="276">
        <f>IF(U$65=0,0,U$65/ISI!U$9*1000)</f>
        <v>37.255588035912865</v>
      </c>
      <c r="V153" s="276">
        <f>IF(V$65=0,0,V$65/ISI!V$9*1000)</f>
        <v>34.009124143296397</v>
      </c>
      <c r="W153" s="276">
        <f>IF(W$65=0,0,W$65/ISI!W$9*1000)</f>
        <v>34.303808470146365</v>
      </c>
      <c r="X153" s="276">
        <f>IF(X$65=0,0,X$65/ISI!X$9*1000)</f>
        <v>34.454663717400528</v>
      </c>
      <c r="Y153" s="276">
        <f>IF(Y$65=0,0,Y$65/ISI!Y$9*1000)</f>
        <v>32.732013267900285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73.01357107009683</v>
      </c>
      <c r="C154" s="276">
        <f>IF(C$71=0,0,C$71/ISI!C$9*1000)</f>
        <v>77.502404480346655</v>
      </c>
      <c r="D154" s="276">
        <f>IF(D$71=0,0,D$71/ISI!D$9*1000)</f>
        <v>76.176672765714457</v>
      </c>
      <c r="E154" s="276">
        <f>IF(E$71=0,0,E$71/ISI!E$9*1000)</f>
        <v>74.4337826557597</v>
      </c>
      <c r="F154" s="276">
        <f>IF(F$71=0,0,F$71/ISI!F$9*1000)</f>
        <v>74.752335935084801</v>
      </c>
      <c r="G154" s="276">
        <f>IF(G$71=0,0,G$71/ISI!G$9*1000)</f>
        <v>74.667811282007804</v>
      </c>
      <c r="H154" s="276">
        <f>IF(H$71=0,0,H$71/ISI!H$9*1000)</f>
        <v>74.276205546277097</v>
      </c>
      <c r="I154" s="276">
        <f>IF(I$71=0,0,I$71/ISI!I$9*1000)</f>
        <v>78.93705193958111</v>
      </c>
      <c r="J154" s="276">
        <f>IF(J$71=0,0,J$71/ISI!J$9*1000)</f>
        <v>89.613569869060441</v>
      </c>
      <c r="K154" s="276">
        <f>IF(K$71=0,0,K$71/ISI!K$9*1000)</f>
        <v>99.556372624745478</v>
      </c>
      <c r="L154" s="276">
        <f>IF(L$71=0,0,L$71/ISI!L$9*1000)</f>
        <v>70.973189182575496</v>
      </c>
      <c r="M154" s="276">
        <f>IF(M$71=0,0,M$71/ISI!M$9*1000)</f>
        <v>65.614394166053373</v>
      </c>
      <c r="N154" s="276">
        <f>IF(N$71=0,0,N$71/ISI!N$9*1000)</f>
        <v>70.972323729084721</v>
      </c>
      <c r="O154" s="276">
        <f>IF(O$71=0,0,O$71/ISI!O$9*1000)</f>
        <v>77.7669928558539</v>
      </c>
      <c r="P154" s="276">
        <f>IF(P$71=0,0,P$71/ISI!P$9*1000)</f>
        <v>73.486857333409034</v>
      </c>
      <c r="Q154" s="276">
        <f>IF(Q$71=0,0,Q$71/ISI!Q$9*1000)</f>
        <v>81.76467573856398</v>
      </c>
      <c r="R154" s="276">
        <f>IF(R$71=0,0,R$71/ISI!R$9*1000)</f>
        <v>85.664350480800451</v>
      </c>
      <c r="S154" s="276">
        <f>IF(S$71=0,0,S$71/ISI!S$9*1000)</f>
        <v>74.809282484835265</v>
      </c>
      <c r="T154" s="276">
        <f>IF(T$71=0,0,T$71/ISI!T$9*1000)</f>
        <v>76.694521881222443</v>
      </c>
      <c r="U154" s="276">
        <f>IF(U$71=0,0,U$71/ISI!U$9*1000)</f>
        <v>82.566962927464488</v>
      </c>
      <c r="V154" s="276">
        <f>IF(V$71=0,0,V$71/ISI!V$9*1000)</f>
        <v>72.05276699881577</v>
      </c>
      <c r="W154" s="276">
        <f>IF(W$71=0,0,W$71/ISI!W$9*1000)</f>
        <v>72.575251816213935</v>
      </c>
      <c r="X154" s="276">
        <f>IF(X$71=0,0,X$71/ISI!X$9*1000)</f>
        <v>73.773256135141395</v>
      </c>
      <c r="Y154" s="276">
        <f>IF(Y$71=0,0,Y$71/ISI!Y$9*1000)</f>
        <v>66.613477181485138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27.032158686275359</v>
      </c>
      <c r="C155" s="276">
        <f>IF(C$72=0,0,C$72/ISI!C$9*1000)</f>
        <v>29.445448706531796</v>
      </c>
      <c r="D155" s="276">
        <f>IF(D$72=0,0,D$72/ISI!D$9*1000)</f>
        <v>29.400236669895076</v>
      </c>
      <c r="E155" s="276">
        <f>IF(E$72=0,0,E$72/ISI!E$9*1000)</f>
        <v>29.111203005265729</v>
      </c>
      <c r="F155" s="276">
        <f>IF(F$72=0,0,F$72/ISI!F$9*1000)</f>
        <v>29.476708122846162</v>
      </c>
      <c r="G155" s="276">
        <f>IF(G$72=0,0,G$72/ISI!G$9*1000)</f>
        <v>29.338974052485202</v>
      </c>
      <c r="H155" s="276">
        <f>IF(H$72=0,0,H$72/ISI!H$9*1000)</f>
        <v>29.816841766055589</v>
      </c>
      <c r="I155" s="276">
        <f>IF(I$72=0,0,I$72/ISI!I$9*1000)</f>
        <v>32.844451181467001</v>
      </c>
      <c r="J155" s="276">
        <f>IF(J$72=0,0,J$72/ISI!J$9*1000)</f>
        <v>41.013196170062507</v>
      </c>
      <c r="K155" s="276">
        <f>IF(K$72=0,0,K$72/ISI!K$9*1000)</f>
        <v>52.433615676897062</v>
      </c>
      <c r="L155" s="276">
        <f>IF(L$72=0,0,L$72/ISI!L$9*1000)</f>
        <v>32.309579832429044</v>
      </c>
      <c r="M155" s="276">
        <f>IF(M$72=0,0,M$72/ISI!M$9*1000)</f>
        <v>31.080777135604468</v>
      </c>
      <c r="N155" s="276">
        <f>IF(N$72=0,0,N$72/ISI!N$9*1000)</f>
        <v>32.989963233825698</v>
      </c>
      <c r="O155" s="276">
        <f>IF(O$72=0,0,O$72/ISI!O$9*1000)</f>
        <v>34.770257148515462</v>
      </c>
      <c r="P155" s="276">
        <f>IF(P$72=0,0,P$72/ISI!P$9*1000)</f>
        <v>34.234536425501204</v>
      </c>
      <c r="Q155" s="276">
        <f>IF(Q$72=0,0,Q$72/ISI!Q$9*1000)</f>
        <v>37.999612706071844</v>
      </c>
      <c r="R155" s="276">
        <f>IF(R$72=0,0,R$72/ISI!R$9*1000)</f>
        <v>38.940122734611627</v>
      </c>
      <c r="S155" s="276">
        <f>IF(S$72=0,0,S$72/ISI!S$9*1000)</f>
        <v>33.339092768453277</v>
      </c>
      <c r="T155" s="276">
        <f>IF(T$72=0,0,T$72/ISI!T$9*1000)</f>
        <v>35.079581079570211</v>
      </c>
      <c r="U155" s="276">
        <f>IF(U$72=0,0,U$72/ISI!U$9*1000)</f>
        <v>38.182197031420372</v>
      </c>
      <c r="V155" s="276">
        <f>IF(V$72=0,0,V$72/ISI!V$9*1000)</f>
        <v>34.780815404172685</v>
      </c>
      <c r="W155" s="276">
        <f>IF(W$72=0,0,W$72/ISI!W$9*1000)</f>
        <v>35.081327359394159</v>
      </c>
      <c r="X155" s="276">
        <f>IF(X$72=0,0,X$72/ISI!X$9*1000)</f>
        <v>35.249622134711466</v>
      </c>
      <c r="Y155" s="276">
        <f>IF(Y$72=0,0,Y$72/ISI!Y$9*1000)</f>
        <v>33.486771247530207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23.998989085866953</v>
      </c>
      <c r="C156" s="277">
        <f>IF(C$79=0,0,C$79/ISI!C$9*1000)</f>
        <v>26.516727508825646</v>
      </c>
      <c r="D156" s="277">
        <f>IF(D$79=0,0,D$79/ISI!D$9*1000)</f>
        <v>26.43626913784875</v>
      </c>
      <c r="E156" s="277">
        <f>IF(E$79=0,0,E$79/ISI!E$9*1000)</f>
        <v>26.089077206279512</v>
      </c>
      <c r="F156" s="277">
        <f>IF(F$79=0,0,F$79/ISI!F$9*1000)</f>
        <v>26.523643494670964</v>
      </c>
      <c r="G156" s="277">
        <f>IF(G$79=0,0,G$79/ISI!G$9*1000)</f>
        <v>26.237821958197685</v>
      </c>
      <c r="H156" s="277">
        <f>IF(H$79=0,0,H$79/ISI!H$9*1000)</f>
        <v>26.688239877085682</v>
      </c>
      <c r="I156" s="277">
        <f>IF(I$79=0,0,I$79/ISI!I$9*1000)</f>
        <v>29.260712075714704</v>
      </c>
      <c r="J156" s="277">
        <f>IF(J$79=0,0,J$79/ISI!J$9*1000)</f>
        <v>36.308940132180034</v>
      </c>
      <c r="K156" s="277">
        <f>IF(K$79=0,0,K$79/ISI!K$9*1000)</f>
        <v>46.589636412925216</v>
      </c>
      <c r="L156" s="277">
        <f>IF(L$79=0,0,L$79/ISI!L$9*1000)</f>
        <v>28.693424172246893</v>
      </c>
      <c r="M156" s="277">
        <f>IF(M$79=0,0,M$79/ISI!M$9*1000)</f>
        <v>27.619531639058561</v>
      </c>
      <c r="N156" s="277">
        <f>IF(N$79=0,0,N$79/ISI!N$9*1000)</f>
        <v>29.280293568618614</v>
      </c>
      <c r="O156" s="277">
        <f>IF(O$79=0,0,O$79/ISI!O$9*1000)</f>
        <v>30.851806649234142</v>
      </c>
      <c r="P156" s="277">
        <f>IF(P$79=0,0,P$79/ISI!P$9*1000)</f>
        <v>30.386067638942926</v>
      </c>
      <c r="Q156" s="277">
        <f>IF(Q$79=0,0,Q$79/ISI!Q$9*1000)</f>
        <v>33.72650794700801</v>
      </c>
      <c r="R156" s="277">
        <f>IF(R$79=0,0,R$79/ISI!R$9*1000)</f>
        <v>34.586292454095911</v>
      </c>
      <c r="S156" s="277">
        <f>IF(S$79=0,0,S$79/ISI!S$9*1000)</f>
        <v>29.591514108429291</v>
      </c>
      <c r="T156" s="277">
        <f>IF(T$79=0,0,T$79/ISI!T$9*1000)</f>
        <v>31.141052587640552</v>
      </c>
      <c r="U156" s="277">
        <f>IF(U$79=0,0,U$79/ISI!U$9*1000)</f>
        <v>33.93338256531338</v>
      </c>
      <c r="V156" s="277">
        <f>IF(V$79=0,0,V$79/ISI!V$9*1000)</f>
        <v>31.09177863457688</v>
      </c>
      <c r="W156" s="277">
        <f>IF(W$79=0,0,W$79/ISI!W$9*1000)</f>
        <v>31.434353405382573</v>
      </c>
      <c r="X156" s="277">
        <f>IF(X$79=0,0,X$79/ISI!X$9*1000)</f>
        <v>31.484924348853095</v>
      </c>
      <c r="Y156" s="277">
        <f>IF(Y$79=0,0,Y$79/ISI!Y$9*1000)</f>
        <v>29.861707138527265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BG: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100.3305997458482</v>
      </c>
      <c r="C5" s="223">
        <v>100.8398168875987</v>
      </c>
      <c r="D5" s="223">
        <v>95.762023417371509</v>
      </c>
      <c r="E5" s="223">
        <v>115.28353104493451</v>
      </c>
      <c r="F5" s="223">
        <v>99.479429467564927</v>
      </c>
      <c r="G5" s="223">
        <v>92.068360838239187</v>
      </c>
      <c r="H5" s="223">
        <v>89.819400582798835</v>
      </c>
      <c r="I5" s="223">
        <v>88.760608426222333</v>
      </c>
      <c r="J5" s="223">
        <v>47.196855310455497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0.2294447633850375</v>
      </c>
      <c r="C6" s="259">
        <v>0.20899645275703541</v>
      </c>
      <c r="D6" s="259">
        <v>0.18964574994074929</v>
      </c>
      <c r="E6" s="259">
        <v>0.2278418000790805</v>
      </c>
      <c r="F6" s="259">
        <v>0.19180362062294429</v>
      </c>
      <c r="G6" s="259">
        <v>0.1888624221789777</v>
      </c>
      <c r="H6" s="259">
        <v>0.17908481729006681</v>
      </c>
      <c r="I6" s="259">
        <v>0.165064022797136</v>
      </c>
      <c r="J6" s="259">
        <v>8.2825159454852443E-2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3.1737345010446838E-2</v>
      </c>
      <c r="C7" s="224">
        <v>2.8908886083307921E-2</v>
      </c>
      <c r="D7" s="224">
        <v>2.623225087745451E-2</v>
      </c>
      <c r="E7" s="224">
        <v>3.1515619316080608E-2</v>
      </c>
      <c r="F7" s="224">
        <v>2.6530732678993061E-2</v>
      </c>
      <c r="G7" s="224">
        <v>2.6123899119650879E-2</v>
      </c>
      <c r="H7" s="224">
        <v>2.4771437572230649E-2</v>
      </c>
      <c r="I7" s="224">
        <v>2.283204795366706E-2</v>
      </c>
      <c r="J7" s="224">
        <v>1.1456572912726341E-2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4.3825935260487494</v>
      </c>
      <c r="C8" s="224">
        <v>3.992013098521066</v>
      </c>
      <c r="D8" s="224">
        <v>3.6223979299899258</v>
      </c>
      <c r="E8" s="224">
        <v>4.3519755398130311</v>
      </c>
      <c r="F8" s="224">
        <v>3.663615127289686</v>
      </c>
      <c r="G8" s="224">
        <v>3.6074356919032211</v>
      </c>
      <c r="H8" s="224">
        <v>3.420674977671998</v>
      </c>
      <c r="I8" s="224">
        <v>3.152865670245522</v>
      </c>
      <c r="J8" s="224">
        <v>1.5820322166675469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7.5702987041479E-2</v>
      </c>
      <c r="C9" s="224">
        <v>6.895627305396454E-2</v>
      </c>
      <c r="D9" s="224">
        <v>6.2571703700832162E-2</v>
      </c>
      <c r="E9" s="224">
        <v>7.51741054553903E-2</v>
      </c>
      <c r="F9" s="224">
        <v>6.3283671382645248E-2</v>
      </c>
      <c r="G9" s="224">
        <v>6.2313252601213433E-2</v>
      </c>
      <c r="H9" s="224">
        <v>5.9087230419309113E-2</v>
      </c>
      <c r="I9" s="224">
        <v>5.4461210595843378E-2</v>
      </c>
      <c r="J9" s="224">
        <v>2.7327326544372171E-2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0.25484727851368399</v>
      </c>
      <c r="C10" s="260">
        <v>0.23990629731756111</v>
      </c>
      <c r="D10" s="260">
        <v>0.220366220989408</v>
      </c>
      <c r="E10" s="260">
        <v>0.26721841752717213</v>
      </c>
      <c r="F10" s="260">
        <v>0.22750672940293071</v>
      </c>
      <c r="G10" s="260">
        <v>0.22231972595845331</v>
      </c>
      <c r="H10" s="260">
        <v>0.2154921280957712</v>
      </c>
      <c r="I10" s="260">
        <v>0.20447388438764341</v>
      </c>
      <c r="J10" s="260">
        <v>0.11217878731105579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9.7307320919757839E-4</v>
      </c>
      <c r="C11" s="226">
        <v>0</v>
      </c>
      <c r="D11" s="226">
        <v>0</v>
      </c>
      <c r="E11" s="226">
        <v>0</v>
      </c>
      <c r="F11" s="226">
        <v>0</v>
      </c>
      <c r="G11" s="226">
        <v>1.7739579954160201E-3</v>
      </c>
      <c r="H11" s="226">
        <v>1.6237571131640441E-3</v>
      </c>
      <c r="I11" s="226">
        <v>8.0608963266135827E-4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0.16916562101657301</v>
      </c>
      <c r="C12" s="226">
        <v>0.1551607698880938</v>
      </c>
      <c r="D12" s="226">
        <v>0.14751159623058549</v>
      </c>
      <c r="E12" s="226">
        <v>0.18392403796582549</v>
      </c>
      <c r="F12" s="226">
        <v>0.15325868066011189</v>
      </c>
      <c r="G12" s="226">
        <v>0.15129086630873551</v>
      </c>
      <c r="H12" s="226">
        <v>0.14622750611721841</v>
      </c>
      <c r="I12" s="226">
        <v>0.1465339387774984</v>
      </c>
      <c r="J12" s="226">
        <v>8.4311003710295332E-2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8.4708584287913488E-2</v>
      </c>
      <c r="C15" s="226">
        <v>8.4745527429467352E-2</v>
      </c>
      <c r="D15" s="226">
        <v>7.2854624758822525E-2</v>
      </c>
      <c r="E15" s="226">
        <v>8.3294379561346596E-2</v>
      </c>
      <c r="F15" s="226">
        <v>7.4248048742818776E-2</v>
      </c>
      <c r="G15" s="226">
        <v>6.9254901654301732E-2</v>
      </c>
      <c r="H15" s="226">
        <v>6.7640864865388714E-2</v>
      </c>
      <c r="I15" s="226">
        <v>5.7133855977483633E-2</v>
      </c>
      <c r="J15" s="226">
        <v>2.7867783600760421E-2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17.819765241524681</v>
      </c>
      <c r="C16" s="261">
        <v>17.133517400961161</v>
      </c>
      <c r="D16" s="261">
        <v>15.808336947943481</v>
      </c>
      <c r="E16" s="261">
        <v>19.087324091099891</v>
      </c>
      <c r="F16" s="261">
        <v>16.290488423367901</v>
      </c>
      <c r="G16" s="261">
        <v>15.734245066067951</v>
      </c>
      <c r="H16" s="261">
        <v>15.212097800527919</v>
      </c>
      <c r="I16" s="261">
        <v>14.320187903898439</v>
      </c>
      <c r="J16" s="261">
        <v>7.6636733355181406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1.0527984052332739</v>
      </c>
      <c r="C17" s="230">
        <v>1.8664568744546191</v>
      </c>
      <c r="D17" s="230">
        <v>1.309629977721696</v>
      </c>
      <c r="E17" s="230">
        <v>1.5352781240087789</v>
      </c>
      <c r="F17" s="230">
        <v>1.180977664884362</v>
      </c>
      <c r="G17" s="230">
        <v>1.909996703527904</v>
      </c>
      <c r="H17" s="230">
        <v>1.520968072760811</v>
      </c>
      <c r="I17" s="230">
        <v>1.0079079404611571</v>
      </c>
      <c r="J17" s="230">
        <v>0.31103959460628239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0.26152880141321161</v>
      </c>
      <c r="C18" s="230">
        <v>7.2171863846622705E-2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6.7138457198148851</v>
      </c>
      <c r="C19" s="230">
        <v>6.0711275078207407</v>
      </c>
      <c r="D19" s="230">
        <v>5.9709825453311867</v>
      </c>
      <c r="E19" s="230">
        <v>7.6109884357869184</v>
      </c>
      <c r="F19" s="230">
        <v>6.3657156396412002</v>
      </c>
      <c r="G19" s="230">
        <v>6.2732576417028287</v>
      </c>
      <c r="H19" s="230">
        <v>6.2710406170635986</v>
      </c>
      <c r="I19" s="230">
        <v>6.7794402403284701</v>
      </c>
      <c r="J19" s="230">
        <v>4.4203456885671448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6.4421775303525832</v>
      </c>
      <c r="C20" s="230">
        <v>5.8201686286053844</v>
      </c>
      <c r="D20" s="230">
        <v>5.5896754934880413</v>
      </c>
      <c r="E20" s="230">
        <v>6.5070556699193656</v>
      </c>
      <c r="F20" s="230">
        <v>5.6713123469007254</v>
      </c>
      <c r="G20" s="230">
        <v>4.6900214631288364</v>
      </c>
      <c r="H20" s="230">
        <v>4.5300617656735511</v>
      </c>
      <c r="I20" s="230">
        <v>3.899351328866016</v>
      </c>
      <c r="J20" s="230">
        <v>1.476639060811693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3.3494147847107261</v>
      </c>
      <c r="C21" s="230">
        <v>3.3035925262337931</v>
      </c>
      <c r="D21" s="230">
        <v>2.9380489314025588</v>
      </c>
      <c r="E21" s="230">
        <v>3.4340018613848309</v>
      </c>
      <c r="F21" s="230">
        <v>3.0724827719416079</v>
      </c>
      <c r="G21" s="230">
        <v>2.860969257708383</v>
      </c>
      <c r="H21" s="230">
        <v>2.8900273450299538</v>
      </c>
      <c r="I21" s="230">
        <v>2.6334883942427978</v>
      </c>
      <c r="J21" s="230">
        <v>1.4556489915330211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37.244148046981067</v>
      </c>
      <c r="C22" s="261">
        <v>41.113866981884669</v>
      </c>
      <c r="D22" s="261">
        <v>40.857598106659722</v>
      </c>
      <c r="E22" s="261">
        <v>48.85247967127539</v>
      </c>
      <c r="F22" s="261">
        <v>42.885745074280742</v>
      </c>
      <c r="G22" s="261">
        <v>37.003738105124867</v>
      </c>
      <c r="H22" s="261">
        <v>36.54160974515991</v>
      </c>
      <c r="I22" s="261">
        <v>38.416739990423999</v>
      </c>
      <c r="J22" s="261">
        <v>19.938004787288641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2.4969369626016111</v>
      </c>
      <c r="C23" s="230">
        <v>3.5325863267788882</v>
      </c>
      <c r="D23" s="230">
        <v>2.129140036927347</v>
      </c>
      <c r="E23" s="230">
        <v>2.533285391958922</v>
      </c>
      <c r="F23" s="230">
        <v>1.9135894533560189</v>
      </c>
      <c r="G23" s="230">
        <v>3.7643053041307959</v>
      </c>
      <c r="H23" s="230">
        <v>2.99494061360005</v>
      </c>
      <c r="I23" s="230">
        <v>1.606959470952072</v>
      </c>
      <c r="J23" s="230">
        <v>0.5973248542658679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3.4886867708709879</v>
      </c>
      <c r="C24" s="230">
        <v>15.351630390366299</v>
      </c>
      <c r="D24" s="230">
        <v>20.28797231285154</v>
      </c>
      <c r="E24" s="230">
        <v>23.49600473324924</v>
      </c>
      <c r="F24" s="230">
        <v>21.850887852054459</v>
      </c>
      <c r="G24" s="230">
        <v>12.115545493392</v>
      </c>
      <c r="H24" s="230">
        <v>12.76487197375933</v>
      </c>
      <c r="I24" s="230">
        <v>20.231691875313519</v>
      </c>
      <c r="J24" s="230">
        <v>8.3954697704231638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0.6323514125152444</v>
      </c>
      <c r="C25" s="230">
        <v>0.139257743806041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15.139150718637159</v>
      </c>
      <c r="C26" s="230">
        <v>10.924761724936021</v>
      </c>
      <c r="D26" s="230">
        <v>9.2293096292516932</v>
      </c>
      <c r="E26" s="230">
        <v>11.940043654131619</v>
      </c>
      <c r="F26" s="230">
        <v>9.8066824945156803</v>
      </c>
      <c r="G26" s="230">
        <v>11.754743092566841</v>
      </c>
      <c r="H26" s="230">
        <v>11.740200846750801</v>
      </c>
      <c r="I26" s="230">
        <v>10.27651094895797</v>
      </c>
      <c r="J26" s="230">
        <v>8.070843727926869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15.487022182356069</v>
      </c>
      <c r="C27" s="230">
        <v>11.165630795997419</v>
      </c>
      <c r="D27" s="230">
        <v>9.2111761276291357</v>
      </c>
      <c r="E27" s="230">
        <v>10.883145891935611</v>
      </c>
      <c r="F27" s="230">
        <v>9.3145852743545916</v>
      </c>
      <c r="G27" s="230">
        <v>9.3691442150352309</v>
      </c>
      <c r="H27" s="230">
        <v>9.0415963110497355</v>
      </c>
      <c r="I27" s="230">
        <v>6.3015776952004394</v>
      </c>
      <c r="J27" s="230">
        <v>2.8743664346727358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26.877304163484659</v>
      </c>
      <c r="C28" s="261">
        <v>25.347009407317369</v>
      </c>
      <c r="D28" s="261">
        <v>23.29864914062113</v>
      </c>
      <c r="E28" s="261">
        <v>28.254176689513201</v>
      </c>
      <c r="F28" s="261">
        <v>24.053974043553531</v>
      </c>
      <c r="G28" s="261">
        <v>23.511465117294581</v>
      </c>
      <c r="H28" s="261">
        <v>22.788960776015742</v>
      </c>
      <c r="I28" s="261">
        <v>21.62461367115651</v>
      </c>
      <c r="J28" s="261">
        <v>11.863949960145939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18.191454378043019</v>
      </c>
      <c r="C29" s="262">
        <v>16.48312150160362</v>
      </c>
      <c r="D29" s="262">
        <v>15.615146013542571</v>
      </c>
      <c r="E29" s="262">
        <v>19.469660566531271</v>
      </c>
      <c r="F29" s="262">
        <v>16.223515557445619</v>
      </c>
      <c r="G29" s="262">
        <v>16.207601358639959</v>
      </c>
      <c r="H29" s="262">
        <v>15.65531897315166</v>
      </c>
      <c r="I29" s="262">
        <v>15.599077714883659</v>
      </c>
      <c r="J29" s="262">
        <v>8.9249161904982355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0.102606270860389</v>
      </c>
      <c r="C31" s="230">
        <v>0</v>
      </c>
      <c r="D31" s="230">
        <v>0</v>
      </c>
      <c r="E31" s="230">
        <v>0</v>
      </c>
      <c r="F31" s="230">
        <v>0</v>
      </c>
      <c r="G31" s="230">
        <v>0.192392871346662</v>
      </c>
      <c r="H31" s="230">
        <v>0.17610298224560561</v>
      </c>
      <c r="I31" s="230">
        <v>8.7423659067037099E-2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0.67820799442668644</v>
      </c>
      <c r="C32" s="230">
        <v>0.19364473856956099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17.410640112755949</v>
      </c>
      <c r="C33" s="230">
        <v>16.28947676303406</v>
      </c>
      <c r="D33" s="230">
        <v>15.615146013542571</v>
      </c>
      <c r="E33" s="230">
        <v>19.469660566531271</v>
      </c>
      <c r="F33" s="230">
        <v>16.223515557445619</v>
      </c>
      <c r="G33" s="230">
        <v>16.01520848729329</v>
      </c>
      <c r="H33" s="230">
        <v>15.479215990906059</v>
      </c>
      <c r="I33" s="230">
        <v>15.511654055816621</v>
      </c>
      <c r="J33" s="230">
        <v>8.9249161904982355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8.6858497854416346</v>
      </c>
      <c r="C34" s="262">
        <v>8.8638879057137547</v>
      </c>
      <c r="D34" s="262">
        <v>7.683503127078561</v>
      </c>
      <c r="E34" s="262">
        <v>8.7845161229819304</v>
      </c>
      <c r="F34" s="262">
        <v>7.8304584861079132</v>
      </c>
      <c r="G34" s="262">
        <v>7.3038637586546242</v>
      </c>
      <c r="H34" s="262">
        <v>7.13364180286408</v>
      </c>
      <c r="I34" s="262">
        <v>6.0255359562728552</v>
      </c>
      <c r="J34" s="262">
        <v>2.9390337696477071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13.415056393858372</v>
      </c>
      <c r="C35" s="261">
        <f t="shared" si="0"/>
        <v>12.706642089702527</v>
      </c>
      <c r="D35" s="261">
        <f t="shared" si="0"/>
        <v>11.67622536664881</v>
      </c>
      <c r="E35" s="261">
        <f t="shared" si="0"/>
        <v>14.135825110855286</v>
      </c>
      <c r="F35" s="261">
        <f t="shared" si="0"/>
        <v>12.076482044985557</v>
      </c>
      <c r="G35" s="261">
        <f t="shared" si="0"/>
        <v>11.711857557990266</v>
      </c>
      <c r="H35" s="261">
        <f t="shared" si="0"/>
        <v>11.377621670045897</v>
      </c>
      <c r="I35" s="261">
        <f t="shared" si="0"/>
        <v>10.799370024763574</v>
      </c>
      <c r="J35" s="261">
        <f t="shared" si="0"/>
        <v>5.915407164612219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6.2238723596584782</v>
      </c>
      <c r="C36" s="262">
        <v>5.6751660994755762</v>
      </c>
      <c r="D36" s="262">
        <v>5.395389638831551</v>
      </c>
      <c r="E36" s="262">
        <v>6.7272124641758912</v>
      </c>
      <c r="F36" s="262">
        <v>5.6055952130162856</v>
      </c>
      <c r="G36" s="262">
        <v>5.6000964938066229</v>
      </c>
      <c r="H36" s="262">
        <v>5.4092703140329306</v>
      </c>
      <c r="I36" s="262">
        <v>5.3898376746025436</v>
      </c>
      <c r="J36" s="262">
        <v>3.0837624124610872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3.6464303598961828E-2</v>
      </c>
      <c r="C38" s="230">
        <v>0</v>
      </c>
      <c r="D38" s="230">
        <v>0</v>
      </c>
      <c r="E38" s="230">
        <v>0</v>
      </c>
      <c r="F38" s="230">
        <v>0</v>
      </c>
      <c r="G38" s="230">
        <v>6.6476131811292333E-2</v>
      </c>
      <c r="H38" s="230">
        <v>6.0847603022811572E-2</v>
      </c>
      <c r="I38" s="230">
        <v>3.0206871194797369E-2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6.1874080560595166</v>
      </c>
      <c r="C39" s="230">
        <v>5.6751660994755762</v>
      </c>
      <c r="D39" s="230">
        <v>5.395389638831551</v>
      </c>
      <c r="E39" s="230">
        <v>6.7272124641758912</v>
      </c>
      <c r="F39" s="230">
        <v>5.6055952130162856</v>
      </c>
      <c r="G39" s="230">
        <v>5.5336203619953306</v>
      </c>
      <c r="H39" s="230">
        <v>5.3484227110101186</v>
      </c>
      <c r="I39" s="230">
        <v>5.3596308034077467</v>
      </c>
      <c r="J39" s="230">
        <v>3.0837624124610872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4.1043993675758594</v>
      </c>
      <c r="C40" s="262">
        <v>3.943345113843375</v>
      </c>
      <c r="D40" s="262">
        <v>3.6260098859188652</v>
      </c>
      <c r="E40" s="262">
        <v>4.3733616646533306</v>
      </c>
      <c r="F40" s="262">
        <v>3.7652845566779338</v>
      </c>
      <c r="G40" s="262">
        <v>3.5881092960409888</v>
      </c>
      <c r="H40" s="262">
        <v>3.503515161914732</v>
      </c>
      <c r="I40" s="262">
        <v>3.3275720381225491</v>
      </c>
      <c r="J40" s="262">
        <v>1.8161414494486949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0.27112204394264849</v>
      </c>
      <c r="C41" s="229">
        <v>0.5031360093213918</v>
      </c>
      <c r="D41" s="229">
        <v>0.35445017988562738</v>
      </c>
      <c r="E41" s="229">
        <v>0.41257396451208939</v>
      </c>
      <c r="F41" s="229">
        <v>0.32337358134582977</v>
      </c>
      <c r="G41" s="229">
        <v>0.51104286567712254</v>
      </c>
      <c r="H41" s="229">
        <v>0.41530712572128442</v>
      </c>
      <c r="I41" s="229">
        <v>0.2739973836874251</v>
      </c>
      <c r="J41" s="229">
        <v>8.8530497818590057E-2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1.0486702410662969E-2</v>
      </c>
      <c r="C44" s="229">
        <v>0</v>
      </c>
      <c r="D44" s="229">
        <v>0</v>
      </c>
      <c r="E44" s="229">
        <v>0</v>
      </c>
      <c r="F44" s="229">
        <v>0</v>
      </c>
      <c r="G44" s="229">
        <v>2.0752146553798461E-2</v>
      </c>
      <c r="H44" s="229">
        <v>2.0049126632371961E-2</v>
      </c>
      <c r="I44" s="229">
        <v>1.069003347503404E-2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6.7199390586698743E-2</v>
      </c>
      <c r="C45" s="229">
        <v>1.9411610201778319E-2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1.7420227525661289</v>
      </c>
      <c r="C47" s="229">
        <v>1.6489202424584739</v>
      </c>
      <c r="D47" s="229">
        <v>1.6282281146319959</v>
      </c>
      <c r="E47" s="229">
        <v>2.06071851428363</v>
      </c>
      <c r="F47" s="229">
        <v>1.7561958282080761</v>
      </c>
      <c r="G47" s="229">
        <v>1.691144395629989</v>
      </c>
      <c r="H47" s="229">
        <v>1.725248875366896</v>
      </c>
      <c r="I47" s="229">
        <v>1.8568731669322709</v>
      </c>
      <c r="J47" s="229">
        <v>1.2676411176293141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1.7855220803147569</v>
      </c>
      <c r="C48" s="229">
        <v>1.6885578093132161</v>
      </c>
      <c r="D48" s="229">
        <v>1.628193865937317</v>
      </c>
      <c r="E48" s="229">
        <v>1.8819678664266091</v>
      </c>
      <c r="F48" s="229">
        <v>1.6713189751851429</v>
      </c>
      <c r="G48" s="229">
        <v>1.3505555975003249</v>
      </c>
      <c r="H48" s="229">
        <v>1.331270576510069</v>
      </c>
      <c r="I48" s="229">
        <v>1.140856026250834</v>
      </c>
      <c r="J48" s="229">
        <v>0.45233949254302458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9.5961011680299729E-3</v>
      </c>
      <c r="C49" s="229">
        <v>2.1122860129744611E-2</v>
      </c>
      <c r="D49" s="229">
        <v>1.5137725463924201E-2</v>
      </c>
      <c r="E49" s="229">
        <v>1.810131943100235E-2</v>
      </c>
      <c r="F49" s="229">
        <v>1.43961719388839E-2</v>
      </c>
      <c r="G49" s="229">
        <v>1.4614290679753309E-2</v>
      </c>
      <c r="H49" s="229">
        <v>8.1402284357605416E-3</v>
      </c>
      <c r="I49" s="229">
        <v>1.069849004379015E-2</v>
      </c>
      <c r="J49" s="229">
        <v>7.6303414577669378E-3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0.21845029658693249</v>
      </c>
      <c r="C50" s="229">
        <v>6.2196582418771032E-2</v>
      </c>
      <c r="D50" s="229">
        <v>0</v>
      </c>
      <c r="E50" s="229">
        <v>0</v>
      </c>
      <c r="F50" s="229">
        <v>0</v>
      </c>
      <c r="G50" s="229">
        <v>0</v>
      </c>
      <c r="H50" s="229">
        <v>3.4992292483494959E-3</v>
      </c>
      <c r="I50" s="229">
        <v>3.445693773319479E-2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3.0867846666240331</v>
      </c>
      <c r="C51" s="263">
        <v>3.0881308763835751</v>
      </c>
      <c r="D51" s="263">
        <v>2.654825841898393</v>
      </c>
      <c r="E51" s="263">
        <v>3.0352509820260631</v>
      </c>
      <c r="F51" s="263">
        <v>2.7056022752913371</v>
      </c>
      <c r="G51" s="263">
        <v>2.523651768142654</v>
      </c>
      <c r="H51" s="263">
        <v>2.464836194098234</v>
      </c>
      <c r="I51" s="263">
        <v>2.0819603120384809</v>
      </c>
      <c r="J51" s="263">
        <v>1.0155033027024369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46.105751755592209</v>
      </c>
      <c r="C54" s="223">
        <v>58.331914921126213</v>
      </c>
      <c r="D54" s="223">
        <v>52.525230906580227</v>
      </c>
      <c r="E54" s="223">
        <v>66.004121336273599</v>
      </c>
      <c r="F54" s="223">
        <v>68.457544234948173</v>
      </c>
      <c r="G54" s="223">
        <v>62.99942037431115</v>
      </c>
      <c r="H54" s="223">
        <v>80.801959952129366</v>
      </c>
      <c r="I54" s="223">
        <v>79.161611032564736</v>
      </c>
      <c r="J54" s="223">
        <v>95.614870236789159</v>
      </c>
      <c r="K54" s="223">
        <v>92.172055316719664</v>
      </c>
      <c r="L54" s="223">
        <v>62.618312760969332</v>
      </c>
      <c r="M54" s="223">
        <v>66.671680193008186</v>
      </c>
      <c r="N54" s="223">
        <v>54.238112688995521</v>
      </c>
      <c r="O54" s="223">
        <v>48.298748501234357</v>
      </c>
      <c r="P54" s="223">
        <v>54.400835652629979</v>
      </c>
      <c r="Q54" s="223">
        <v>53.624178465910859</v>
      </c>
      <c r="R54" s="223">
        <v>54.042294475932152</v>
      </c>
      <c r="S54" s="223">
        <v>57.886293337222028</v>
      </c>
      <c r="T54" s="223">
        <v>61.260546989051178</v>
      </c>
      <c r="U54" s="223">
        <v>56.302461402743752</v>
      </c>
      <c r="V54" s="223">
        <v>51.285316166841781</v>
      </c>
      <c r="W54" s="223">
        <v>55.108178648321442</v>
      </c>
      <c r="X54" s="223">
        <v>49.775426451535509</v>
      </c>
      <c r="Y54" s="223">
        <v>47.871019879984601</v>
      </c>
      <c r="DA54" s="89" t="s">
        <v>300</v>
      </c>
    </row>
    <row r="55" spans="1:105" ht="12" customHeight="1" x14ac:dyDescent="0.25">
      <c r="A55" s="55" t="s">
        <v>91</v>
      </c>
      <c r="B55" s="259">
        <v>0.1223211940671713</v>
      </c>
      <c r="C55" s="259">
        <v>0.1517153671237228</v>
      </c>
      <c r="D55" s="259">
        <v>0.13574112614603559</v>
      </c>
      <c r="E55" s="259">
        <v>0.17004014946595719</v>
      </c>
      <c r="F55" s="259">
        <v>0.17519893772176839</v>
      </c>
      <c r="G55" s="259">
        <v>0.16235802929990831</v>
      </c>
      <c r="H55" s="259">
        <v>0.20605423020499519</v>
      </c>
      <c r="I55" s="259">
        <v>0.19941525174261571</v>
      </c>
      <c r="J55" s="259">
        <v>0.23134069320221981</v>
      </c>
      <c r="K55" s="259">
        <v>0.20693553339334811</v>
      </c>
      <c r="L55" s="259">
        <v>0.14982031013808231</v>
      </c>
      <c r="M55" s="259">
        <v>0.15683187960614489</v>
      </c>
      <c r="N55" s="259">
        <v>0.1286365484109529</v>
      </c>
      <c r="O55" s="259">
        <v>0.11645007371878401</v>
      </c>
      <c r="P55" s="259">
        <v>0.12890024427842381</v>
      </c>
      <c r="Q55" s="259">
        <v>0.1271904209743101</v>
      </c>
      <c r="R55" s="259">
        <v>0.12937989098619929</v>
      </c>
      <c r="S55" s="259">
        <v>0.1397950000038331</v>
      </c>
      <c r="T55" s="259">
        <v>0.14632302173081291</v>
      </c>
      <c r="U55" s="259">
        <v>0.13383043429535571</v>
      </c>
      <c r="V55" s="259">
        <v>0.1195795435876344</v>
      </c>
      <c r="W55" s="259">
        <v>0.1283766630965183</v>
      </c>
      <c r="X55" s="259">
        <v>0.1165861767594676</v>
      </c>
      <c r="Y55" s="259">
        <v>0.10970534705806211</v>
      </c>
      <c r="DA55" s="67" t="s">
        <v>301</v>
      </c>
    </row>
    <row r="56" spans="1:105" ht="12" customHeight="1" x14ac:dyDescent="0.25">
      <c r="A56" s="173" t="s">
        <v>92</v>
      </c>
      <c r="B56" s="224">
        <v>2.3454563540431649E-2</v>
      </c>
      <c r="C56" s="224">
        <v>2.909076996345545E-2</v>
      </c>
      <c r="D56" s="224">
        <v>2.6027777872194569E-2</v>
      </c>
      <c r="E56" s="224">
        <v>3.2604468264785781E-2</v>
      </c>
      <c r="F56" s="224">
        <v>3.3593643753631247E-2</v>
      </c>
      <c r="G56" s="224">
        <v>3.113145472094412E-2</v>
      </c>
      <c r="H56" s="224">
        <v>3.9510013550585941E-2</v>
      </c>
      <c r="I56" s="224">
        <v>3.823701794768225E-2</v>
      </c>
      <c r="J56" s="224">
        <v>4.4358584214108841E-2</v>
      </c>
      <c r="K56" s="224">
        <v>3.9678999651377743E-2</v>
      </c>
      <c r="L56" s="224">
        <v>2.8727400926540761E-2</v>
      </c>
      <c r="M56" s="224">
        <v>3.007183925434612E-2</v>
      </c>
      <c r="N56" s="224">
        <v>2.4665505608698471E-2</v>
      </c>
      <c r="O56" s="224">
        <v>2.2328801432606321E-2</v>
      </c>
      <c r="P56" s="224">
        <v>2.4716068158599249E-2</v>
      </c>
      <c r="Q56" s="224">
        <v>2.4388216884459281E-2</v>
      </c>
      <c r="R56" s="224">
        <v>2.4808038354527051E-2</v>
      </c>
      <c r="S56" s="224">
        <v>2.680509077130179E-2</v>
      </c>
      <c r="T56" s="224">
        <v>2.8056810896799299E-2</v>
      </c>
      <c r="U56" s="224">
        <v>2.5661410917067019E-2</v>
      </c>
      <c r="V56" s="224">
        <v>2.2928863837544181E-2</v>
      </c>
      <c r="W56" s="224">
        <v>2.4615673715974441E-2</v>
      </c>
      <c r="X56" s="224">
        <v>2.2354898606036511E-2</v>
      </c>
      <c r="Y56" s="224">
        <v>2.1035529066904309E-2</v>
      </c>
      <c r="DA56" s="177" t="s">
        <v>302</v>
      </c>
    </row>
    <row r="57" spans="1:105" ht="12" customHeight="1" x14ac:dyDescent="0.25">
      <c r="A57" s="173" t="s">
        <v>93</v>
      </c>
      <c r="B57" s="224">
        <v>3.2446009444960828</v>
      </c>
      <c r="C57" s="224">
        <v>4.0242888995498554</v>
      </c>
      <c r="D57" s="224">
        <v>3.6005680737430832</v>
      </c>
      <c r="E57" s="224">
        <v>4.5103584359758084</v>
      </c>
      <c r="F57" s="224">
        <v>4.647196613324442</v>
      </c>
      <c r="G57" s="224">
        <v>4.3065882346090074</v>
      </c>
      <c r="H57" s="224">
        <v>5.4656411347113458</v>
      </c>
      <c r="I57" s="224">
        <v>5.2895405337173989</v>
      </c>
      <c r="J57" s="224">
        <v>6.1363710302902463</v>
      </c>
      <c r="K57" s="224">
        <v>5.4890179270908162</v>
      </c>
      <c r="L57" s="224">
        <v>3.9740220285274339</v>
      </c>
      <c r="M57" s="224">
        <v>4.1600057012013858</v>
      </c>
      <c r="N57" s="224">
        <v>3.4121173330085202</v>
      </c>
      <c r="O57" s="224">
        <v>3.0888679762815432</v>
      </c>
      <c r="P57" s="224">
        <v>3.4191119333080038</v>
      </c>
      <c r="Q57" s="224">
        <v>3.373758433043756</v>
      </c>
      <c r="R57" s="224">
        <v>3.4318346848551999</v>
      </c>
      <c r="S57" s="224">
        <v>3.7080981142089682</v>
      </c>
      <c r="T57" s="224">
        <v>3.8812555594299352</v>
      </c>
      <c r="U57" s="224">
        <v>3.549886483928383</v>
      </c>
      <c r="V57" s="224">
        <v>3.1718779646133108</v>
      </c>
      <c r="W57" s="224">
        <v>3.4052238086025022</v>
      </c>
      <c r="X57" s="224">
        <v>3.0924781442309168</v>
      </c>
      <c r="Y57" s="224">
        <v>2.9099623772916501</v>
      </c>
      <c r="DA57" s="177" t="s">
        <v>303</v>
      </c>
    </row>
    <row r="58" spans="1:105" ht="12" customHeight="1" x14ac:dyDescent="0.25">
      <c r="A58" s="173" t="s">
        <v>94</v>
      </c>
      <c r="B58" s="224">
        <v>5.5942759223326199E-2</v>
      </c>
      <c r="C58" s="224">
        <v>6.9385982684408876E-2</v>
      </c>
      <c r="D58" s="224">
        <v>6.2080273125201833E-2</v>
      </c>
      <c r="E58" s="224">
        <v>7.7766696216591463E-2</v>
      </c>
      <c r="F58" s="224">
        <v>8.0126032646225129E-2</v>
      </c>
      <c r="G58" s="224">
        <v>7.4253331242914569E-2</v>
      </c>
      <c r="H58" s="224">
        <v>9.4237489056686427E-2</v>
      </c>
      <c r="I58" s="224">
        <v>9.1201197787278129E-2</v>
      </c>
      <c r="J58" s="224">
        <v>0.1058020794929642</v>
      </c>
      <c r="K58" s="224">
        <v>9.4640547025869617E-2</v>
      </c>
      <c r="L58" s="224">
        <v>6.8519291368397392E-2</v>
      </c>
      <c r="M58" s="224">
        <v>7.1725984579011831E-2</v>
      </c>
      <c r="N58" s="224">
        <v>5.8831043221519927E-2</v>
      </c>
      <c r="O58" s="224">
        <v>5.3257642596352801E-2</v>
      </c>
      <c r="P58" s="224">
        <v>5.895164271807167E-2</v>
      </c>
      <c r="Q58" s="224">
        <v>5.8169666755967062E-2</v>
      </c>
      <c r="R58" s="224">
        <v>5.9171005850437858E-2</v>
      </c>
      <c r="S58" s="224">
        <v>6.393428453244801E-2</v>
      </c>
      <c r="T58" s="224">
        <v>6.6919830499866606E-2</v>
      </c>
      <c r="U58" s="224">
        <v>6.1206431310889119E-2</v>
      </c>
      <c r="V58" s="224">
        <v>5.4688884178850837E-2</v>
      </c>
      <c r="W58" s="224">
        <v>5.8712186455266421E-2</v>
      </c>
      <c r="X58" s="224">
        <v>5.3319888388609703E-2</v>
      </c>
      <c r="Y58" s="224">
        <v>5.0172988113657717E-2</v>
      </c>
      <c r="DA58" s="177" t="s">
        <v>304</v>
      </c>
    </row>
    <row r="59" spans="1:105" ht="12" customHeight="1" x14ac:dyDescent="0.25">
      <c r="A59" s="56" t="s">
        <v>95</v>
      </c>
      <c r="B59" s="260">
        <v>0.13593025714234769</v>
      </c>
      <c r="C59" s="260">
        <v>0.1742388042289838</v>
      </c>
      <c r="D59" s="260">
        <v>0.15780688028836121</v>
      </c>
      <c r="E59" s="260">
        <v>0.19952487128643109</v>
      </c>
      <c r="F59" s="260">
        <v>0.20791292650490359</v>
      </c>
      <c r="G59" s="260">
        <v>0.19121360571025511</v>
      </c>
      <c r="H59" s="260">
        <v>0.248065719859213</v>
      </c>
      <c r="I59" s="260">
        <v>0.24714758433920711</v>
      </c>
      <c r="J59" s="260">
        <v>0.31348233242579793</v>
      </c>
      <c r="K59" s="260">
        <v>0.32213308437003402</v>
      </c>
      <c r="L59" s="260">
        <v>0.2064522926112731</v>
      </c>
      <c r="M59" s="260">
        <v>0.22319452508213219</v>
      </c>
      <c r="N59" s="260">
        <v>0.18026387753934039</v>
      </c>
      <c r="O59" s="260">
        <v>0.1581846402002211</v>
      </c>
      <c r="P59" s="260">
        <v>0.18095883671912791</v>
      </c>
      <c r="Q59" s="260">
        <v>0.1782109146897877</v>
      </c>
      <c r="R59" s="260">
        <v>0.17807584187520731</v>
      </c>
      <c r="S59" s="260">
        <v>0.189166552182639</v>
      </c>
      <c r="T59" s="260">
        <v>0.2021879438254193</v>
      </c>
      <c r="U59" s="260">
        <v>0.18656650034553701</v>
      </c>
      <c r="V59" s="260">
        <v>0.17267338532568291</v>
      </c>
      <c r="W59" s="260">
        <v>0.18558385424644369</v>
      </c>
      <c r="X59" s="260">
        <v>0.16692406364664941</v>
      </c>
      <c r="Y59" s="260">
        <v>0.16385921852950311</v>
      </c>
      <c r="DA59" s="68" t="s">
        <v>305</v>
      </c>
    </row>
    <row r="60" spans="1:105" ht="12" customHeight="1" x14ac:dyDescent="0.25">
      <c r="A60" s="37" t="s">
        <v>159</v>
      </c>
      <c r="B60" s="226">
        <v>5.1901708472611369E-4</v>
      </c>
      <c r="C60" s="226">
        <v>0</v>
      </c>
      <c r="D60" s="226">
        <v>0</v>
      </c>
      <c r="E60" s="226">
        <v>0</v>
      </c>
      <c r="F60" s="226">
        <v>0</v>
      </c>
      <c r="G60" s="226">
        <v>1.525752621453948E-3</v>
      </c>
      <c r="H60" s="226">
        <v>1.8692027440303551E-3</v>
      </c>
      <c r="I60" s="226">
        <v>9.7432054010107528E-4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2.5076807100083521E-4</v>
      </c>
      <c r="T60" s="226">
        <v>2.0445279347840301E-4</v>
      </c>
      <c r="U60" s="226">
        <v>1.100324064773637E-4</v>
      </c>
      <c r="V60" s="226">
        <v>1.223870769127086E-4</v>
      </c>
      <c r="W60" s="226">
        <v>2.8595310673801912E-4</v>
      </c>
      <c r="X60" s="226">
        <v>1.331360404077485E-4</v>
      </c>
      <c r="Y60" s="226">
        <v>1.4176467420535949E-4</v>
      </c>
      <c r="DA60" s="69" t="s">
        <v>306</v>
      </c>
    </row>
    <row r="61" spans="1:105" ht="12" customHeight="1" x14ac:dyDescent="0.25">
      <c r="A61" s="37" t="s">
        <v>35</v>
      </c>
      <c r="B61" s="226">
        <v>9.022943661999118E-2</v>
      </c>
      <c r="C61" s="226">
        <v>0.11268994316045</v>
      </c>
      <c r="D61" s="226">
        <v>0.10563481418789659</v>
      </c>
      <c r="E61" s="226">
        <v>0.13733117777288101</v>
      </c>
      <c r="F61" s="226">
        <v>0.1400594210639374</v>
      </c>
      <c r="G61" s="226">
        <v>0.13012283068092509</v>
      </c>
      <c r="H61" s="226">
        <v>0.16833112136729189</v>
      </c>
      <c r="I61" s="226">
        <v>0.17711557200092271</v>
      </c>
      <c r="J61" s="226">
        <v>0.23560613129982269</v>
      </c>
      <c r="K61" s="226">
        <v>0.2447955648714403</v>
      </c>
      <c r="L61" s="226">
        <v>0.13342394541019811</v>
      </c>
      <c r="M61" s="226">
        <v>0.15215584356560041</v>
      </c>
      <c r="N61" s="226">
        <v>0.1199487310570547</v>
      </c>
      <c r="O61" s="226">
        <v>9.9489684217832219E-2</v>
      </c>
      <c r="P61" s="226">
        <v>0.1207664906355725</v>
      </c>
      <c r="Q61" s="226">
        <v>0.11855371757677741</v>
      </c>
      <c r="R61" s="226">
        <v>0.1148359251688388</v>
      </c>
      <c r="S61" s="226">
        <v>0.11772474028404641</v>
      </c>
      <c r="T61" s="226">
        <v>0.1310728841873246</v>
      </c>
      <c r="U61" s="226">
        <v>0.1228815184939268</v>
      </c>
      <c r="V61" s="226">
        <v>0.1199921192085466</v>
      </c>
      <c r="W61" s="226">
        <v>0.12898902874577331</v>
      </c>
      <c r="X61" s="226">
        <v>0.11458226335283909</v>
      </c>
      <c r="Y61" s="226">
        <v>0.1189235150819089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4.5181803437630369E-2</v>
      </c>
      <c r="C64" s="226">
        <v>6.1548861068533807E-2</v>
      </c>
      <c r="D64" s="226">
        <v>5.2172066100464577E-2</v>
      </c>
      <c r="E64" s="226">
        <v>6.2193693513550141E-2</v>
      </c>
      <c r="F64" s="226">
        <v>6.7853505440966189E-2</v>
      </c>
      <c r="G64" s="226">
        <v>5.9565022407876117E-2</v>
      </c>
      <c r="H64" s="226">
        <v>7.7865395747890781E-2</v>
      </c>
      <c r="I64" s="226">
        <v>6.9057691798183357E-2</v>
      </c>
      <c r="J64" s="226">
        <v>7.7876201125975236E-2</v>
      </c>
      <c r="K64" s="226">
        <v>7.7337519498593604E-2</v>
      </c>
      <c r="L64" s="226">
        <v>7.302834720107497E-2</v>
      </c>
      <c r="M64" s="226">
        <v>7.1038681516531837E-2</v>
      </c>
      <c r="N64" s="226">
        <v>6.0315146482285607E-2</v>
      </c>
      <c r="O64" s="226">
        <v>5.8694955982388872E-2</v>
      </c>
      <c r="P64" s="226">
        <v>6.0192346083555399E-2</v>
      </c>
      <c r="Q64" s="226">
        <v>5.9657197113010318E-2</v>
      </c>
      <c r="R64" s="226">
        <v>6.3239916706368512E-2</v>
      </c>
      <c r="S64" s="226">
        <v>7.1191043827591768E-2</v>
      </c>
      <c r="T64" s="226">
        <v>7.0910606844616308E-2</v>
      </c>
      <c r="U64" s="226">
        <v>6.3574949445132894E-2</v>
      </c>
      <c r="V64" s="226">
        <v>5.2558879040223577E-2</v>
      </c>
      <c r="W64" s="226">
        <v>5.6308872393932348E-2</v>
      </c>
      <c r="X64" s="226">
        <v>5.2208664253402509E-2</v>
      </c>
      <c r="Y64" s="226">
        <v>4.4793938773388803E-2</v>
      </c>
      <c r="DA64" s="69" t="s">
        <v>310</v>
      </c>
    </row>
    <row r="65" spans="1:105" ht="12" customHeight="1" x14ac:dyDescent="0.25">
      <c r="A65" s="57" t="s">
        <v>220</v>
      </c>
      <c r="B65" s="261">
        <v>5.696745107367942</v>
      </c>
      <c r="C65" s="261">
        <v>7.6138430500201171</v>
      </c>
      <c r="D65" s="261">
        <v>6.956850587749944</v>
      </c>
      <c r="E65" s="261">
        <v>8.7595050476226497</v>
      </c>
      <c r="F65" s="261">
        <v>9.2228189782938443</v>
      </c>
      <c r="G65" s="261">
        <v>8.3073605767445731</v>
      </c>
      <c r="H65" s="261">
        <v>10.853865870983149</v>
      </c>
      <c r="I65" s="261">
        <v>10.79014900248605</v>
      </c>
      <c r="J65" s="261">
        <v>13.772175951101501</v>
      </c>
      <c r="K65" s="261">
        <v>14.849888297039939</v>
      </c>
      <c r="L65" s="261">
        <v>9.2751785253676324</v>
      </c>
      <c r="M65" s="261">
        <v>10.12647587934841</v>
      </c>
      <c r="N65" s="261">
        <v>8.1425851737957142</v>
      </c>
      <c r="O65" s="261">
        <v>7.0683239131167186</v>
      </c>
      <c r="P65" s="261">
        <v>8.1783909797586514</v>
      </c>
      <c r="Q65" s="261">
        <v>8.0494907078825104</v>
      </c>
      <c r="R65" s="261">
        <v>7.9970860677753084</v>
      </c>
      <c r="S65" s="261">
        <v>8.4416475252159486</v>
      </c>
      <c r="T65" s="261">
        <v>9.0929308655070216</v>
      </c>
      <c r="U65" s="261">
        <v>8.4162315583267056</v>
      </c>
      <c r="V65" s="261">
        <v>7.8668918053613934</v>
      </c>
      <c r="W65" s="261">
        <v>8.4574178361222589</v>
      </c>
      <c r="X65" s="261">
        <v>7.5891007038644238</v>
      </c>
      <c r="Y65" s="261">
        <v>7.5139750930921201</v>
      </c>
      <c r="DA65" s="70" t="s">
        <v>311</v>
      </c>
    </row>
    <row r="66" spans="1:105" ht="12" customHeight="1" x14ac:dyDescent="0.25">
      <c r="A66" s="18" t="s">
        <v>28</v>
      </c>
      <c r="B66" s="230">
        <v>0.41446986249273948</v>
      </c>
      <c r="C66" s="230">
        <v>1.0275478594751739</v>
      </c>
      <c r="D66" s="230">
        <v>0.70790180208389897</v>
      </c>
      <c r="E66" s="230">
        <v>0.85913241159952369</v>
      </c>
      <c r="F66" s="230">
        <v>0.82402319289834391</v>
      </c>
      <c r="G66" s="230">
        <v>1.232555843035396</v>
      </c>
      <c r="H66" s="230">
        <v>1.339741037467266</v>
      </c>
      <c r="I66" s="230">
        <v>0.93058582103350185</v>
      </c>
      <c r="J66" s="230">
        <v>0.69002500430389313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1.421298438856319E-2</v>
      </c>
      <c r="T66" s="230">
        <v>5.4967134918727503E-3</v>
      </c>
      <c r="U66" s="230">
        <v>5.1637455991284534E-3</v>
      </c>
      <c r="V66" s="230">
        <v>2.683711383103336E-3</v>
      </c>
      <c r="W66" s="230">
        <v>3.2317936401076212E-3</v>
      </c>
      <c r="X66" s="230">
        <v>3.22319126451176E-3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0.1029596984767534</v>
      </c>
      <c r="C67" s="230">
        <v>3.9733060658902433E-2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2.643133479740186</v>
      </c>
      <c r="C68" s="230">
        <v>3.3423617553900948</v>
      </c>
      <c r="D68" s="230">
        <v>3.227529436524311</v>
      </c>
      <c r="E68" s="230">
        <v>4.2590633887364033</v>
      </c>
      <c r="F68" s="230">
        <v>4.4416566734762837</v>
      </c>
      <c r="G68" s="230">
        <v>4.0482480136564849</v>
      </c>
      <c r="H68" s="230">
        <v>5.5238309158284249</v>
      </c>
      <c r="I68" s="230">
        <v>6.2593523762766337</v>
      </c>
      <c r="J68" s="230">
        <v>9.8063047459895021</v>
      </c>
      <c r="K68" s="230">
        <v>14.849888297039939</v>
      </c>
      <c r="L68" s="230">
        <v>9.2751785253676324</v>
      </c>
      <c r="M68" s="230">
        <v>10.12647587934841</v>
      </c>
      <c r="N68" s="230">
        <v>8.1425851737957142</v>
      </c>
      <c r="O68" s="230">
        <v>7.0683239131167186</v>
      </c>
      <c r="P68" s="230">
        <v>8.1783909797586514</v>
      </c>
      <c r="Q68" s="230">
        <v>8.0494907078825104</v>
      </c>
      <c r="R68" s="230">
        <v>7.9970860677753084</v>
      </c>
      <c r="S68" s="230">
        <v>8.4274345408273863</v>
      </c>
      <c r="T68" s="230">
        <v>9.0874341520151489</v>
      </c>
      <c r="U68" s="230">
        <v>8.4110678127275769</v>
      </c>
      <c r="V68" s="230">
        <v>7.8642080939782897</v>
      </c>
      <c r="W68" s="230">
        <v>8.4541860424821511</v>
      </c>
      <c r="X68" s="230">
        <v>7.5858775125999118</v>
      </c>
      <c r="Y68" s="230">
        <v>7.5139750930921201</v>
      </c>
      <c r="DA68" s="71" t="s">
        <v>314</v>
      </c>
    </row>
    <row r="69" spans="1:105" ht="12" customHeight="1" x14ac:dyDescent="0.25">
      <c r="A69" s="18" t="s">
        <v>36</v>
      </c>
      <c r="B69" s="230">
        <v>2.536182066658264</v>
      </c>
      <c r="C69" s="230">
        <v>3.204200374495946</v>
      </c>
      <c r="D69" s="230">
        <v>3.021419349141734</v>
      </c>
      <c r="E69" s="230">
        <v>3.641309247286721</v>
      </c>
      <c r="F69" s="230">
        <v>3.9571391119192172</v>
      </c>
      <c r="G69" s="230">
        <v>3.0265567200526911</v>
      </c>
      <c r="H69" s="230">
        <v>3.9902939176874548</v>
      </c>
      <c r="I69" s="230">
        <v>3.6002108051759132</v>
      </c>
      <c r="J69" s="230">
        <v>3.2758462008081088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24.06803287849878</v>
      </c>
      <c r="C71" s="261">
        <v>29.851657940014039</v>
      </c>
      <c r="D71" s="261">
        <v>26.70855130185522</v>
      </c>
      <c r="E71" s="261">
        <v>33.4572593018029</v>
      </c>
      <c r="F71" s="261">
        <v>34.472307317814703</v>
      </c>
      <c r="G71" s="261">
        <v>31.945718132318301</v>
      </c>
      <c r="H71" s="261">
        <v>40.54342360821154</v>
      </c>
      <c r="I71" s="261">
        <v>39.237131978778542</v>
      </c>
      <c r="J71" s="261">
        <v>45.518811785537082</v>
      </c>
      <c r="K71" s="261">
        <v>40.716829650189503</v>
      </c>
      <c r="L71" s="261">
        <v>29.478784750009218</v>
      </c>
      <c r="M71" s="261">
        <v>30.85838773520031</v>
      </c>
      <c r="N71" s="261">
        <v>25.31064792280613</v>
      </c>
      <c r="O71" s="261">
        <v>22.912825731804219</v>
      </c>
      <c r="P71" s="261">
        <v>25.362532969029001</v>
      </c>
      <c r="Q71" s="261">
        <v>25.026106531945398</v>
      </c>
      <c r="R71" s="261">
        <v>25.456908705146049</v>
      </c>
      <c r="S71" s="261">
        <v>27.506195324535231</v>
      </c>
      <c r="T71" s="261">
        <v>28.790655002636669</v>
      </c>
      <c r="U71" s="261">
        <v>26.332601781140191</v>
      </c>
      <c r="V71" s="261">
        <v>23.528583158554</v>
      </c>
      <c r="W71" s="261">
        <v>25.259512644572851</v>
      </c>
      <c r="X71" s="261">
        <v>22.939605493749941</v>
      </c>
      <c r="Y71" s="261">
        <v>21.58572698767653</v>
      </c>
      <c r="DA71" s="70" t="s">
        <v>316</v>
      </c>
    </row>
    <row r="72" spans="1:105" ht="12" customHeight="1" x14ac:dyDescent="0.25">
      <c r="A72" s="57" t="s">
        <v>179</v>
      </c>
      <c r="B72" s="261">
        <v>6.8790542339528304</v>
      </c>
      <c r="C72" s="261">
        <v>8.8335820840922814</v>
      </c>
      <c r="D72" s="261">
        <v>8.0060544679113015</v>
      </c>
      <c r="E72" s="261">
        <v>10.123255480009989</v>
      </c>
      <c r="F72" s="261">
        <v>10.548263527500239</v>
      </c>
      <c r="G72" s="261">
        <v>9.7034768620341865</v>
      </c>
      <c r="H72" s="261">
        <v>12.5882904019841</v>
      </c>
      <c r="I72" s="261">
        <v>12.5422013625274</v>
      </c>
      <c r="J72" s="261">
        <v>15.90884035840619</v>
      </c>
      <c r="K72" s="261">
        <v>16.34836291933437</v>
      </c>
      <c r="L72" s="261">
        <v>10.473092309455289</v>
      </c>
      <c r="M72" s="261">
        <v>11.323901158016911</v>
      </c>
      <c r="N72" s="261">
        <v>9.1452349955804841</v>
      </c>
      <c r="O72" s="261">
        <v>8.0240111188298613</v>
      </c>
      <c r="P72" s="261">
        <v>9.1805591117049019</v>
      </c>
      <c r="Q72" s="261">
        <v>9.0410776133294064</v>
      </c>
      <c r="R72" s="261">
        <v>9.0335398613168305</v>
      </c>
      <c r="S72" s="261">
        <v>9.6057687840697277</v>
      </c>
      <c r="T72" s="261">
        <v>10.2657041566024</v>
      </c>
      <c r="U72" s="261">
        <v>9.4733823465484406</v>
      </c>
      <c r="V72" s="261">
        <v>8.769473836427137</v>
      </c>
      <c r="W72" s="261">
        <v>9.4251172346234942</v>
      </c>
      <c r="X72" s="261">
        <v>8.4775220550671122</v>
      </c>
      <c r="Y72" s="261">
        <v>8.3246734887130156</v>
      </c>
      <c r="DA72" s="70" t="s">
        <v>317</v>
      </c>
    </row>
    <row r="73" spans="1:105" ht="12" customHeight="1" x14ac:dyDescent="0.25">
      <c r="A73" s="60" t="s">
        <v>181</v>
      </c>
      <c r="B73" s="262">
        <v>4.6559729539784369</v>
      </c>
      <c r="C73" s="262">
        <v>5.7444649365399139</v>
      </c>
      <c r="D73" s="262">
        <v>5.3657921862450504</v>
      </c>
      <c r="E73" s="262">
        <v>6.9758305184389311</v>
      </c>
      <c r="F73" s="262">
        <v>7.1144134907844547</v>
      </c>
      <c r="G73" s="262">
        <v>6.6890805820923438</v>
      </c>
      <c r="H73" s="262">
        <v>8.6477704493280356</v>
      </c>
      <c r="I73" s="262">
        <v>9.0474112853513518</v>
      </c>
      <c r="J73" s="262">
        <v>11.96777357994222</v>
      </c>
      <c r="K73" s="262">
        <v>12.43455710423466</v>
      </c>
      <c r="L73" s="262">
        <v>6.7773599948458703</v>
      </c>
      <c r="M73" s="262">
        <v>7.7288594936475832</v>
      </c>
      <c r="N73" s="262">
        <v>6.0928773227273574</v>
      </c>
      <c r="O73" s="262">
        <v>5.0536461325947801</v>
      </c>
      <c r="P73" s="262">
        <v>6.1344159763461628</v>
      </c>
      <c r="Q73" s="262">
        <v>6.0220166648114546</v>
      </c>
      <c r="R73" s="262">
        <v>5.8331688724812274</v>
      </c>
      <c r="S73" s="262">
        <v>6.0152089275282874</v>
      </c>
      <c r="T73" s="262">
        <v>6.6866790714426534</v>
      </c>
      <c r="U73" s="262">
        <v>6.2651672037518136</v>
      </c>
      <c r="V73" s="262">
        <v>6.1173205045461092</v>
      </c>
      <c r="W73" s="262">
        <v>6.5834786346894596</v>
      </c>
      <c r="X73" s="262">
        <v>5.8433465978517756</v>
      </c>
      <c r="Y73" s="262">
        <v>6.0658000216316736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4.2531579228708781E-2</v>
      </c>
      <c r="T74" s="230">
        <v>3.582174019275737E-2</v>
      </c>
      <c r="U74" s="230">
        <v>3.5282478665229849E-2</v>
      </c>
      <c r="V74" s="230">
        <v>3.3497211717548513E-2</v>
      </c>
      <c r="W74" s="230">
        <v>3.4888564032888147E-2</v>
      </c>
      <c r="X74" s="230">
        <v>3.3643428320826729E-2</v>
      </c>
      <c r="Y74" s="230">
        <v>3.8980108115249879E-2</v>
      </c>
      <c r="DA74" s="71" t="s">
        <v>319</v>
      </c>
    </row>
    <row r="75" spans="1:105" ht="12" customHeight="1" x14ac:dyDescent="0.25">
      <c r="A75" s="59" t="s">
        <v>159</v>
      </c>
      <c r="B75" s="230">
        <v>2.6261342941946229E-2</v>
      </c>
      <c r="C75" s="230">
        <v>0</v>
      </c>
      <c r="D75" s="230">
        <v>0</v>
      </c>
      <c r="E75" s="230">
        <v>0</v>
      </c>
      <c r="F75" s="230">
        <v>0</v>
      </c>
      <c r="G75" s="230">
        <v>7.9402953674691024E-2</v>
      </c>
      <c r="H75" s="230">
        <v>9.7276725470353292E-2</v>
      </c>
      <c r="I75" s="230">
        <v>5.0705420801586118E-2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1.3006263456617571E-2</v>
      </c>
      <c r="T75" s="230">
        <v>1.061182517302456E-2</v>
      </c>
      <c r="U75" s="230">
        <v>5.7100718051720529E-3</v>
      </c>
      <c r="V75" s="230">
        <v>6.3508461829934054E-3</v>
      </c>
      <c r="W75" s="230">
        <v>1.4839877967521901E-2</v>
      </c>
      <c r="X75" s="230">
        <v>6.9078237931946432E-3</v>
      </c>
      <c r="Y75" s="230">
        <v>7.3516390115609901E-3</v>
      </c>
      <c r="DA75" s="71" t="s">
        <v>320</v>
      </c>
    </row>
    <row r="76" spans="1:105" ht="12" customHeight="1" x14ac:dyDescent="0.25">
      <c r="A76" s="59" t="s">
        <v>32</v>
      </c>
      <c r="B76" s="230">
        <v>0.1735824972319947</v>
      </c>
      <c r="C76" s="230">
        <v>6.7486332048820943E-2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4.4561291138044963</v>
      </c>
      <c r="C77" s="230">
        <v>5.6769786044910928</v>
      </c>
      <c r="D77" s="230">
        <v>5.3657921862450504</v>
      </c>
      <c r="E77" s="230">
        <v>6.9758305184389311</v>
      </c>
      <c r="F77" s="230">
        <v>7.1144134907844547</v>
      </c>
      <c r="G77" s="230">
        <v>6.6096776284176526</v>
      </c>
      <c r="H77" s="230">
        <v>8.5504937238576826</v>
      </c>
      <c r="I77" s="230">
        <v>8.9967058645497655</v>
      </c>
      <c r="J77" s="230">
        <v>11.96777357994222</v>
      </c>
      <c r="K77" s="230">
        <v>12.43455710423466</v>
      </c>
      <c r="L77" s="230">
        <v>6.7773599948458703</v>
      </c>
      <c r="M77" s="230">
        <v>7.7288594936475832</v>
      </c>
      <c r="N77" s="230">
        <v>6.0928773227273574</v>
      </c>
      <c r="O77" s="230">
        <v>5.0536461325947801</v>
      </c>
      <c r="P77" s="230">
        <v>6.1344159763461628</v>
      </c>
      <c r="Q77" s="230">
        <v>6.0220166648114546</v>
      </c>
      <c r="R77" s="230">
        <v>5.8331688724812274</v>
      </c>
      <c r="S77" s="230">
        <v>5.9596710848429613</v>
      </c>
      <c r="T77" s="230">
        <v>6.6402455060768713</v>
      </c>
      <c r="U77" s="230">
        <v>6.2241746532814117</v>
      </c>
      <c r="V77" s="230">
        <v>6.077472446645567</v>
      </c>
      <c r="W77" s="230">
        <v>6.53375019268905</v>
      </c>
      <c r="X77" s="230">
        <v>5.8027953457377546</v>
      </c>
      <c r="Y77" s="230">
        <v>6.0194682745048631</v>
      </c>
      <c r="DA77" s="71" t="s">
        <v>322</v>
      </c>
    </row>
    <row r="78" spans="1:105" ht="12" customHeight="1" x14ac:dyDescent="0.25">
      <c r="A78" s="60" t="s">
        <v>187</v>
      </c>
      <c r="B78" s="262">
        <v>2.223081279974394</v>
      </c>
      <c r="C78" s="262">
        <v>3.089117147552368</v>
      </c>
      <c r="D78" s="262">
        <v>2.640262281666252</v>
      </c>
      <c r="E78" s="262">
        <v>3.147424961571057</v>
      </c>
      <c r="F78" s="262">
        <v>3.433850036715786</v>
      </c>
      <c r="G78" s="262">
        <v>3.0143962799418431</v>
      </c>
      <c r="H78" s="262">
        <v>3.9405199526560648</v>
      </c>
      <c r="I78" s="262">
        <v>3.4947900771760452</v>
      </c>
      <c r="J78" s="262">
        <v>3.9410667784639699</v>
      </c>
      <c r="K78" s="262">
        <v>3.913805815099713</v>
      </c>
      <c r="L78" s="262">
        <v>3.695732314609415</v>
      </c>
      <c r="M78" s="262">
        <v>3.5950416643693219</v>
      </c>
      <c r="N78" s="262">
        <v>3.0523576728531259</v>
      </c>
      <c r="O78" s="262">
        <v>2.970364986235082</v>
      </c>
      <c r="P78" s="262">
        <v>3.04614313535874</v>
      </c>
      <c r="Q78" s="262">
        <v>3.0190609485179518</v>
      </c>
      <c r="R78" s="262">
        <v>3.2003709888356031</v>
      </c>
      <c r="S78" s="262">
        <v>3.5905598565414412</v>
      </c>
      <c r="T78" s="262">
        <v>3.5790250851597429</v>
      </c>
      <c r="U78" s="262">
        <v>3.2082151427966261</v>
      </c>
      <c r="V78" s="262">
        <v>2.6521533318810269</v>
      </c>
      <c r="W78" s="262">
        <v>2.8416385999340341</v>
      </c>
      <c r="X78" s="262">
        <v>2.6341754572153362</v>
      </c>
      <c r="Y78" s="262">
        <v>2.258873467081342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5.8796698173033057</v>
      </c>
      <c r="C79" s="261">
        <f t="shared" si="1"/>
        <v>7.5841120234493493</v>
      </c>
      <c r="D79" s="261">
        <f t="shared" si="1"/>
        <v>6.8715504178888809</v>
      </c>
      <c r="E79" s="261">
        <f t="shared" si="1"/>
        <v>8.6738068856284869</v>
      </c>
      <c r="F79" s="261">
        <f t="shared" si="1"/>
        <v>9.0701262573884094</v>
      </c>
      <c r="G79" s="261">
        <f t="shared" si="1"/>
        <v>8.2773201476310625</v>
      </c>
      <c r="H79" s="261">
        <f t="shared" si="1"/>
        <v>10.762871483567752</v>
      </c>
      <c r="I79" s="261">
        <f t="shared" si="1"/>
        <v>10.726587103238572</v>
      </c>
      <c r="J79" s="261">
        <f t="shared" si="1"/>
        <v>13.583687422119056</v>
      </c>
      <c r="K79" s="261">
        <f t="shared" si="1"/>
        <v>14.104568358624412</v>
      </c>
      <c r="L79" s="261">
        <f t="shared" si="1"/>
        <v>8.9637158525654534</v>
      </c>
      <c r="M79" s="261">
        <f t="shared" si="1"/>
        <v>9.7210854907195348</v>
      </c>
      <c r="N79" s="261">
        <f t="shared" si="1"/>
        <v>7.835130289024157</v>
      </c>
      <c r="O79" s="261">
        <f t="shared" si="1"/>
        <v>6.8544986032540471</v>
      </c>
      <c r="P79" s="261">
        <f t="shared" si="1"/>
        <v>7.8667138669551928</v>
      </c>
      <c r="Q79" s="261">
        <f t="shared" si="1"/>
        <v>7.7457859604052626</v>
      </c>
      <c r="R79" s="261">
        <f t="shared" si="1"/>
        <v>7.7314903797724002</v>
      </c>
      <c r="S79" s="261">
        <f t="shared" si="1"/>
        <v>8.2048826617019319</v>
      </c>
      <c r="T79" s="261">
        <f t="shared" si="1"/>
        <v>8.7865137979222592</v>
      </c>
      <c r="U79" s="261">
        <f t="shared" si="1"/>
        <v>8.1230944559311808</v>
      </c>
      <c r="V79" s="261">
        <f t="shared" si="1"/>
        <v>7.5786187249562271</v>
      </c>
      <c r="W79" s="261">
        <f t="shared" si="1"/>
        <v>8.1636187468861277</v>
      </c>
      <c r="X79" s="261">
        <f t="shared" si="1"/>
        <v>7.3175350272223545</v>
      </c>
      <c r="Y79" s="261">
        <f t="shared" si="1"/>
        <v>7.1919088504431494</v>
      </c>
      <c r="DA79" s="70"/>
    </row>
    <row r="80" spans="1:105" ht="12" customHeight="1" x14ac:dyDescent="0.25">
      <c r="A80" s="60" t="s">
        <v>190</v>
      </c>
      <c r="B80" s="262">
        <v>2.7056703493525629</v>
      </c>
      <c r="C80" s="262">
        <v>3.3593857638309861</v>
      </c>
      <c r="D80" s="262">
        <v>3.149066198768808</v>
      </c>
      <c r="E80" s="262">
        <v>4.0939625187624973</v>
      </c>
      <c r="F80" s="262">
        <v>4.1752938373806332</v>
      </c>
      <c r="G80" s="262">
        <v>3.9256752462209099</v>
      </c>
      <c r="H80" s="262">
        <v>5.0751875345637876</v>
      </c>
      <c r="I80" s="262">
        <v>5.3097280096114083</v>
      </c>
      <c r="J80" s="262">
        <v>7.023624834320648</v>
      </c>
      <c r="K80" s="262">
        <v>7.2975698861360332</v>
      </c>
      <c r="L80" s="262">
        <v>3.9774845047795861</v>
      </c>
      <c r="M80" s="262">
        <v>4.5358987716427128</v>
      </c>
      <c r="N80" s="262">
        <v>3.5757765795384922</v>
      </c>
      <c r="O80" s="262">
        <v>2.9658744998526729</v>
      </c>
      <c r="P80" s="262">
        <v>3.6001547077836888</v>
      </c>
      <c r="Q80" s="262">
        <v>3.5341900076176662</v>
      </c>
      <c r="R80" s="262">
        <v>3.4233593643691829</v>
      </c>
      <c r="S80" s="262">
        <v>3.5301946953460761</v>
      </c>
      <c r="T80" s="262">
        <v>3.924265852090381</v>
      </c>
      <c r="U80" s="262">
        <v>3.6768897464097021</v>
      </c>
      <c r="V80" s="262">
        <v>3.590121748897289</v>
      </c>
      <c r="W80" s="262">
        <v>3.863699770550598</v>
      </c>
      <c r="X80" s="262">
        <v>3.4293324490195549</v>
      </c>
      <c r="Y80" s="262">
        <v>3.5598855031280272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2.496085459155865E-2</v>
      </c>
      <c r="T81" s="230">
        <v>2.1022996662312131E-2</v>
      </c>
      <c r="U81" s="230">
        <v>2.070651585394492E-2</v>
      </c>
      <c r="V81" s="230">
        <v>1.965878168803107E-2</v>
      </c>
      <c r="W81" s="230">
        <v>2.04753359627282E-2</v>
      </c>
      <c r="X81" s="230">
        <v>1.9744593017859049E-2</v>
      </c>
      <c r="Y81" s="230">
        <v>2.287657378993416E-2</v>
      </c>
      <c r="DA81" s="71" t="s">
        <v>325</v>
      </c>
    </row>
    <row r="82" spans="1:105" ht="12" customHeight="1" x14ac:dyDescent="0.25">
      <c r="A82" s="59" t="s">
        <v>159</v>
      </c>
      <c r="B82" s="230">
        <v>1.5851929370690809E-2</v>
      </c>
      <c r="C82" s="230">
        <v>0</v>
      </c>
      <c r="D82" s="230">
        <v>0</v>
      </c>
      <c r="E82" s="230">
        <v>0</v>
      </c>
      <c r="F82" s="230">
        <v>0</v>
      </c>
      <c r="G82" s="230">
        <v>4.6599858663992508E-2</v>
      </c>
      <c r="H82" s="230">
        <v>5.7089584813006113E-2</v>
      </c>
      <c r="I82" s="230">
        <v>2.97579036232417E-2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7.6330918533351194E-3</v>
      </c>
      <c r="T82" s="230">
        <v>6.2278483399486337E-3</v>
      </c>
      <c r="U82" s="230">
        <v>3.351116385070697E-3</v>
      </c>
      <c r="V82" s="230">
        <v>3.7271728673561929E-3</v>
      </c>
      <c r="W82" s="230">
        <v>8.7092001477753426E-3</v>
      </c>
      <c r="X82" s="230">
        <v>4.0540508575720542E-3</v>
      </c>
      <c r="Y82" s="230">
        <v>4.3145163124659932E-3</v>
      </c>
      <c r="DA82" s="71" t="s">
        <v>326</v>
      </c>
    </row>
    <row r="83" spans="1:105" ht="12" customHeight="1" x14ac:dyDescent="0.25">
      <c r="A83" s="59" t="s">
        <v>35</v>
      </c>
      <c r="B83" s="230">
        <v>2.6898184199818731</v>
      </c>
      <c r="C83" s="230">
        <v>3.3593857638309861</v>
      </c>
      <c r="D83" s="230">
        <v>3.149066198768808</v>
      </c>
      <c r="E83" s="230">
        <v>4.0939625187624973</v>
      </c>
      <c r="F83" s="230">
        <v>4.1752938373806332</v>
      </c>
      <c r="G83" s="230">
        <v>3.8790753875569171</v>
      </c>
      <c r="H83" s="230">
        <v>5.0180979497507812</v>
      </c>
      <c r="I83" s="230">
        <v>5.2799701059881663</v>
      </c>
      <c r="J83" s="230">
        <v>7.023624834320648</v>
      </c>
      <c r="K83" s="230">
        <v>7.2975698861360332</v>
      </c>
      <c r="L83" s="230">
        <v>3.9774845047795861</v>
      </c>
      <c r="M83" s="230">
        <v>4.5358987716427128</v>
      </c>
      <c r="N83" s="230">
        <v>3.5757765795384922</v>
      </c>
      <c r="O83" s="230">
        <v>2.9658744998526729</v>
      </c>
      <c r="P83" s="230">
        <v>3.6001547077836888</v>
      </c>
      <c r="Q83" s="230">
        <v>3.5341900076176662</v>
      </c>
      <c r="R83" s="230">
        <v>3.4233593643691829</v>
      </c>
      <c r="S83" s="230">
        <v>3.4976007489011822</v>
      </c>
      <c r="T83" s="230">
        <v>3.8970150070881209</v>
      </c>
      <c r="U83" s="230">
        <v>3.6528321141706859</v>
      </c>
      <c r="V83" s="230">
        <v>3.566735794341902</v>
      </c>
      <c r="W83" s="230">
        <v>3.834515234440095</v>
      </c>
      <c r="X83" s="230">
        <v>3.405533805144124</v>
      </c>
      <c r="Y83" s="230">
        <v>3.5326944130256268</v>
      </c>
      <c r="DA83" s="71" t="s">
        <v>327</v>
      </c>
    </row>
    <row r="84" spans="1:105" ht="12" customHeight="1" x14ac:dyDescent="0.25">
      <c r="A84" s="60" t="s">
        <v>195</v>
      </c>
      <c r="B84" s="262">
        <v>1.832098274498396</v>
      </c>
      <c r="C84" s="262">
        <v>2.396722863571763</v>
      </c>
      <c r="D84" s="262">
        <v>2.1729719721879501</v>
      </c>
      <c r="E84" s="262">
        <v>2.7326894239197919</v>
      </c>
      <c r="F84" s="262">
        <v>2.8795808584615812</v>
      </c>
      <c r="G84" s="262">
        <v>2.5825615852144681</v>
      </c>
      <c r="H84" s="262">
        <v>3.3750788838482482</v>
      </c>
      <c r="I84" s="262">
        <v>3.3658431537927189</v>
      </c>
      <c r="J84" s="262">
        <v>4.2471366025234367</v>
      </c>
      <c r="K84" s="262">
        <v>4.5100713509965269</v>
      </c>
      <c r="L84" s="262">
        <v>2.8172867991192532</v>
      </c>
      <c r="M84" s="262">
        <v>3.0753353130809118</v>
      </c>
      <c r="N84" s="262">
        <v>2.4679916811956981</v>
      </c>
      <c r="O84" s="262">
        <v>2.1453817914576732</v>
      </c>
      <c r="P84" s="262">
        <v>2.47884430715771</v>
      </c>
      <c r="Q84" s="262">
        <v>2.439775044521324</v>
      </c>
      <c r="R84" s="262">
        <v>2.429903205854905</v>
      </c>
      <c r="S84" s="262">
        <v>2.56746683545266</v>
      </c>
      <c r="T84" s="262">
        <v>2.7617963202333682</v>
      </c>
      <c r="U84" s="262">
        <v>2.5633733373976471</v>
      </c>
      <c r="V84" s="262">
        <v>2.432006131559207</v>
      </c>
      <c r="W84" s="262">
        <v>2.632223368013602</v>
      </c>
      <c r="X84" s="262">
        <v>2.3422625555519958</v>
      </c>
      <c r="Y84" s="262">
        <v>2.3063398628305252</v>
      </c>
      <c r="DA84" s="72" t="s">
        <v>328</v>
      </c>
    </row>
    <row r="85" spans="1:105" ht="12" customHeight="1" x14ac:dyDescent="0.25">
      <c r="A85" s="64" t="s">
        <v>28</v>
      </c>
      <c r="B85" s="229">
        <v>0.1210166701547903</v>
      </c>
      <c r="C85" s="229">
        <v>0.30579675001882328</v>
      </c>
      <c r="D85" s="229">
        <v>0.2124126328004389</v>
      </c>
      <c r="E85" s="229">
        <v>0.2577963122782842</v>
      </c>
      <c r="F85" s="229">
        <v>0.24730677348784241</v>
      </c>
      <c r="G85" s="229">
        <v>0.36782593962560778</v>
      </c>
      <c r="H85" s="229">
        <v>0.40008194850108891</v>
      </c>
      <c r="I85" s="229">
        <v>0.27714635373117119</v>
      </c>
      <c r="J85" s="229">
        <v>0.2070329477029961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4.2282448756818256E-3</v>
      </c>
      <c r="T85" s="229">
        <v>1.641285712896557E-3</v>
      </c>
      <c r="U85" s="229">
        <v>1.536907451476014E-3</v>
      </c>
      <c r="V85" s="229">
        <v>7.8204863985230919E-4</v>
      </c>
      <c r="W85" s="229">
        <v>9.3231916552850749E-4</v>
      </c>
      <c r="X85" s="229">
        <v>9.4170755712600415E-4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8.4468895161416896E-2</v>
      </c>
      <c r="W86" s="229">
        <v>0.131266847924984</v>
      </c>
      <c r="X86" s="229">
        <v>7.2205576213274197E-2</v>
      </c>
      <c r="Y86" s="229">
        <v>6.1316594735057642E-2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1.8070364126894119E-2</v>
      </c>
      <c r="T87" s="229">
        <v>1.478401366575194E-2</v>
      </c>
      <c r="U87" s="229">
        <v>1.433239525369355E-2</v>
      </c>
      <c r="V87" s="229">
        <v>1.275692669533395E-2</v>
      </c>
      <c r="W87" s="229">
        <v>1.31528784422884E-2</v>
      </c>
      <c r="X87" s="229">
        <v>1.297795433400354E-2</v>
      </c>
      <c r="Y87" s="229">
        <v>1.444762348498535E-2</v>
      </c>
      <c r="DA87" s="73" t="s">
        <v>331</v>
      </c>
    </row>
    <row r="88" spans="1:105" ht="12" customHeight="1" x14ac:dyDescent="0.25">
      <c r="A88" s="64" t="s">
        <v>159</v>
      </c>
      <c r="B88" s="229">
        <v>4.6807916766483807E-3</v>
      </c>
      <c r="C88" s="229">
        <v>0</v>
      </c>
      <c r="D88" s="229">
        <v>0</v>
      </c>
      <c r="E88" s="229">
        <v>0</v>
      </c>
      <c r="F88" s="229">
        <v>0</v>
      </c>
      <c r="G88" s="229">
        <v>1.493647268763925E-2</v>
      </c>
      <c r="H88" s="229">
        <v>1.9314124781493861E-2</v>
      </c>
      <c r="I88" s="229">
        <v>1.08128908349347E-2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5.6310489831466063E-3</v>
      </c>
      <c r="T88" s="229">
        <v>4.4628996858646014E-3</v>
      </c>
      <c r="U88" s="229">
        <v>2.363647024160696E-3</v>
      </c>
      <c r="V88" s="229">
        <v>2.464622217451069E-3</v>
      </c>
      <c r="W88" s="229">
        <v>5.7009785150104204E-3</v>
      </c>
      <c r="X88" s="229">
        <v>2.7153674705660512E-3</v>
      </c>
      <c r="Y88" s="229">
        <v>2.7766357595692972E-3</v>
      </c>
      <c r="DA88" s="73" t="s">
        <v>332</v>
      </c>
    </row>
    <row r="89" spans="1:105" ht="12" customHeight="1" x14ac:dyDescent="0.25">
      <c r="A89" s="64" t="s">
        <v>32</v>
      </c>
      <c r="B89" s="229">
        <v>2.9994781563957549E-2</v>
      </c>
      <c r="C89" s="229">
        <v>1.179801724059122E-2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0.77756050295205537</v>
      </c>
      <c r="C91" s="229">
        <v>1.0021831907124701</v>
      </c>
      <c r="D91" s="229">
        <v>0.97575411229944031</v>
      </c>
      <c r="E91" s="229">
        <v>1.287637319175378</v>
      </c>
      <c r="F91" s="229">
        <v>1.3430878369203221</v>
      </c>
      <c r="G91" s="229">
        <v>1.217210567142895</v>
      </c>
      <c r="H91" s="229">
        <v>1.662001176857546</v>
      </c>
      <c r="I91" s="229">
        <v>1.878213655293925</v>
      </c>
      <c r="J91" s="229">
        <v>2.9644414487547119</v>
      </c>
      <c r="K91" s="229">
        <v>4.4835979028215949</v>
      </c>
      <c r="L91" s="229">
        <v>2.7996166464359158</v>
      </c>
      <c r="M91" s="229">
        <v>3.0576651603974749</v>
      </c>
      <c r="N91" s="229">
        <v>2.4679916811956981</v>
      </c>
      <c r="O91" s="229">
        <v>2.1365467151161539</v>
      </c>
      <c r="P91" s="229">
        <v>2.47884430715771</v>
      </c>
      <c r="Q91" s="229">
        <v>2.439775044521324</v>
      </c>
      <c r="R91" s="229">
        <v>2.412233053171565</v>
      </c>
      <c r="S91" s="229">
        <v>2.5259985353030432</v>
      </c>
      <c r="T91" s="229">
        <v>2.733916334135885</v>
      </c>
      <c r="U91" s="229">
        <v>2.5223007388301402</v>
      </c>
      <c r="V91" s="229">
        <v>2.3089568023047899</v>
      </c>
      <c r="W91" s="229">
        <v>2.4572856533194209</v>
      </c>
      <c r="X91" s="229">
        <v>2.233051085566423</v>
      </c>
      <c r="Y91" s="229">
        <v>2.2257014727410271</v>
      </c>
      <c r="DA91" s="73" t="s">
        <v>335</v>
      </c>
    </row>
    <row r="92" spans="1:105" ht="12" customHeight="1" x14ac:dyDescent="0.25">
      <c r="A92" s="64" t="s">
        <v>36</v>
      </c>
      <c r="B92" s="229">
        <v>0.79697664382190059</v>
      </c>
      <c r="C92" s="229">
        <v>1.0262741698876281</v>
      </c>
      <c r="D92" s="229">
        <v>0.97573358796112786</v>
      </c>
      <c r="E92" s="229">
        <v>1.175945206248693</v>
      </c>
      <c r="F92" s="229">
        <v>1.2781764716271411</v>
      </c>
      <c r="G92" s="229">
        <v>0.97206988891033763</v>
      </c>
      <c r="H92" s="229">
        <v>1.2824661395040931</v>
      </c>
      <c r="I92" s="229">
        <v>1.153967543603823</v>
      </c>
      <c r="J92" s="229">
        <v>1.0578182751842029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4.2832673910835999E-3</v>
      </c>
      <c r="C93" s="229">
        <v>1.2838083260011769E-2</v>
      </c>
      <c r="D93" s="229">
        <v>9.0716391269428411E-3</v>
      </c>
      <c r="E93" s="229">
        <v>1.1310586217436689E-2</v>
      </c>
      <c r="F93" s="229">
        <v>1.1009776426275481E-2</v>
      </c>
      <c r="G93" s="229">
        <v>1.0518716847988011E-2</v>
      </c>
      <c r="H93" s="229">
        <v>7.8418073086679516E-3</v>
      </c>
      <c r="I93" s="229">
        <v>1.082144459250819E-2</v>
      </c>
      <c r="J93" s="229">
        <v>1.7843930881524379E-2</v>
      </c>
      <c r="K93" s="229">
        <v>2.647344817493201E-2</v>
      </c>
      <c r="L93" s="229">
        <v>1.767015268333675E-2</v>
      </c>
      <c r="M93" s="229">
        <v>1.7670152683436871E-2</v>
      </c>
      <c r="N93" s="229">
        <v>0</v>
      </c>
      <c r="O93" s="229">
        <v>8.83507634151833E-3</v>
      </c>
      <c r="P93" s="229">
        <v>0</v>
      </c>
      <c r="Q93" s="229">
        <v>0</v>
      </c>
      <c r="R93" s="229">
        <v>1.7670152683340899E-2</v>
      </c>
      <c r="S93" s="229">
        <v>1.3538642163894979E-2</v>
      </c>
      <c r="T93" s="229">
        <v>6.991787032969753E-3</v>
      </c>
      <c r="U93" s="229">
        <v>1.1409325203776081E-2</v>
      </c>
      <c r="V93" s="229">
        <v>7.5002806353976059E-3</v>
      </c>
      <c r="W93" s="229">
        <v>5.2438402747468091E-3</v>
      </c>
      <c r="X93" s="229">
        <v>3.36877011584978E-3</v>
      </c>
      <c r="Y93" s="229">
        <v>2.097536109886027E-3</v>
      </c>
      <c r="DA93" s="73" t="s">
        <v>337</v>
      </c>
    </row>
    <row r="94" spans="1:105" ht="12" customHeight="1" x14ac:dyDescent="0.25">
      <c r="A94" s="64" t="s">
        <v>39</v>
      </c>
      <c r="B94" s="229">
        <v>9.7585616937960751E-2</v>
      </c>
      <c r="C94" s="229">
        <v>3.7832652452239122E-2</v>
      </c>
      <c r="D94" s="229">
        <v>0</v>
      </c>
      <c r="E94" s="229">
        <v>0</v>
      </c>
      <c r="F94" s="229">
        <v>0</v>
      </c>
      <c r="G94" s="229">
        <v>0</v>
      </c>
      <c r="H94" s="229">
        <v>3.373686895359042E-3</v>
      </c>
      <c r="I94" s="229">
        <v>3.4881265736356359E-2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1.1430323634400941E-2</v>
      </c>
      <c r="V94" s="229">
        <v>1.50765559049658E-2</v>
      </c>
      <c r="W94" s="229">
        <v>1.864085037162351E-2</v>
      </c>
      <c r="X94" s="229">
        <v>1.700209429475415E-2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1.341901193452347</v>
      </c>
      <c r="C95" s="263">
        <v>1.8280033960466</v>
      </c>
      <c r="D95" s="263">
        <v>1.549512246932123</v>
      </c>
      <c r="E95" s="263">
        <v>1.8471549429461971</v>
      </c>
      <c r="F95" s="263">
        <v>2.015251561546195</v>
      </c>
      <c r="G95" s="263">
        <v>1.7690833161956849</v>
      </c>
      <c r="H95" s="263">
        <v>2.3126050651557168</v>
      </c>
      <c r="I95" s="263">
        <v>2.0510159398344441</v>
      </c>
      <c r="J95" s="263">
        <v>2.31292598527497</v>
      </c>
      <c r="K95" s="263">
        <v>2.296927121491851</v>
      </c>
      <c r="L95" s="263">
        <v>2.168944548666615</v>
      </c>
      <c r="M95" s="263">
        <v>2.1098514059959088</v>
      </c>
      <c r="N95" s="263">
        <v>1.7913620282899669</v>
      </c>
      <c r="O95" s="263">
        <v>1.7432423119437011</v>
      </c>
      <c r="P95" s="263">
        <v>1.787714852013794</v>
      </c>
      <c r="Q95" s="263">
        <v>1.771820908266273</v>
      </c>
      <c r="R95" s="263">
        <v>1.8782278095483129</v>
      </c>
      <c r="S95" s="263">
        <v>2.1072211309031958</v>
      </c>
      <c r="T95" s="263">
        <v>2.10045162559851</v>
      </c>
      <c r="U95" s="263">
        <v>1.882831372123831</v>
      </c>
      <c r="V95" s="263">
        <v>1.556490844499731</v>
      </c>
      <c r="W95" s="263">
        <v>1.6676956083219281</v>
      </c>
      <c r="X95" s="263">
        <v>1.545940022650804</v>
      </c>
      <c r="Y95" s="263">
        <v>1.3256834844845971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0.99999999999999967</v>
      </c>
      <c r="C100" s="232">
        <f t="shared" si="2"/>
        <v>0.99999999999999956</v>
      </c>
      <c r="D100" s="232">
        <f t="shared" si="2"/>
        <v>1</v>
      </c>
      <c r="E100" s="232">
        <f t="shared" si="2"/>
        <v>1.0000000000000002</v>
      </c>
      <c r="F100" s="232">
        <f t="shared" si="2"/>
        <v>1</v>
      </c>
      <c r="G100" s="232">
        <f t="shared" si="2"/>
        <v>0.99999999999999989</v>
      </c>
      <c r="H100" s="232">
        <f t="shared" si="2"/>
        <v>1</v>
      </c>
      <c r="I100" s="232">
        <f t="shared" si="2"/>
        <v>1</v>
      </c>
      <c r="J100" s="232">
        <f t="shared" si="2"/>
        <v>1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2.2868871906103821E-3</v>
      </c>
      <c r="C101" s="266">
        <f t="shared" si="3"/>
        <v>2.0725588285230002E-3</v>
      </c>
      <c r="D101" s="266">
        <f t="shared" si="3"/>
        <v>1.9803857852312987E-3</v>
      </c>
      <c r="E101" s="266">
        <f t="shared" si="3"/>
        <v>1.97636035272266E-3</v>
      </c>
      <c r="F101" s="266">
        <f t="shared" si="3"/>
        <v>1.9280731870851902E-3</v>
      </c>
      <c r="G101" s="266">
        <f t="shared" si="3"/>
        <v>2.0513281702799315E-3</v>
      </c>
      <c r="H101" s="266">
        <f t="shared" si="3"/>
        <v>1.9938322470208409E-3</v>
      </c>
      <c r="I101" s="266">
        <f t="shared" si="3"/>
        <v>1.8596540258546891E-3</v>
      </c>
      <c r="J101" s="266">
        <f t="shared" si="3"/>
        <v>1.7548872464073729E-3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3.1632767162602518E-4</v>
      </c>
      <c r="C102" s="267">
        <f t="shared" si="4"/>
        <v>2.8668126317138464E-4</v>
      </c>
      <c r="D102" s="267">
        <f t="shared" si="4"/>
        <v>2.7393166874851044E-4</v>
      </c>
      <c r="E102" s="267">
        <f t="shared" si="4"/>
        <v>2.733748613563601E-4</v>
      </c>
      <c r="F102" s="267">
        <f t="shared" si="4"/>
        <v>2.6669566583756245E-4</v>
      </c>
      <c r="G102" s="267">
        <f t="shared" si="4"/>
        <v>2.8374458806266394E-4</v>
      </c>
      <c r="H102" s="267">
        <f t="shared" si="4"/>
        <v>2.7579161530248052E-4</v>
      </c>
      <c r="I102" s="267">
        <f t="shared" si="4"/>
        <v>2.5723176483907295E-4</v>
      </c>
      <c r="J102" s="267">
        <f t="shared" si="4"/>
        <v>2.4274017489865201E-4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4.368152425232668E-2</v>
      </c>
      <c r="C103" s="267">
        <f t="shared" si="5"/>
        <v>3.9587667071735874E-2</v>
      </c>
      <c r="D103" s="267">
        <f t="shared" si="5"/>
        <v>3.7827082184781952E-2</v>
      </c>
      <c r="E103" s="267">
        <f t="shared" si="5"/>
        <v>3.7750192940540175E-2</v>
      </c>
      <c r="F103" s="267">
        <f t="shared" si="5"/>
        <v>3.6827866292540416E-2</v>
      </c>
      <c r="G103" s="267">
        <f t="shared" si="5"/>
        <v>3.9182143127771726E-2</v>
      </c>
      <c r="H103" s="267">
        <f t="shared" si="5"/>
        <v>3.8083921240586481E-2</v>
      </c>
      <c r="I103" s="267">
        <f t="shared" si="5"/>
        <v>3.552100110789775E-2</v>
      </c>
      <c r="J103" s="267">
        <f t="shared" si="5"/>
        <v>3.3519864962636189E-2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7.5453537837155888E-4</v>
      </c>
      <c r="C104" s="267">
        <f t="shared" si="6"/>
        <v>6.8381989557583973E-4</v>
      </c>
      <c r="D104" s="267">
        <f t="shared" si="6"/>
        <v>6.5340832897941333E-4</v>
      </c>
      <c r="E104" s="267">
        <f t="shared" si="6"/>
        <v>6.5208017809663898E-4</v>
      </c>
      <c r="F104" s="267">
        <f t="shared" si="6"/>
        <v>6.3614831449429216E-4</v>
      </c>
      <c r="G104" s="267">
        <f t="shared" si="6"/>
        <v>6.7681505387823281E-4</v>
      </c>
      <c r="H104" s="267">
        <f t="shared" si="6"/>
        <v>6.5784485351625484E-4</v>
      </c>
      <c r="I104" s="267">
        <f t="shared" si="6"/>
        <v>6.1357410186199256E-4</v>
      </c>
      <c r="J104" s="267">
        <f t="shared" si="6"/>
        <v>5.7900735895678116E-4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2.5400753026419524E-3</v>
      </c>
      <c r="C105" s="268">
        <f t="shared" si="7"/>
        <v>2.379083032102023E-3</v>
      </c>
      <c r="D105" s="268">
        <f t="shared" si="7"/>
        <v>2.3011859307625377E-3</v>
      </c>
      <c r="E105" s="268">
        <f t="shared" si="7"/>
        <v>2.3179236019672E-3</v>
      </c>
      <c r="F105" s="268">
        <f t="shared" si="7"/>
        <v>2.2869725994669968E-3</v>
      </c>
      <c r="G105" s="268">
        <f t="shared" si="7"/>
        <v>2.4147244931302849E-3</v>
      </c>
      <c r="H105" s="268">
        <f t="shared" si="7"/>
        <v>2.3991713003820663E-3</v>
      </c>
      <c r="I105" s="268">
        <f t="shared" si="7"/>
        <v>2.3036557321213244E-3</v>
      </c>
      <c r="J105" s="268">
        <f t="shared" si="7"/>
        <v>2.3768275783027622E-3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0.17761047264408567</v>
      </c>
      <c r="C106" s="269">
        <f t="shared" si="8"/>
        <v>0.16990825578411223</v>
      </c>
      <c r="D106" s="269">
        <f t="shared" si="8"/>
        <v>0.16507939560804855</v>
      </c>
      <c r="E106" s="269">
        <f t="shared" si="8"/>
        <v>0.16556852412561993</v>
      </c>
      <c r="F106" s="269">
        <f t="shared" si="8"/>
        <v>0.16375735677775857</v>
      </c>
      <c r="G106" s="269">
        <f t="shared" si="8"/>
        <v>0.17089741712370068</v>
      </c>
      <c r="H106" s="269">
        <f t="shared" si="8"/>
        <v>0.16936316321221545</v>
      </c>
      <c r="I106" s="269">
        <f t="shared" si="8"/>
        <v>0.16133494528489353</v>
      </c>
      <c r="J106" s="269">
        <f t="shared" si="8"/>
        <v>0.16237677881518539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0.37121424711230505</v>
      </c>
      <c r="C107" s="269">
        <f t="shared" si="9"/>
        <v>0.40771461364028777</v>
      </c>
      <c r="D107" s="269">
        <f t="shared" si="9"/>
        <v>0.42665763158099723</v>
      </c>
      <c r="E107" s="269">
        <f t="shared" si="9"/>
        <v>0.42375939762145187</v>
      </c>
      <c r="F107" s="269">
        <f t="shared" si="9"/>
        <v>0.43110163883945024</v>
      </c>
      <c r="G107" s="269">
        <f t="shared" si="9"/>
        <v>0.4019158999706654</v>
      </c>
      <c r="H107" s="269">
        <f t="shared" si="9"/>
        <v>0.40683426417964685</v>
      </c>
      <c r="I107" s="269">
        <f t="shared" si="9"/>
        <v>0.43281294114106855</v>
      </c>
      <c r="J107" s="269">
        <f t="shared" si="9"/>
        <v>0.42244350086756277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0.26788740654963417</v>
      </c>
      <c r="C108" s="269">
        <f t="shared" si="10"/>
        <v>0.25135913758719397</v>
      </c>
      <c r="D108" s="269">
        <f t="shared" si="10"/>
        <v>0.24329737728155279</v>
      </c>
      <c r="E108" s="269">
        <f t="shared" si="10"/>
        <v>0.24508424085744271</v>
      </c>
      <c r="F108" s="269">
        <f t="shared" si="10"/>
        <v>0.24179847202879548</v>
      </c>
      <c r="G108" s="269">
        <f t="shared" si="10"/>
        <v>0.25536965036885345</v>
      </c>
      <c r="H108" s="269">
        <f t="shared" si="10"/>
        <v>0.253719804720897</v>
      </c>
      <c r="I108" s="269">
        <f t="shared" si="10"/>
        <v>0.24362849753481414</v>
      </c>
      <c r="J108" s="269">
        <f t="shared" si="10"/>
        <v>0.25137161961546461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0.18131511646620854</v>
      </c>
      <c r="C109" s="270">
        <f t="shared" si="11"/>
        <v>0.16345846323755786</v>
      </c>
      <c r="D109" s="270">
        <f t="shared" si="11"/>
        <v>0.1630619890463795</v>
      </c>
      <c r="E109" s="270">
        <f t="shared" si="11"/>
        <v>0.16888501236956827</v>
      </c>
      <c r="F109" s="270">
        <f t="shared" si="11"/>
        <v>0.16308412346429133</v>
      </c>
      <c r="G109" s="270">
        <f t="shared" si="11"/>
        <v>0.17603877391839456</v>
      </c>
      <c r="H109" s="270">
        <f t="shared" si="11"/>
        <v>0.17429774493674124</v>
      </c>
      <c r="I109" s="270">
        <f t="shared" si="11"/>
        <v>0.17574324907709016</v>
      </c>
      <c r="J109" s="270">
        <f t="shared" si="11"/>
        <v>0.18909980615850699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8.6572290083425568E-2</v>
      </c>
      <c r="C110" s="270">
        <f t="shared" si="12"/>
        <v>8.7900674349636165E-2</v>
      </c>
      <c r="D110" s="270">
        <f t="shared" si="12"/>
        <v>8.0235388235173316E-2</v>
      </c>
      <c r="E110" s="270">
        <f t="shared" si="12"/>
        <v>7.6199228487874443E-2</v>
      </c>
      <c r="F110" s="270">
        <f t="shared" si="12"/>
        <v>7.8714348564504169E-2</v>
      </c>
      <c r="G110" s="270">
        <f t="shared" si="12"/>
        <v>7.9330876450458929E-2</v>
      </c>
      <c r="H110" s="270">
        <f t="shared" si="12"/>
        <v>7.9422059784155716E-2</v>
      </c>
      <c r="I110" s="270">
        <f t="shared" si="12"/>
        <v>6.7885248457724021E-2</v>
      </c>
      <c r="J110" s="270">
        <f t="shared" si="12"/>
        <v>6.2271813456957682E-2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0.13370852389839821</v>
      </c>
      <c r="C111" s="269">
        <f t="shared" si="13"/>
        <v>0.12600818289729751</v>
      </c>
      <c r="D111" s="269">
        <f t="shared" si="13"/>
        <v>0.12192960163089775</v>
      </c>
      <c r="E111" s="269">
        <f t="shared" si="13"/>
        <v>0.12261790546080265</v>
      </c>
      <c r="F111" s="269">
        <f t="shared" si="13"/>
        <v>0.12139677629457124</v>
      </c>
      <c r="G111" s="269">
        <f t="shared" si="13"/>
        <v>0.12720827710365756</v>
      </c>
      <c r="H111" s="269">
        <f t="shared" si="13"/>
        <v>0.12667220663043266</v>
      </c>
      <c r="I111" s="269">
        <f t="shared" si="13"/>
        <v>0.12166849930664898</v>
      </c>
      <c r="J111" s="269">
        <f t="shared" si="13"/>
        <v>0.12533477338058541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6.2033640538623702E-2</v>
      </c>
      <c r="C112" s="270">
        <f t="shared" si="14"/>
        <v>5.6279020278283638E-2</v>
      </c>
      <c r="D112" s="270">
        <f t="shared" si="14"/>
        <v>5.6341641981771363E-2</v>
      </c>
      <c r="E112" s="270">
        <f t="shared" si="14"/>
        <v>5.8353629553156205E-2</v>
      </c>
      <c r="F112" s="270">
        <f t="shared" si="14"/>
        <v>5.6349289928768427E-2</v>
      </c>
      <c r="G112" s="270">
        <f t="shared" si="14"/>
        <v>6.0825417579072491E-2</v>
      </c>
      <c r="H112" s="270">
        <f t="shared" si="14"/>
        <v>6.0223852296213728E-2</v>
      </c>
      <c r="I112" s="270">
        <f t="shared" si="14"/>
        <v>6.0723306995834392E-2</v>
      </c>
      <c r="J112" s="270">
        <f t="shared" si="14"/>
        <v>6.5338302566483555E-2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4.0908749454033881E-2</v>
      </c>
      <c r="C113" s="270">
        <f t="shared" si="15"/>
        <v>3.9105040405208513E-2</v>
      </c>
      <c r="D113" s="270">
        <f t="shared" si="15"/>
        <v>3.7864800225817875E-2</v>
      </c>
      <c r="E113" s="270">
        <f t="shared" si="15"/>
        <v>3.7935701873572113E-2</v>
      </c>
      <c r="F113" s="270">
        <f t="shared" si="15"/>
        <v>3.784988089327148E-2</v>
      </c>
      <c r="G113" s="270">
        <f t="shared" si="15"/>
        <v>3.8972229584332108E-2</v>
      </c>
      <c r="H113" s="270">
        <f t="shared" si="15"/>
        <v>3.9006218469305666E-2</v>
      </c>
      <c r="I113" s="270">
        <f t="shared" si="15"/>
        <v>3.7489288290406673E-2</v>
      </c>
      <c r="J113" s="270">
        <f t="shared" si="15"/>
        <v>3.8480136812131339E-2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3.0766133905740633E-2</v>
      </c>
      <c r="C114" s="271">
        <f t="shared" si="16"/>
        <v>3.0624122213805349E-2</v>
      </c>
      <c r="D114" s="271">
        <f t="shared" si="16"/>
        <v>2.7723159423308507E-2</v>
      </c>
      <c r="E114" s="271">
        <f t="shared" si="16"/>
        <v>2.6328574034074317E-2</v>
      </c>
      <c r="F114" s="271">
        <f t="shared" si="16"/>
        <v>2.7197605472531319E-2</v>
      </c>
      <c r="G114" s="271">
        <f t="shared" si="16"/>
        <v>2.7410629940252978E-2</v>
      </c>
      <c r="H114" s="271">
        <f t="shared" si="16"/>
        <v>2.7442135864913248E-2</v>
      </c>
      <c r="I114" s="271">
        <f t="shared" si="16"/>
        <v>2.3455904020407911E-2</v>
      </c>
      <c r="J114" s="271">
        <f t="shared" si="16"/>
        <v>2.1516334001970529E-2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0.99999999999999989</v>
      </c>
      <c r="E117" s="232">
        <f t="shared" si="17"/>
        <v>0.99999999999999989</v>
      </c>
      <c r="F117" s="232">
        <f t="shared" si="17"/>
        <v>1</v>
      </c>
      <c r="G117" s="232">
        <f t="shared" si="17"/>
        <v>1.0000000000000002</v>
      </c>
      <c r="H117" s="232">
        <f t="shared" si="17"/>
        <v>1</v>
      </c>
      <c r="I117" s="232">
        <f t="shared" si="17"/>
        <v>1</v>
      </c>
      <c r="J117" s="232">
        <f t="shared" si="17"/>
        <v>1</v>
      </c>
      <c r="K117" s="232">
        <f t="shared" si="17"/>
        <v>1</v>
      </c>
      <c r="L117" s="232">
        <f t="shared" si="17"/>
        <v>0.99999999999999978</v>
      </c>
      <c r="M117" s="232">
        <f t="shared" si="17"/>
        <v>1</v>
      </c>
      <c r="N117" s="232">
        <f t="shared" si="17"/>
        <v>1</v>
      </c>
      <c r="O117" s="232">
        <f t="shared" si="17"/>
        <v>0.99999999999999989</v>
      </c>
      <c r="P117" s="232">
        <f t="shared" si="17"/>
        <v>1</v>
      </c>
      <c r="Q117" s="232">
        <f t="shared" si="17"/>
        <v>1</v>
      </c>
      <c r="R117" s="232">
        <f t="shared" si="17"/>
        <v>1.0000000000000002</v>
      </c>
      <c r="S117" s="232">
        <f t="shared" si="17"/>
        <v>1</v>
      </c>
      <c r="T117" s="232">
        <f t="shared" si="17"/>
        <v>1</v>
      </c>
      <c r="U117" s="232">
        <f t="shared" si="17"/>
        <v>1</v>
      </c>
      <c r="V117" s="232">
        <f t="shared" si="17"/>
        <v>1</v>
      </c>
      <c r="W117" s="232">
        <f t="shared" si="17"/>
        <v>1</v>
      </c>
      <c r="X117" s="232">
        <f t="shared" si="17"/>
        <v>1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2.6530571438374792E-3</v>
      </c>
      <c r="C118" s="266">
        <f t="shared" si="18"/>
        <v>2.6008981074745357E-3</v>
      </c>
      <c r="D118" s="266">
        <f t="shared" si="18"/>
        <v>2.5843032729824761E-3</v>
      </c>
      <c r="E118" s="266">
        <f t="shared" si="18"/>
        <v>2.5762050311926351E-3</v>
      </c>
      <c r="F118" s="266">
        <f t="shared" si="18"/>
        <v>2.5592349196822024E-3</v>
      </c>
      <c r="G118" s="266">
        <f t="shared" si="18"/>
        <v>2.5771352868845117E-3</v>
      </c>
      <c r="H118" s="266">
        <f t="shared" si="18"/>
        <v>2.5501142587020264E-3</v>
      </c>
      <c r="I118" s="266">
        <f t="shared" si="18"/>
        <v>2.5190903664224595E-3</v>
      </c>
      <c r="J118" s="266">
        <f t="shared" si="18"/>
        <v>2.4195053826806139E-3</v>
      </c>
      <c r="K118" s="266">
        <f t="shared" si="18"/>
        <v>2.245100564181634E-3</v>
      </c>
      <c r="L118" s="266">
        <f t="shared" si="18"/>
        <v>2.3925957684293743E-3</v>
      </c>
      <c r="M118" s="266">
        <f t="shared" si="18"/>
        <v>2.3523012942246466E-3</v>
      </c>
      <c r="N118" s="266">
        <f t="shared" si="18"/>
        <v>2.3717003050707595E-3</v>
      </c>
      <c r="O118" s="266">
        <f t="shared" si="18"/>
        <v>2.4110370834103069E-3</v>
      </c>
      <c r="P118" s="266">
        <f t="shared" si="18"/>
        <v>2.369453386736573E-3</v>
      </c>
      <c r="Q118" s="266">
        <f t="shared" si="18"/>
        <v>2.3718856794265977E-3</v>
      </c>
      <c r="R118" s="266">
        <f t="shared" si="18"/>
        <v>2.3940488138196815E-3</v>
      </c>
      <c r="S118" s="266">
        <f t="shared" si="18"/>
        <v>2.4149931174456832E-3</v>
      </c>
      <c r="T118" s="266">
        <f t="shared" si="18"/>
        <v>2.3885359978415566E-3</v>
      </c>
      <c r="U118" s="266">
        <f t="shared" si="18"/>
        <v>2.376990827062382E-3</v>
      </c>
      <c r="V118" s="266">
        <f t="shared" si="18"/>
        <v>2.3316526547017338E-3</v>
      </c>
      <c r="W118" s="266">
        <f t="shared" si="18"/>
        <v>2.3295392126052158E-3</v>
      </c>
      <c r="X118" s="266">
        <f t="shared" si="18"/>
        <v>2.3422436545668421E-3</v>
      </c>
      <c r="Y118" s="266">
        <f t="shared" si="18"/>
        <v>2.291686020751171E-3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5.0871231131345389E-4</v>
      </c>
      <c r="C119" s="267">
        <f t="shared" si="19"/>
        <v>4.987110401362732E-4</v>
      </c>
      <c r="D119" s="267">
        <f t="shared" si="19"/>
        <v>4.9552905190434636E-4</v>
      </c>
      <c r="E119" s="267">
        <f t="shared" si="19"/>
        <v>4.9397624882656355E-4</v>
      </c>
      <c r="F119" s="267">
        <f t="shared" si="19"/>
        <v>4.9072230283833933E-4</v>
      </c>
      <c r="G119" s="267">
        <f t="shared" si="19"/>
        <v>4.9415462135963368E-4</v>
      </c>
      <c r="H119" s="267">
        <f t="shared" si="19"/>
        <v>4.8897345527253806E-4</v>
      </c>
      <c r="I119" s="267">
        <f t="shared" si="19"/>
        <v>4.8302475718884345E-4</v>
      </c>
      <c r="J119" s="267">
        <f t="shared" si="19"/>
        <v>4.6392976431652633E-4</v>
      </c>
      <c r="K119" s="267">
        <f t="shared" si="19"/>
        <v>4.3048838951278241E-4</v>
      </c>
      <c r="L119" s="267">
        <f t="shared" si="19"/>
        <v>4.587699613721764E-4</v>
      </c>
      <c r="M119" s="267">
        <f t="shared" si="19"/>
        <v>4.5104366902545427E-4</v>
      </c>
      <c r="N119" s="267">
        <f t="shared" si="19"/>
        <v>4.5476334602813172E-4</v>
      </c>
      <c r="O119" s="267">
        <f t="shared" si="19"/>
        <v>4.6230600430641948E-4</v>
      </c>
      <c r="P119" s="267">
        <f t="shared" si="19"/>
        <v>4.5433250908902837E-4</v>
      </c>
      <c r="Q119" s="267">
        <f t="shared" si="19"/>
        <v>4.5479889076460137E-4</v>
      </c>
      <c r="R119" s="267">
        <f t="shared" si="19"/>
        <v>4.5904857658431511E-4</v>
      </c>
      <c r="S119" s="267">
        <f t="shared" si="19"/>
        <v>4.6306455683984155E-4</v>
      </c>
      <c r="T119" s="267">
        <f t="shared" si="19"/>
        <v>4.5799151780041673E-4</v>
      </c>
      <c r="U119" s="267">
        <f t="shared" si="19"/>
        <v>4.5577778089496592E-4</v>
      </c>
      <c r="V119" s="267">
        <f t="shared" si="19"/>
        <v>4.4708438109169156E-4</v>
      </c>
      <c r="W119" s="267">
        <f t="shared" si="19"/>
        <v>4.4667913764782387E-4</v>
      </c>
      <c r="X119" s="267">
        <f t="shared" si="19"/>
        <v>4.491151598229429E-4</v>
      </c>
      <c r="Y119" s="267">
        <f t="shared" si="19"/>
        <v>4.3942095070549132E-4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7.0373019004131995E-2</v>
      </c>
      <c r="C120" s="267">
        <f t="shared" si="20"/>
        <v>6.8989487229954946E-2</v>
      </c>
      <c r="D120" s="267">
        <f t="shared" si="20"/>
        <v>6.8549305002522376E-2</v>
      </c>
      <c r="E120" s="267">
        <f t="shared" si="20"/>
        <v>6.8334497068701525E-2</v>
      </c>
      <c r="F120" s="267">
        <f t="shared" si="20"/>
        <v>6.7884360522415699E-2</v>
      </c>
      <c r="G120" s="267">
        <f t="shared" si="20"/>
        <v>6.83591723387518E-2</v>
      </c>
      <c r="H120" s="267">
        <f t="shared" si="20"/>
        <v>6.7642432658185911E-2</v>
      </c>
      <c r="I120" s="267">
        <f t="shared" si="20"/>
        <v>6.6819515984097883E-2</v>
      </c>
      <c r="J120" s="267">
        <f t="shared" si="20"/>
        <v>6.4177998831077138E-2</v>
      </c>
      <c r="K120" s="267">
        <f t="shared" si="20"/>
        <v>5.9551866433156658E-2</v>
      </c>
      <c r="L120" s="267">
        <f t="shared" si="20"/>
        <v>6.3464214433520863E-2</v>
      </c>
      <c r="M120" s="267">
        <f t="shared" si="20"/>
        <v>6.2395393203809539E-2</v>
      </c>
      <c r="N120" s="267">
        <f t="shared" si="20"/>
        <v>6.2909956925931376E-2</v>
      </c>
      <c r="O120" s="267">
        <f t="shared" si="20"/>
        <v>6.3953375027980319E-2</v>
      </c>
      <c r="P120" s="267">
        <f t="shared" si="20"/>
        <v>6.2850356842684058E-2</v>
      </c>
      <c r="Q120" s="267">
        <f t="shared" si="20"/>
        <v>6.2914874028111592E-2</v>
      </c>
      <c r="R120" s="267">
        <f t="shared" si="20"/>
        <v>6.3502756833975188E-2</v>
      </c>
      <c r="S120" s="267">
        <f t="shared" si="20"/>
        <v>6.4058309842143377E-2</v>
      </c>
      <c r="T120" s="267">
        <f t="shared" si="20"/>
        <v>6.3356527980783686E-2</v>
      </c>
      <c r="U120" s="267">
        <f t="shared" si="20"/>
        <v>6.3050289374300586E-2</v>
      </c>
      <c r="V120" s="267">
        <f t="shared" si="20"/>
        <v>6.1847682761563431E-2</v>
      </c>
      <c r="W120" s="267">
        <f t="shared" si="20"/>
        <v>6.1791623169644039E-2</v>
      </c>
      <c r="X120" s="267">
        <f t="shared" si="20"/>
        <v>6.2128611740613585E-2</v>
      </c>
      <c r="Y120" s="267">
        <f t="shared" si="20"/>
        <v>6.0787557578407418E-2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1.2133574899695861E-3</v>
      </c>
      <c r="C121" s="267">
        <f t="shared" si="21"/>
        <v>1.1895029123976039E-3</v>
      </c>
      <c r="D121" s="267">
        <f t="shared" si="21"/>
        <v>1.1819133786506511E-3</v>
      </c>
      <c r="E121" s="267">
        <f t="shared" si="21"/>
        <v>1.178209703306111E-3</v>
      </c>
      <c r="F121" s="267">
        <f t="shared" si="21"/>
        <v>1.1704485391884696E-3</v>
      </c>
      <c r="G121" s="267">
        <f t="shared" si="21"/>
        <v>1.1786351493670623E-3</v>
      </c>
      <c r="H121" s="267">
        <f t="shared" si="21"/>
        <v>1.1662772674390183E-3</v>
      </c>
      <c r="I121" s="267">
        <f t="shared" si="21"/>
        <v>1.152088703067964E-3</v>
      </c>
      <c r="J121" s="267">
        <f t="shared" si="21"/>
        <v>1.1065441937111512E-3</v>
      </c>
      <c r="K121" s="267">
        <f t="shared" si="21"/>
        <v>1.0267813460453688E-3</v>
      </c>
      <c r="L121" s="267">
        <f t="shared" si="21"/>
        <v>1.0942372661804807E-3</v>
      </c>
      <c r="M121" s="267">
        <f t="shared" si="21"/>
        <v>1.07580886474395E-3</v>
      </c>
      <c r="N121" s="267">
        <f t="shared" si="21"/>
        <v>1.0846808693152827E-3</v>
      </c>
      <c r="O121" s="267">
        <f t="shared" si="21"/>
        <v>1.1026712751157871E-3</v>
      </c>
      <c r="P121" s="267">
        <f t="shared" si="21"/>
        <v>1.0836532566245918E-3</v>
      </c>
      <c r="Q121" s="267">
        <f t="shared" si="21"/>
        <v>1.0847656490056215E-3</v>
      </c>
      <c r="R121" s="267">
        <f t="shared" si="21"/>
        <v>1.0949018065246987E-3</v>
      </c>
      <c r="S121" s="267">
        <f t="shared" si="21"/>
        <v>1.1044805401512383E-3</v>
      </c>
      <c r="T121" s="267">
        <f t="shared" si="21"/>
        <v>1.0923805579442E-3</v>
      </c>
      <c r="U121" s="267">
        <f t="shared" si="21"/>
        <v>1.0871004532655546E-3</v>
      </c>
      <c r="V121" s="267">
        <f t="shared" si="21"/>
        <v>1.066365351067283E-3</v>
      </c>
      <c r="W121" s="267">
        <f t="shared" si="21"/>
        <v>1.0653987828185055E-3</v>
      </c>
      <c r="X121" s="267">
        <f t="shared" si="21"/>
        <v>1.0712090722221196E-3</v>
      </c>
      <c r="Y121" s="267">
        <f t="shared" si="21"/>
        <v>1.0480868851226541E-3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2.9482277582831211E-3</v>
      </c>
      <c r="C122" s="268">
        <f t="shared" si="22"/>
        <v>2.9870235610228407E-3</v>
      </c>
      <c r="D122" s="268">
        <f t="shared" si="22"/>
        <v>3.0044014574449316E-3</v>
      </c>
      <c r="E122" s="268">
        <f t="shared" si="22"/>
        <v>3.0229153459964183E-3</v>
      </c>
      <c r="F122" s="268">
        <f t="shared" si="22"/>
        <v>3.0371075800110607E-3</v>
      </c>
      <c r="G122" s="268">
        <f t="shared" si="22"/>
        <v>3.03516452332671E-3</v>
      </c>
      <c r="H122" s="268">
        <f t="shared" si="22"/>
        <v>3.0700458256975208E-3</v>
      </c>
      <c r="I122" s="268">
        <f t="shared" si="22"/>
        <v>3.12206360021574E-3</v>
      </c>
      <c r="J122" s="268">
        <f t="shared" si="22"/>
        <v>3.2785939221531384E-3</v>
      </c>
      <c r="K122" s="268">
        <f t="shared" si="22"/>
        <v>3.494910504741672E-3</v>
      </c>
      <c r="L122" s="268">
        <f t="shared" si="22"/>
        <v>3.2969954556162527E-3</v>
      </c>
      <c r="M122" s="268">
        <f t="shared" si="22"/>
        <v>3.3476661220477005E-3</v>
      </c>
      <c r="N122" s="268">
        <f t="shared" si="22"/>
        <v>3.3235647149631462E-3</v>
      </c>
      <c r="O122" s="268">
        <f t="shared" si="22"/>
        <v>3.2751291722637166E-3</v>
      </c>
      <c r="P122" s="268">
        <f t="shared" si="22"/>
        <v>3.3263981067242951E-3</v>
      </c>
      <c r="Q122" s="268">
        <f t="shared" si="22"/>
        <v>3.3233313737958186E-3</v>
      </c>
      <c r="R122" s="268">
        <f t="shared" si="22"/>
        <v>3.2951199352668817E-3</v>
      </c>
      <c r="S122" s="268">
        <f t="shared" si="22"/>
        <v>3.2678988630457217E-3</v>
      </c>
      <c r="T122" s="268">
        <f t="shared" si="22"/>
        <v>3.3004593292573024E-3</v>
      </c>
      <c r="U122" s="268">
        <f t="shared" si="22"/>
        <v>3.3136473201586386E-3</v>
      </c>
      <c r="V122" s="268">
        <f t="shared" si="22"/>
        <v>3.3669166582485431E-3</v>
      </c>
      <c r="W122" s="268">
        <f t="shared" si="22"/>
        <v>3.3676281597104906E-3</v>
      </c>
      <c r="X122" s="268">
        <f t="shared" si="22"/>
        <v>3.3535436167317864E-3</v>
      </c>
      <c r="Y122" s="268">
        <f t="shared" si="22"/>
        <v>3.4229314299195545E-3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0.1235582305992219</v>
      </c>
      <c r="C123" s="269">
        <f t="shared" si="23"/>
        <v>0.13052619754237818</v>
      </c>
      <c r="D123" s="269">
        <f t="shared" si="23"/>
        <v>0.13244778685739023</v>
      </c>
      <c r="E123" s="269">
        <f t="shared" si="23"/>
        <v>0.13271148634787941</v>
      </c>
      <c r="F123" s="269">
        <f t="shared" si="23"/>
        <v>0.13472319349699247</v>
      </c>
      <c r="G123" s="269">
        <f t="shared" si="23"/>
        <v>0.13186407950083315</v>
      </c>
      <c r="H123" s="269">
        <f t="shared" si="23"/>
        <v>0.13432676481379235</v>
      </c>
      <c r="I123" s="269">
        <f t="shared" si="23"/>
        <v>0.13630532352414232</v>
      </c>
      <c r="J123" s="269">
        <f t="shared" si="23"/>
        <v>0.14403801330268881</v>
      </c>
      <c r="K123" s="269">
        <f t="shared" si="23"/>
        <v>0.1611105258097269</v>
      </c>
      <c r="L123" s="269">
        <f t="shared" si="23"/>
        <v>0.14812245997067092</v>
      </c>
      <c r="M123" s="269">
        <f t="shared" si="23"/>
        <v>0.15188571594465933</v>
      </c>
      <c r="N123" s="269">
        <f t="shared" si="23"/>
        <v>0.15012663181120939</v>
      </c>
      <c r="O123" s="269">
        <f t="shared" si="23"/>
        <v>0.14634590196340336</v>
      </c>
      <c r="P123" s="269">
        <f t="shared" si="23"/>
        <v>0.15033576013392125</v>
      </c>
      <c r="Q123" s="269">
        <f t="shared" si="23"/>
        <v>0.15010935250037646</v>
      </c>
      <c r="R123" s="269">
        <f t="shared" si="23"/>
        <v>0.14797828525465045</v>
      </c>
      <c r="S123" s="269">
        <f t="shared" si="23"/>
        <v>0.14583154385163927</v>
      </c>
      <c r="T123" s="269">
        <f t="shared" si="23"/>
        <v>0.14843045503874067</v>
      </c>
      <c r="U123" s="269">
        <f t="shared" si="23"/>
        <v>0.14948247995986483</v>
      </c>
      <c r="V123" s="269">
        <f t="shared" si="23"/>
        <v>0.15339462429691886</v>
      </c>
      <c r="W123" s="269">
        <f t="shared" si="23"/>
        <v>0.15346937684321138</v>
      </c>
      <c r="X123" s="269">
        <f t="shared" si="23"/>
        <v>0.15246681434771131</v>
      </c>
      <c r="Y123" s="269">
        <f t="shared" si="23"/>
        <v>0.15696292061314104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0.52201801211449816</v>
      </c>
      <c r="C124" s="269">
        <f t="shared" si="24"/>
        <v>0.51175515119601522</v>
      </c>
      <c r="D124" s="269">
        <f t="shared" si="24"/>
        <v>0.508489935995869</v>
      </c>
      <c r="E124" s="269">
        <f t="shared" si="24"/>
        <v>0.50689651834537697</v>
      </c>
      <c r="F124" s="269">
        <f t="shared" si="24"/>
        <v>0.50355746328709661</v>
      </c>
      <c r="G124" s="269">
        <f t="shared" si="24"/>
        <v>0.50707955632786417</v>
      </c>
      <c r="H124" s="269">
        <f t="shared" si="24"/>
        <v>0.50176287347771331</v>
      </c>
      <c r="I124" s="269">
        <f t="shared" si="24"/>
        <v>0.49565858333324664</v>
      </c>
      <c r="J124" s="269">
        <f t="shared" si="24"/>
        <v>0.47606414852428552</v>
      </c>
      <c r="K124" s="269">
        <f t="shared" si="24"/>
        <v>0.4417480928496082</v>
      </c>
      <c r="L124" s="269">
        <f t="shared" si="24"/>
        <v>0.47076938758374948</v>
      </c>
      <c r="M124" s="269">
        <f t="shared" si="24"/>
        <v>0.46284100904414299</v>
      </c>
      <c r="N124" s="269">
        <f t="shared" si="24"/>
        <v>0.46665797661395136</v>
      </c>
      <c r="O124" s="269">
        <f t="shared" si="24"/>
        <v>0.47439791801683312</v>
      </c>
      <c r="P124" s="269">
        <f t="shared" si="24"/>
        <v>0.46621587085497029</v>
      </c>
      <c r="Q124" s="269">
        <f t="shared" si="24"/>
        <v>0.46669445104608198</v>
      </c>
      <c r="R124" s="269">
        <f t="shared" si="24"/>
        <v>0.47105529015766229</v>
      </c>
      <c r="S124" s="269">
        <f t="shared" si="24"/>
        <v>0.47517631098428276</v>
      </c>
      <c r="T124" s="269">
        <f t="shared" si="24"/>
        <v>0.4699705833149399</v>
      </c>
      <c r="U124" s="269">
        <f t="shared" si="24"/>
        <v>0.46769894468338363</v>
      </c>
      <c r="V124" s="269">
        <f t="shared" si="24"/>
        <v>0.45877816336377131</v>
      </c>
      <c r="W124" s="269">
        <f t="shared" si="24"/>
        <v>0.45836232051451115</v>
      </c>
      <c r="X124" s="269">
        <f t="shared" si="24"/>
        <v>0.46086205843129008</v>
      </c>
      <c r="Y124" s="269">
        <f t="shared" si="24"/>
        <v>0.45091429098007912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0.14920164994638579</v>
      </c>
      <c r="C125" s="269">
        <f t="shared" si="25"/>
        <v>0.15143651800282321</v>
      </c>
      <c r="D125" s="269">
        <f t="shared" si="25"/>
        <v>0.15242302279737951</v>
      </c>
      <c r="E125" s="269">
        <f t="shared" si="25"/>
        <v>0.15337308148433143</v>
      </c>
      <c r="F125" s="269">
        <f t="shared" si="25"/>
        <v>0.15408474910081946</v>
      </c>
      <c r="G125" s="269">
        <f t="shared" si="25"/>
        <v>0.15402485934602198</v>
      </c>
      <c r="H125" s="269">
        <f t="shared" si="25"/>
        <v>0.15579189427387599</v>
      </c>
      <c r="I125" s="269">
        <f t="shared" si="25"/>
        <v>0.15843792463202791</v>
      </c>
      <c r="J125" s="269">
        <f t="shared" si="25"/>
        <v>0.16638458347543769</v>
      </c>
      <c r="K125" s="269">
        <f t="shared" si="25"/>
        <v>0.17736788946669868</v>
      </c>
      <c r="L125" s="269">
        <f t="shared" si="25"/>
        <v>0.16725286657648944</v>
      </c>
      <c r="M125" s="269">
        <f t="shared" si="25"/>
        <v>0.16984574447854459</v>
      </c>
      <c r="N125" s="269">
        <f t="shared" si="25"/>
        <v>0.16861270686205088</v>
      </c>
      <c r="O125" s="269">
        <f t="shared" si="25"/>
        <v>0.16613289925358612</v>
      </c>
      <c r="P125" s="269">
        <f t="shared" si="25"/>
        <v>0.168757685457743</v>
      </c>
      <c r="Q125" s="269">
        <f t="shared" si="25"/>
        <v>0.16860076689243569</v>
      </c>
      <c r="R125" s="269">
        <f t="shared" si="25"/>
        <v>0.16715685277463443</v>
      </c>
      <c r="S125" s="269">
        <f t="shared" si="25"/>
        <v>0.16594202582829792</v>
      </c>
      <c r="T125" s="269">
        <f t="shared" si="25"/>
        <v>0.16757447755791574</v>
      </c>
      <c r="U125" s="269">
        <f t="shared" si="25"/>
        <v>0.16825876010612176</v>
      </c>
      <c r="V125" s="269">
        <f t="shared" si="25"/>
        <v>0.17099385344331733</v>
      </c>
      <c r="W125" s="269">
        <f t="shared" si="25"/>
        <v>0.17102937287713421</v>
      </c>
      <c r="X125" s="269">
        <f t="shared" si="25"/>
        <v>0.17031540781114879</v>
      </c>
      <c r="Y125" s="269">
        <f t="shared" si="25"/>
        <v>0.17389797647059643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0.1009846445766652</v>
      </c>
      <c r="C126" s="270">
        <f t="shared" si="26"/>
        <v>9.8478936347406398E-2</v>
      </c>
      <c r="D126" s="270">
        <f t="shared" si="26"/>
        <v>0.10215647020740345</v>
      </c>
      <c r="E126" s="270">
        <f t="shared" si="26"/>
        <v>0.10568780217372963</v>
      </c>
      <c r="F126" s="270">
        <f t="shared" si="26"/>
        <v>0.10392446253063932</v>
      </c>
      <c r="G126" s="270">
        <f t="shared" si="26"/>
        <v>0.10617685912583261</v>
      </c>
      <c r="H126" s="270">
        <f t="shared" si="26"/>
        <v>0.10702426592685815</v>
      </c>
      <c r="I126" s="270">
        <f t="shared" si="26"/>
        <v>0.11429038857773517</v>
      </c>
      <c r="J126" s="270">
        <f t="shared" si="26"/>
        <v>0.12516644691672082</v>
      </c>
      <c r="K126" s="270">
        <f t="shared" si="26"/>
        <v>0.13490593283948479</v>
      </c>
      <c r="L126" s="270">
        <f t="shared" si="26"/>
        <v>0.10823287463392453</v>
      </c>
      <c r="M126" s="270">
        <f t="shared" si="26"/>
        <v>0.11592417457117128</v>
      </c>
      <c r="N126" s="270">
        <f t="shared" si="26"/>
        <v>0.1123357178311913</v>
      </c>
      <c r="O126" s="270">
        <f t="shared" si="26"/>
        <v>0.10463306585398638</v>
      </c>
      <c r="P126" s="270">
        <f t="shared" si="26"/>
        <v>0.11276326737913993</v>
      </c>
      <c r="Q126" s="270">
        <f t="shared" si="26"/>
        <v>0.11230039950429598</v>
      </c>
      <c r="R126" s="270">
        <f t="shared" si="26"/>
        <v>0.10793710609528323</v>
      </c>
      <c r="S126" s="270">
        <f t="shared" si="26"/>
        <v>0.10391421838821366</v>
      </c>
      <c r="T126" s="270">
        <f t="shared" si="26"/>
        <v>0.10915147513517523</v>
      </c>
      <c r="U126" s="270">
        <f t="shared" si="26"/>
        <v>0.11127696814062372</v>
      </c>
      <c r="V126" s="270">
        <f t="shared" si="26"/>
        <v>0.11928015583730039</v>
      </c>
      <c r="W126" s="270">
        <f t="shared" si="26"/>
        <v>0.11946463839247186</v>
      </c>
      <c r="X126" s="270">
        <f t="shared" si="26"/>
        <v>0.11739420461904482</v>
      </c>
      <c r="Y126" s="270">
        <f t="shared" si="26"/>
        <v>0.126711317971478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4.8217005369720588E-2</v>
      </c>
      <c r="C127" s="270">
        <f t="shared" si="27"/>
        <v>5.2957581655416815E-2</v>
      </c>
      <c r="D127" s="270">
        <f t="shared" si="27"/>
        <v>5.0266552589976081E-2</v>
      </c>
      <c r="E127" s="270">
        <f t="shared" si="27"/>
        <v>4.7685279310601777E-2</v>
      </c>
      <c r="F127" s="270">
        <f t="shared" si="27"/>
        <v>5.0160286570180172E-2</v>
      </c>
      <c r="G127" s="270">
        <f t="shared" si="27"/>
        <v>4.7848000220189375E-2</v>
      </c>
      <c r="H127" s="270">
        <f t="shared" si="27"/>
        <v>4.8767628347017845E-2</v>
      </c>
      <c r="I127" s="270">
        <f t="shared" si="27"/>
        <v>4.4147536054292683E-2</v>
      </c>
      <c r="J127" s="270">
        <f t="shared" si="27"/>
        <v>4.1218136558716881E-2</v>
      </c>
      <c r="K127" s="270">
        <f t="shared" si="27"/>
        <v>4.2461956627213922E-2</v>
      </c>
      <c r="L127" s="270">
        <f t="shared" si="27"/>
        <v>5.9019991942564839E-2</v>
      </c>
      <c r="M127" s="270">
        <f t="shared" si="27"/>
        <v>5.3921569907373228E-2</v>
      </c>
      <c r="N127" s="270">
        <f t="shared" si="27"/>
        <v>5.6276989030859564E-2</v>
      </c>
      <c r="O127" s="270">
        <f t="shared" si="27"/>
        <v>6.1499833399599774E-2</v>
      </c>
      <c r="P127" s="270">
        <f t="shared" si="27"/>
        <v>5.59944180786031E-2</v>
      </c>
      <c r="Q127" s="270">
        <f t="shared" si="27"/>
        <v>5.6300367388139719E-2</v>
      </c>
      <c r="R127" s="270">
        <f t="shared" si="27"/>
        <v>5.9219746679351204E-2</v>
      </c>
      <c r="S127" s="270">
        <f t="shared" si="27"/>
        <v>6.2027807440084272E-2</v>
      </c>
      <c r="T127" s="270">
        <f t="shared" si="27"/>
        <v>5.8423002422740462E-2</v>
      </c>
      <c r="U127" s="270">
        <f t="shared" si="27"/>
        <v>5.6981791965498019E-2</v>
      </c>
      <c r="V127" s="270">
        <f t="shared" si="27"/>
        <v>5.1713697606016927E-2</v>
      </c>
      <c r="W127" s="270">
        <f t="shared" si="27"/>
        <v>5.1564734484662353E-2</v>
      </c>
      <c r="X127" s="270">
        <f t="shared" si="27"/>
        <v>5.2921203192103944E-2</v>
      </c>
      <c r="Y127" s="270">
        <f t="shared" si="27"/>
        <v>4.7186658499118413E-2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0.1275257336323587</v>
      </c>
      <c r="C128" s="269">
        <f t="shared" si="28"/>
        <v>0.13001651040779724</v>
      </c>
      <c r="D128" s="269">
        <f t="shared" si="28"/>
        <v>0.13082380218585637</v>
      </c>
      <c r="E128" s="269">
        <f t="shared" si="28"/>
        <v>0.13141311042438891</v>
      </c>
      <c r="F128" s="269">
        <f t="shared" si="28"/>
        <v>0.13249272025095565</v>
      </c>
      <c r="G128" s="269">
        <f t="shared" si="28"/>
        <v>0.13138724290559109</v>
      </c>
      <c r="H128" s="269">
        <f t="shared" si="28"/>
        <v>0.13320062396932142</v>
      </c>
      <c r="I128" s="269">
        <f t="shared" si="28"/>
        <v>0.13550238509959042</v>
      </c>
      <c r="J128" s="269">
        <f t="shared" si="28"/>
        <v>0.14206668260364946</v>
      </c>
      <c r="K128" s="269">
        <f t="shared" si="28"/>
        <v>0.15302434463632816</v>
      </c>
      <c r="L128" s="269">
        <f t="shared" si="28"/>
        <v>0.14314847298397082</v>
      </c>
      <c r="M128" s="269">
        <f t="shared" si="28"/>
        <v>0.14580531737880184</v>
      </c>
      <c r="N128" s="269">
        <f t="shared" si="28"/>
        <v>0.14445801855147961</v>
      </c>
      <c r="O128" s="269">
        <f t="shared" si="28"/>
        <v>0.14191876220310073</v>
      </c>
      <c r="P128" s="269">
        <f t="shared" si="28"/>
        <v>0.14460648945150681</v>
      </c>
      <c r="Q128" s="269">
        <f t="shared" si="28"/>
        <v>0.1444457739400016</v>
      </c>
      <c r="R128" s="269">
        <f t="shared" si="28"/>
        <v>0.14306369584688222</v>
      </c>
      <c r="S128" s="269">
        <f t="shared" si="28"/>
        <v>0.14174137241615417</v>
      </c>
      <c r="T128" s="269">
        <f t="shared" si="28"/>
        <v>0.14342858870477657</v>
      </c>
      <c r="U128" s="269">
        <f t="shared" si="28"/>
        <v>0.14427600949494765</v>
      </c>
      <c r="V128" s="269">
        <f t="shared" si="28"/>
        <v>0.1477736570893198</v>
      </c>
      <c r="W128" s="269">
        <f t="shared" si="28"/>
        <v>0.14813806130271712</v>
      </c>
      <c r="X128" s="269">
        <f t="shared" si="28"/>
        <v>0.14701099616589258</v>
      </c>
      <c r="Y128" s="269">
        <f t="shared" si="28"/>
        <v>0.1502351290712769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5.8684008964768469E-2</v>
      </c>
      <c r="C129" s="270">
        <f t="shared" si="29"/>
        <v>5.7590870595854708E-2</v>
      </c>
      <c r="D129" s="270">
        <f t="shared" si="29"/>
        <v>5.9953400383325132E-2</v>
      </c>
      <c r="E129" s="270">
        <f t="shared" si="29"/>
        <v>6.2025861959510639E-2</v>
      </c>
      <c r="F129" s="270">
        <f t="shared" si="29"/>
        <v>6.0990996449579171E-2</v>
      </c>
      <c r="G129" s="270">
        <f t="shared" si="29"/>
        <v>6.2312878799463622E-2</v>
      </c>
      <c r="H129" s="270">
        <f t="shared" si="29"/>
        <v>6.2810203336287285E-2</v>
      </c>
      <c r="I129" s="270">
        <f t="shared" si="29"/>
        <v>6.7074531965085241E-2</v>
      </c>
      <c r="J129" s="270">
        <f t="shared" si="29"/>
        <v>7.3457452976997406E-2</v>
      </c>
      <c r="K129" s="270">
        <f t="shared" si="29"/>
        <v>7.9173344470406762E-2</v>
      </c>
      <c r="L129" s="270">
        <f t="shared" si="29"/>
        <v>6.3519509379990749E-2</v>
      </c>
      <c r="M129" s="270">
        <f t="shared" si="29"/>
        <v>6.8033365268607551E-2</v>
      </c>
      <c r="N129" s="270">
        <f t="shared" si="29"/>
        <v>6.5927378410864004E-2</v>
      </c>
      <c r="O129" s="270">
        <f t="shared" si="29"/>
        <v>6.1406860258022521E-2</v>
      </c>
      <c r="P129" s="270">
        <f t="shared" si="29"/>
        <v>6.617829789917283E-2</v>
      </c>
      <c r="Q129" s="270">
        <f t="shared" si="29"/>
        <v>6.5906650856467061E-2</v>
      </c>
      <c r="R129" s="270">
        <f t="shared" si="29"/>
        <v>6.3345929286806713E-2</v>
      </c>
      <c r="S129" s="270">
        <f t="shared" si="29"/>
        <v>6.0984984386210327E-2</v>
      </c>
      <c r="T129" s="270">
        <f t="shared" si="29"/>
        <v>6.4058615943989983E-2</v>
      </c>
      <c r="U129" s="270">
        <f t="shared" si="29"/>
        <v>6.5306021349725907E-2</v>
      </c>
      <c r="V129" s="270">
        <f t="shared" si="29"/>
        <v>7.0002917350024271E-2</v>
      </c>
      <c r="W129" s="270">
        <f t="shared" si="29"/>
        <v>7.0111186130958875E-2</v>
      </c>
      <c r="X129" s="270">
        <f t="shared" si="29"/>
        <v>6.8896093785526261E-2</v>
      </c>
      <c r="Y129" s="270">
        <f t="shared" si="29"/>
        <v>7.4364104045680765E-2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3.9736870232815996E-2</v>
      </c>
      <c r="C130" s="270">
        <f t="shared" si="30"/>
        <v>4.1087676734297231E-2</v>
      </c>
      <c r="D130" s="270">
        <f t="shared" si="30"/>
        <v>4.1370060344003659E-2</v>
      </c>
      <c r="E130" s="270">
        <f t="shared" si="30"/>
        <v>4.1401799896667958E-2</v>
      </c>
      <c r="F130" s="270">
        <f t="shared" si="30"/>
        <v>4.2063747548097559E-2</v>
      </c>
      <c r="G130" s="270">
        <f t="shared" si="30"/>
        <v>4.0993418191313101E-2</v>
      </c>
      <c r="H130" s="270">
        <f t="shared" si="30"/>
        <v>4.1769765063221158E-2</v>
      </c>
      <c r="I130" s="270">
        <f t="shared" si="30"/>
        <v>4.2518628788493343E-2</v>
      </c>
      <c r="J130" s="270">
        <f t="shared" si="30"/>
        <v>4.4419205841156821E-2</v>
      </c>
      <c r="K130" s="270">
        <f t="shared" si="30"/>
        <v>4.8931005558019894E-2</v>
      </c>
      <c r="L130" s="270">
        <f t="shared" si="30"/>
        <v>4.4991419840288295E-2</v>
      </c>
      <c r="M130" s="270">
        <f t="shared" si="30"/>
        <v>4.6126560845296052E-2</v>
      </c>
      <c r="N130" s="270">
        <f t="shared" si="30"/>
        <v>4.5502904854881385E-2</v>
      </c>
      <c r="O130" s="270">
        <f t="shared" si="30"/>
        <v>4.4418993411451321E-2</v>
      </c>
      <c r="P130" s="270">
        <f t="shared" si="30"/>
        <v>4.556629098468401E-2</v>
      </c>
      <c r="Q130" s="270">
        <f t="shared" si="30"/>
        <v>4.5497667550698243E-2</v>
      </c>
      <c r="R130" s="270">
        <f t="shared" si="30"/>
        <v>4.4962991105736039E-2</v>
      </c>
      <c r="S130" s="270">
        <f t="shared" si="30"/>
        <v>4.4353623067478878E-2</v>
      </c>
      <c r="T130" s="270">
        <f t="shared" si="30"/>
        <v>4.5082789102862099E-2</v>
      </c>
      <c r="U130" s="270">
        <f t="shared" si="30"/>
        <v>4.552861941614382E-2</v>
      </c>
      <c r="V130" s="270">
        <f t="shared" si="30"/>
        <v>4.7421100489024696E-2</v>
      </c>
      <c r="W130" s="270">
        <f t="shared" si="30"/>
        <v>4.7764659122766666E-2</v>
      </c>
      <c r="X130" s="270">
        <f t="shared" si="30"/>
        <v>4.7056604483993125E-2</v>
      </c>
      <c r="Y130" s="270">
        <f t="shared" si="30"/>
        <v>4.8178206117451682E-2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2.9104854434774216E-2</v>
      </c>
      <c r="C131" s="271">
        <f t="shared" si="31"/>
        <v>3.1337963077645296E-2</v>
      </c>
      <c r="D131" s="271">
        <f t="shared" si="31"/>
        <v>2.9500341458527583E-2</v>
      </c>
      <c r="E131" s="271">
        <f t="shared" si="31"/>
        <v>2.7985448568210301E-2</v>
      </c>
      <c r="F131" s="271">
        <f t="shared" si="31"/>
        <v>2.9437976253278913E-2</v>
      </c>
      <c r="G131" s="271">
        <f t="shared" si="31"/>
        <v>2.8080945914814356E-2</v>
      </c>
      <c r="H131" s="271">
        <f t="shared" si="31"/>
        <v>2.8620655569812983E-2</v>
      </c>
      <c r="I131" s="271">
        <f t="shared" si="31"/>
        <v>2.5909224346011818E-2</v>
      </c>
      <c r="J131" s="271">
        <f t="shared" si="31"/>
        <v>2.4190023785495233E-2</v>
      </c>
      <c r="K131" s="271">
        <f t="shared" si="31"/>
        <v>2.491999460790148E-2</v>
      </c>
      <c r="L131" s="271">
        <f t="shared" si="31"/>
        <v>3.4637543763691783E-2</v>
      </c>
      <c r="M131" s="271">
        <f t="shared" si="31"/>
        <v>3.1645391264898216E-2</v>
      </c>
      <c r="N131" s="271">
        <f t="shared" si="31"/>
        <v>3.302773528573423E-2</v>
      </c>
      <c r="O131" s="271">
        <f t="shared" si="31"/>
        <v>3.60929085336269E-2</v>
      </c>
      <c r="P131" s="271">
        <f t="shared" si="31"/>
        <v>3.2861900567649975E-2</v>
      </c>
      <c r="Q131" s="271">
        <f t="shared" si="31"/>
        <v>3.3041455532836328E-2</v>
      </c>
      <c r="R131" s="271">
        <f t="shared" si="31"/>
        <v>3.4754775454339484E-2</v>
      </c>
      <c r="S131" s="271">
        <f t="shared" si="31"/>
        <v>3.6402764962464973E-2</v>
      </c>
      <c r="T131" s="271">
        <f t="shared" si="31"/>
        <v>3.4287183657924478E-2</v>
      </c>
      <c r="U131" s="271">
        <f t="shared" si="31"/>
        <v>3.3441368729077908E-2</v>
      </c>
      <c r="V131" s="271">
        <f t="shared" si="31"/>
        <v>3.034963925027084E-2</v>
      </c>
      <c r="W131" s="271">
        <f t="shared" si="31"/>
        <v>3.0262216048991576E-2</v>
      </c>
      <c r="X131" s="271">
        <f t="shared" si="31"/>
        <v>3.1058297896373196E-2</v>
      </c>
      <c r="Y131" s="271">
        <f t="shared" si="31"/>
        <v>2.7692818908144463E-2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0.1936447809080554</v>
      </c>
      <c r="C136" s="272">
        <f>IF(C$5=0,0,C$5/ISI_fec!C$5)</f>
        <v>0.19368782481581667</v>
      </c>
      <c r="D136" s="272">
        <f>IF(D$5=0,0,D$5/ISI_fec!D$5)</f>
        <v>0.19395453380346112</v>
      </c>
      <c r="E136" s="272">
        <f>IF(E$5=0,0,E$5/ISI_fec!E$5)</f>
        <v>0.19465774273576986</v>
      </c>
      <c r="F136" s="272">
        <f>IF(F$5=0,0,F$5/ISI_fec!F$5)</f>
        <v>0.19502981975438533</v>
      </c>
      <c r="G136" s="272">
        <f>IF(G$5=0,0,G$5/ISI_fec!G$5)</f>
        <v>0.19402650452621578</v>
      </c>
      <c r="H136" s="272">
        <f>IF(H$5=0,0,H$5/ISI_fec!H$5)</f>
        <v>0.19451071049303761</v>
      </c>
      <c r="I136" s="272">
        <f>IF(I$5=0,0,I$5/ISI_fec!I$5)</f>
        <v>0.19484617904383025</v>
      </c>
      <c r="J136" s="272">
        <f>IF(J$5=0,0,J$5/ISI_fec!J$5)</f>
        <v>0.19539383871948821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0.17399250210003075</v>
      </c>
      <c r="C137" s="273">
        <f>IF(C$6=0,0,C$6/ISI_fec!C$6)</f>
        <v>0.17399250210003067</v>
      </c>
      <c r="D137" s="273">
        <f>IF(D$6=0,0,D$6/ISI_fec!D$6)</f>
        <v>0.17399250210003062</v>
      </c>
      <c r="E137" s="273">
        <f>IF(E$6=0,0,E$6/ISI_fec!E$6)</f>
        <v>0.17479950882368284</v>
      </c>
      <c r="F137" s="273">
        <f>IF(F$6=0,0,F$6/ISI_fec!F$6)</f>
        <v>0.17479950882368278</v>
      </c>
      <c r="G137" s="273">
        <f>IF(G$6=0,0,G$6/ISI_fec!G$6)</f>
        <v>0.17479950882368289</v>
      </c>
      <c r="H137" s="273">
        <f>IF(H$6=0,0,H$6/ISI_fec!H$6)</f>
        <v>0.17479950882368273</v>
      </c>
      <c r="I137" s="273">
        <f>IF(I$6=0,0,I$6/ISI_fec!I$6)</f>
        <v>0.17479950882368281</v>
      </c>
      <c r="J137" s="273">
        <f>IF(J$6=0,0,J$6/ISI_fec!J$6)</f>
        <v>0.17479950882368281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4.5125730809713875E-2</v>
      </c>
      <c r="C138" s="274">
        <f>IF(C$7=0,0,C$7/ISI_fec!C$7)</f>
        <v>4.5125730809713889E-2</v>
      </c>
      <c r="D138" s="274">
        <f>IF(D$7=0,0,D$7/ISI_fec!D$7)</f>
        <v>4.5125730809713889E-2</v>
      </c>
      <c r="E138" s="274">
        <f>IF(E$7=0,0,E$7/ISI_fec!E$7)</f>
        <v>4.5335031599883661E-2</v>
      </c>
      <c r="F138" s="274">
        <f>IF(F$7=0,0,F$7/ISI_fec!F$7)</f>
        <v>4.5335031599883668E-2</v>
      </c>
      <c r="G138" s="274">
        <f>IF(G$7=0,0,G$7/ISI_fec!G$7)</f>
        <v>4.5335031599883668E-2</v>
      </c>
      <c r="H138" s="274">
        <f>IF(H$7=0,0,H$7/ISI_fec!H$7)</f>
        <v>4.5335031599883661E-2</v>
      </c>
      <c r="I138" s="274">
        <f>IF(I$7=0,0,I$7/ISI_fec!I$7)</f>
        <v>4.5335031599883661E-2</v>
      </c>
      <c r="J138" s="274">
        <f>IF(J$7=0,0,J$7/ISI_fec!J$7)</f>
        <v>4.5335031599883648E-2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0.24925555132576113</v>
      </c>
      <c r="C139" s="274">
        <f>IF(C$8=0,0,C$8/ISI_fec!C$8)</f>
        <v>0.2492555513257611</v>
      </c>
      <c r="D139" s="274">
        <f>IF(D$8=0,0,D$8/ISI_fec!D$8)</f>
        <v>0.24925555132576127</v>
      </c>
      <c r="E139" s="274">
        <f>IF(E$8=0,0,E$8/ISI_fec!E$8)</f>
        <v>0.25041164083191625</v>
      </c>
      <c r="F139" s="274">
        <f>IF(F$8=0,0,F$8/ISI_fec!F$8)</f>
        <v>0.25041164083191614</v>
      </c>
      <c r="G139" s="274">
        <f>IF(G$8=0,0,G$8/ISI_fec!G$8)</f>
        <v>0.25041164083191625</v>
      </c>
      <c r="H139" s="274">
        <f>IF(H$8=0,0,H$8/ISI_fec!H$8)</f>
        <v>0.2504116408319163</v>
      </c>
      <c r="I139" s="274">
        <f>IF(I$8=0,0,I$8/ISI_fec!I$8)</f>
        <v>0.25041164083191619</v>
      </c>
      <c r="J139" s="274">
        <f>IF(J$8=0,0,J$8/ISI_fec!J$8)</f>
        <v>0.25041164083191619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0.17222121704764204</v>
      </c>
      <c r="C140" s="274">
        <f>IF(C$9=0,0,C$9/ISI_fec!C$9)</f>
        <v>0.17222121704764196</v>
      </c>
      <c r="D140" s="274">
        <f>IF(D$9=0,0,D$9/ISI_fec!D$9)</f>
        <v>0.17222121704764196</v>
      </c>
      <c r="E140" s="274">
        <f>IF(E$9=0,0,E$9/ISI_fec!E$9)</f>
        <v>0.17302000825091521</v>
      </c>
      <c r="F140" s="274">
        <f>IF(F$9=0,0,F$9/ISI_fec!F$9)</f>
        <v>0.17302000825091521</v>
      </c>
      <c r="G140" s="274">
        <f>IF(G$9=0,0,G$9/ISI_fec!G$9)</f>
        <v>0.17302000825091518</v>
      </c>
      <c r="H140" s="274">
        <f>IF(H$9=0,0,H$9/ISI_fec!H$9)</f>
        <v>0.17302000825091526</v>
      </c>
      <c r="I140" s="274">
        <f>IF(I$9=0,0,I$9/ISI_fec!I$9)</f>
        <v>0.17302000825091518</v>
      </c>
      <c r="J140" s="274">
        <f>IF(J$9=0,0,J$9/ISI_fec!J$9)</f>
        <v>0.17302000825091518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0.26406739439905796</v>
      </c>
      <c r="C141" s="275">
        <f>IF(C$10=0,0,C$10/ISI_fec!C$10)</f>
        <v>0.26535481632324676</v>
      </c>
      <c r="D141" s="275">
        <f>IF(D$10=0,0,D$10/ISI_fec!D$10)</f>
        <v>0.26408599450340575</v>
      </c>
      <c r="E141" s="275">
        <f>IF(E$10=0,0,E$10/ISI_fec!E$10)</f>
        <v>0.26425601579213703</v>
      </c>
      <c r="F141" s="275">
        <f>IF(F$10=0,0,F$10/ISI_fec!F$10)</f>
        <v>0.26507281766097374</v>
      </c>
      <c r="G141" s="275">
        <f>IF(G$10=0,0,G$10/ISI_fec!G$10)</f>
        <v>0.2639993771826652</v>
      </c>
      <c r="H141" s="275">
        <f>IF(H$10=0,0,H$10/ISI_fec!H$10)</f>
        <v>0.2641451686846068</v>
      </c>
      <c r="I141" s="275">
        <f>IF(I$10=0,0,I$10/ISI_fec!I$10)</f>
        <v>0.26235314612856869</v>
      </c>
      <c r="J141" s="275">
        <f>IF(J$10=0,0,J$10/ISI_fec!J$10)</f>
        <v>0.2607837849086469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0.17167693888572219</v>
      </c>
      <c r="C142" s="276">
        <f>IF(C$16=0,0,C$16/ISI_fec!C$16)</f>
        <v>0.17082869261977748</v>
      </c>
      <c r="D142" s="276">
        <f>IF(D$16=0,0,D$16/ISI_fec!D$16)</f>
        <v>0.17134540840489623</v>
      </c>
      <c r="E142" s="276">
        <f>IF(E$16=0,0,E$16/ISI_fec!E$16)</f>
        <v>0.17225840648499866</v>
      </c>
      <c r="F142" s="276">
        <f>IF(F$16=0,0,F$16/ISI_fec!F$16)</f>
        <v>0.17268403446967212</v>
      </c>
      <c r="G142" s="276">
        <f>IF(G$16=0,0,G$16/ISI_fec!G$16)</f>
        <v>0.1717105134990384</v>
      </c>
      <c r="H142" s="276">
        <f>IF(H$16=0,0,H$16/ISI_fec!H$16)</f>
        <v>0.17271288873338925</v>
      </c>
      <c r="I142" s="276">
        <f>IF(I$16=0,0,I$16/ISI_fec!I$16)</f>
        <v>0.17400394479763831</v>
      </c>
      <c r="J142" s="276">
        <f>IF(J$16=0,0,J$16/ISI_fec!J$16)</f>
        <v>0.17677127626647693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0.20391815416531087</v>
      </c>
      <c r="C143" s="276">
        <f>IF(C$22=0,0,C$22/ISI_fec!C$22)</f>
        <v>0.20224701301955522</v>
      </c>
      <c r="D143" s="276">
        <f>IF(D$22=0,0,D$22/ISI_fec!D$22)</f>
        <v>0.20250781494210535</v>
      </c>
      <c r="E143" s="276">
        <f>IF(E$22=0,0,E$22/ISI_fec!E$22)</f>
        <v>0.2036129351821202</v>
      </c>
      <c r="F143" s="276">
        <f>IF(F$22=0,0,F$22/ISI_fec!F$22)</f>
        <v>0.20360470711700487</v>
      </c>
      <c r="G143" s="276">
        <f>IF(G$22=0,0,G$22/ISI_fec!G$22)</f>
        <v>0.20334824933376303</v>
      </c>
      <c r="H143" s="276">
        <f>IF(H$22=0,0,H$22/ISI_fec!H$22)</f>
        <v>0.20374983225336726</v>
      </c>
      <c r="I143" s="276">
        <f>IF(I$22=0,0,I$22/ISI_fec!I$22)</f>
        <v>0.20394136221548992</v>
      </c>
      <c r="J143" s="276">
        <f>IF(J$22=0,0,J$22/ISI_fec!J$22)</f>
        <v>0.20537637286004659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0.1942677653009019</v>
      </c>
      <c r="C144" s="276">
        <f>IF(C$28=0,0,C$28/ISI_fec!C$28)</f>
        <v>0.19599957849264268</v>
      </c>
      <c r="D144" s="276">
        <f>IF(D$28=0,0,D$28/ISI_fec!D$28)</f>
        <v>0.19544705313196856</v>
      </c>
      <c r="E144" s="276">
        <f>IF(E$28=0,0,E$28/ISI_fec!E$28)</f>
        <v>0.19558664261938591</v>
      </c>
      <c r="F144" s="276">
        <f>IF(F$28=0,0,F$28/ISI_fec!F$28)</f>
        <v>0.19618049473443702</v>
      </c>
      <c r="G144" s="276">
        <f>IF(G$28=0,0,G$28/ISI_fec!G$28)</f>
        <v>0.19543513219984698</v>
      </c>
      <c r="H144" s="276">
        <f>IF(H$28=0,0,H$28/ISI_fec!H$28)</f>
        <v>0.19553919482184476</v>
      </c>
      <c r="I144" s="276">
        <f>IF(I$28=0,0,I$28/ISI_fec!I$28)</f>
        <v>0.1942203921641705</v>
      </c>
      <c r="J144" s="276">
        <f>IF(J$28=0,0,J$28/ISI_fec!J$28)</f>
        <v>0.19306217281492294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0.18550964681077992</v>
      </c>
      <c r="C145" s="277">
        <f>IF(C$35=0,0,C$35/ISI_fec!C$35)</f>
        <v>0.18532270781766536</v>
      </c>
      <c r="D145" s="277">
        <f>IF(D$35=0,0,D$35/ISI_fec!D$35)</f>
        <v>0.18502171139921661</v>
      </c>
      <c r="E145" s="277">
        <f>IF(E$35=0,0,E$35/ISI_fec!E$35)</f>
        <v>0.18546002368168685</v>
      </c>
      <c r="F145" s="277">
        <f>IF(F$35=0,0,F$35/ISI_fec!F$35)</f>
        <v>0.18592012565048607</v>
      </c>
      <c r="G145" s="277">
        <f>IF(G$35=0,0,G$35/ISI_fec!G$35)</f>
        <v>0.18490005721298874</v>
      </c>
      <c r="H145" s="277">
        <f>IF(H$35=0,0,H$35/ISI_fec!H$35)</f>
        <v>0.18525659429389046</v>
      </c>
      <c r="I145" s="277">
        <f>IF(I$35=0,0,I$35/ISI_fec!I$35)</f>
        <v>0.18492396106192419</v>
      </c>
      <c r="J145" s="277">
        <f>IF(J$35=0,0,J$35/ISI_fec!J$35)</f>
        <v>0.18468590308420024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0.47450250929755933</v>
      </c>
      <c r="C147" s="272">
        <f>IF(C$54=0,0,C$54/ISI_fec!C$54)</f>
        <v>0.47253453796914713</v>
      </c>
      <c r="D147" s="272">
        <f>IF(D$54=0,0,D$54/ISI_fec!D$54)</f>
        <v>0.47202871884088304</v>
      </c>
      <c r="E147" s="272">
        <f>IF(E$54=0,0,E$54/ISI_fec!E$54)</f>
        <v>0.47524111627636517</v>
      </c>
      <c r="F147" s="272">
        <f>IF(F$54=0,0,F$54/ISI_fec!F$54)</f>
        <v>0.47707350879946098</v>
      </c>
      <c r="G147" s="272">
        <f>IF(G$54=0,0,G$54/ISI_fec!G$54)</f>
        <v>0.47671648957029567</v>
      </c>
      <c r="H147" s="272">
        <f>IF(H$54=0,0,H$54/ISI_fec!H$54)</f>
        <v>0.48422738467381621</v>
      </c>
      <c r="I147" s="272">
        <f>IF(I$54=0,0,I$54/ISI_fec!I$54)</f>
        <v>0.48334399775986175</v>
      </c>
      <c r="J147" s="272">
        <f>IF(J$54=0,0,J$54/ISI_fec!J$54)</f>
        <v>0.48073246822261551</v>
      </c>
      <c r="K147" s="272">
        <f>IF(K$54=0,0,K$54/ISI_fec!K$54)</f>
        <v>0.47821755913404213</v>
      </c>
      <c r="L147" s="272">
        <f>IF(L$54=0,0,L$54/ISI_fec!L$54)</f>
        <v>0.48645280189095014</v>
      </c>
      <c r="M147" s="272">
        <f>IF(M$54=0,0,M$54/ISI_fec!M$54)</f>
        <v>0.48407398198823659</v>
      </c>
      <c r="N147" s="272">
        <f>IF(N$54=0,0,N$54/ISI_fec!N$54)</f>
        <v>0.48522175394577682</v>
      </c>
      <c r="O147" s="272">
        <f>IF(O$54=0,0,O$54/ISI_fec!O$54)</f>
        <v>0.48758495415009934</v>
      </c>
      <c r="P147" s="272">
        <f>IF(P$54=0,0,P$54/ISI_fec!P$54)</f>
        <v>0.48508939078011171</v>
      </c>
      <c r="Q147" s="272">
        <f>IF(Q$54=0,0,Q$54/ISI_fec!Q$54)</f>
        <v>0.48523268912431838</v>
      </c>
      <c r="R147" s="272">
        <f>IF(R$54=0,0,R$54/ISI_fec!R$54)</f>
        <v>0.48653811627390131</v>
      </c>
      <c r="S147" s="272">
        <f>IF(S$54=0,0,S$54/ISI_fec!S$54)</f>
        <v>0.48773527903995201</v>
      </c>
      <c r="T147" s="272">
        <f>IF(T$54=0,0,T$54/ISI_fec!T$54)</f>
        <v>0.4861596504386021</v>
      </c>
      <c r="U147" s="272">
        <f>IF(U$54=0,0,U$54/ISI_fec!U$54)</f>
        <v>0.48548984094286063</v>
      </c>
      <c r="V147" s="272">
        <f>IF(V$54=0,0,V$54/ISI_fec!V$54)</f>
        <v>0.48288951437287309</v>
      </c>
      <c r="W147" s="272">
        <f>IF(W$54=0,0,W$54/ISI_fec!W$54)</f>
        <v>0.48276748865407454</v>
      </c>
      <c r="X147" s="272">
        <f>IF(X$54=0,0,X$54/ISI_fec!X$54)</f>
        <v>0.48349551208751562</v>
      </c>
      <c r="Y147" s="272">
        <f>IF(Y$54=0,0,Y$54/ISI_fec!Y$54)</f>
        <v>0.48065181723265687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0.3818675435320773</v>
      </c>
      <c r="C148" s="273">
        <f>IF(C$55=0,0,C$55/ISI_fec!C$55)</f>
        <v>0.38186754353207719</v>
      </c>
      <c r="D148" s="273">
        <f>IF(D$55=0,0,D$55/ISI_fec!D$55)</f>
        <v>0.38186754353207736</v>
      </c>
      <c r="E148" s="273">
        <f>IF(E$55=0,0,E$55/ISI_fec!E$55)</f>
        <v>0.38488937493704767</v>
      </c>
      <c r="F148" s="273">
        <f>IF(F$55=0,0,F$55/ISI_fec!F$55)</f>
        <v>0.38652229089795126</v>
      </c>
      <c r="G148" s="273">
        <f>IF(G$55=0,0,G$55/ISI_fec!G$55)</f>
        <v>0.38652229089795126</v>
      </c>
      <c r="H148" s="273">
        <f>IF(H$55=0,0,H$55/ISI_fec!H$55)</f>
        <v>0.39295955406433553</v>
      </c>
      <c r="I148" s="273">
        <f>IF(I$55=0,0,I$55/ISI_fec!I$55)</f>
        <v>0.39295955406433558</v>
      </c>
      <c r="J148" s="273">
        <f>IF(J$55=0,0,J$55/ISI_fec!J$55)</f>
        <v>0.39295955406433547</v>
      </c>
      <c r="K148" s="273">
        <f>IF(K$55=0,0,K$55/ISI_fec!K$55)</f>
        <v>0.39295955406433558</v>
      </c>
      <c r="L148" s="273">
        <f>IF(L$55=0,0,L$55/ISI_fec!L$55)</f>
        <v>0.39295955406433564</v>
      </c>
      <c r="M148" s="273">
        <f>IF(M$55=0,0,M$55/ISI_fec!M$55)</f>
        <v>0.39295955406433553</v>
      </c>
      <c r="N148" s="273">
        <f>IF(N$55=0,0,N$55/ISI_fec!N$55)</f>
        <v>0.39295955406433541</v>
      </c>
      <c r="O148" s="273">
        <f>IF(O$55=0,0,O$55/ISI_fec!O$55)</f>
        <v>0.39295955406433553</v>
      </c>
      <c r="P148" s="273">
        <f>IF(P$55=0,0,P$55/ISI_fec!P$55)</f>
        <v>0.39295955406433564</v>
      </c>
      <c r="Q148" s="273">
        <f>IF(Q$55=0,0,Q$55/ISI_fec!Q$55)</f>
        <v>0.39295955406433553</v>
      </c>
      <c r="R148" s="273">
        <f>IF(R$55=0,0,R$55/ISI_fec!R$55)</f>
        <v>0.39295955406433547</v>
      </c>
      <c r="S148" s="273">
        <f>IF(S$55=0,0,S$55/ISI_fec!S$55)</f>
        <v>0.39295955406433536</v>
      </c>
      <c r="T148" s="273">
        <f>IF(T$55=0,0,T$55/ISI_fec!T$55)</f>
        <v>0.39295955406433558</v>
      </c>
      <c r="U148" s="273">
        <f>IF(U$55=0,0,U$55/ISI_fec!U$55)</f>
        <v>0.39295955406433564</v>
      </c>
      <c r="V148" s="273">
        <f>IF(V$55=0,0,V$55/ISI_fec!V$55)</f>
        <v>0.39295955406433558</v>
      </c>
      <c r="W148" s="273">
        <f>IF(W$55=0,0,W$55/ISI_fec!W$55)</f>
        <v>0.39295955406433547</v>
      </c>
      <c r="X148" s="273">
        <f>IF(X$55=0,0,X$55/ISI_fec!X$55)</f>
        <v>0.39295955406433553</v>
      </c>
      <c r="Y148" s="273">
        <f>IF(Y$55=0,0,Y$55/ISI_fec!Y$55)</f>
        <v>0.39295955406433541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9.9096023965835736E-2</v>
      </c>
      <c r="C149" s="274">
        <f>IF(C$56=0,0,C$56/ISI_fec!C$56)</f>
        <v>9.9096023965835736E-2</v>
      </c>
      <c r="D149" s="274">
        <f>IF(D$56=0,0,D$56/ISI_fec!D$56)</f>
        <v>9.9096023965835736E-2</v>
      </c>
      <c r="E149" s="274">
        <f>IF(E$56=0,0,E$56/ISI_fec!E$56)</f>
        <v>9.9880200265706404E-2</v>
      </c>
      <c r="F149" s="274">
        <f>IF(F$56=0,0,F$56/ISI_fec!F$56)</f>
        <v>0.10030394792883369</v>
      </c>
      <c r="G149" s="274">
        <f>IF(G$56=0,0,G$56/ISI_fec!G$56)</f>
        <v>0.10030394792883369</v>
      </c>
      <c r="H149" s="274">
        <f>IF(H$56=0,0,H$56/ISI_fec!H$56)</f>
        <v>0.10197444126039601</v>
      </c>
      <c r="I149" s="274">
        <f>IF(I$56=0,0,I$56/ISI_fec!I$56)</f>
        <v>0.10197444126039601</v>
      </c>
      <c r="J149" s="274">
        <f>IF(J$56=0,0,J$56/ISI_fec!J$56)</f>
        <v>0.101974441260396</v>
      </c>
      <c r="K149" s="274">
        <f>IF(K$56=0,0,K$56/ISI_fec!K$56)</f>
        <v>0.101974441260396</v>
      </c>
      <c r="L149" s="274">
        <f>IF(L$56=0,0,L$56/ISI_fec!L$56)</f>
        <v>0.10197444126039601</v>
      </c>
      <c r="M149" s="274">
        <f>IF(M$56=0,0,M$56/ISI_fec!M$56)</f>
        <v>0.101974441260396</v>
      </c>
      <c r="N149" s="274">
        <f>IF(N$56=0,0,N$56/ISI_fec!N$56)</f>
        <v>0.10197444126039598</v>
      </c>
      <c r="O149" s="274">
        <f>IF(O$56=0,0,O$56/ISI_fec!O$56)</f>
        <v>0.10197444126039604</v>
      </c>
      <c r="P149" s="274">
        <f>IF(P$56=0,0,P$56/ISI_fec!P$56)</f>
        <v>0.10197444126039598</v>
      </c>
      <c r="Q149" s="274">
        <f>IF(Q$56=0,0,Q$56/ISI_fec!Q$56)</f>
        <v>0.10197444126039598</v>
      </c>
      <c r="R149" s="274">
        <f>IF(R$56=0,0,R$56/ISI_fec!R$56)</f>
        <v>0.10197444126039602</v>
      </c>
      <c r="S149" s="274">
        <f>IF(S$56=0,0,S$56/ISI_fec!S$56)</f>
        <v>0.10197444126039601</v>
      </c>
      <c r="T149" s="274">
        <f>IF(T$56=0,0,T$56/ISI_fec!T$56)</f>
        <v>0.10197444126039601</v>
      </c>
      <c r="U149" s="274">
        <f>IF(U$56=0,0,U$56/ISI_fec!U$56)</f>
        <v>0.101974441260396</v>
      </c>
      <c r="V149" s="274">
        <f>IF(V$56=0,0,V$56/ISI_fec!V$56)</f>
        <v>0.10197444126039604</v>
      </c>
      <c r="W149" s="274">
        <f>IF(W$56=0,0,W$56/ISI_fec!W$56)</f>
        <v>0.10197444126039604</v>
      </c>
      <c r="X149" s="274">
        <f>IF(X$56=0,0,X$56/ISI_fec!X$56)</f>
        <v>0.10197444126039602</v>
      </c>
      <c r="Y149" s="274">
        <f>IF(Y$56=0,0,Y$56/ISI_fec!Y$56)</f>
        <v>0.101974441260396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0.54834028763928955</v>
      </c>
      <c r="C150" s="274">
        <f>IF(C$57=0,0,C$57/ISI_fec!C$57)</f>
        <v>0.54834028763928955</v>
      </c>
      <c r="D150" s="274">
        <f>IF(D$57=0,0,D$57/ISI_fec!D$57)</f>
        <v>0.54834028763928955</v>
      </c>
      <c r="E150" s="274">
        <f>IF(E$57=0,0,E$57/ISI_fec!E$57)</f>
        <v>0.55267946736237561</v>
      </c>
      <c r="F150" s="274">
        <f>IF(F$57=0,0,F$57/ISI_fec!F$57)</f>
        <v>0.55502424272456174</v>
      </c>
      <c r="G150" s="274">
        <f>IF(G$57=0,0,G$57/ISI_fec!G$57)</f>
        <v>0.55502424272456163</v>
      </c>
      <c r="H150" s="274">
        <f>IF(H$57=0,0,H$57/ISI_fec!H$57)</f>
        <v>0.56426779011697958</v>
      </c>
      <c r="I150" s="274">
        <f>IF(I$57=0,0,I$57/ISI_fec!I$57)</f>
        <v>0.56426779011697958</v>
      </c>
      <c r="J150" s="274">
        <f>IF(J$57=0,0,J$57/ISI_fec!J$57)</f>
        <v>0.56426779011697958</v>
      </c>
      <c r="K150" s="274">
        <f>IF(K$57=0,0,K$57/ISI_fec!K$57)</f>
        <v>0.56426779011697958</v>
      </c>
      <c r="L150" s="274">
        <f>IF(L$57=0,0,L$57/ISI_fec!L$57)</f>
        <v>0.56426779011697958</v>
      </c>
      <c r="M150" s="274">
        <f>IF(M$57=0,0,M$57/ISI_fec!M$57)</f>
        <v>0.56426779011697958</v>
      </c>
      <c r="N150" s="274">
        <f>IF(N$57=0,0,N$57/ISI_fec!N$57)</f>
        <v>0.5642677901169797</v>
      </c>
      <c r="O150" s="274">
        <f>IF(O$57=0,0,O$57/ISI_fec!O$57)</f>
        <v>0.56426779011697992</v>
      </c>
      <c r="P150" s="274">
        <f>IF(P$57=0,0,P$57/ISI_fec!P$57)</f>
        <v>0.56426779011697958</v>
      </c>
      <c r="Q150" s="274">
        <f>IF(Q$57=0,0,Q$57/ISI_fec!Q$57)</f>
        <v>0.5642677901169797</v>
      </c>
      <c r="R150" s="274">
        <f>IF(R$57=0,0,R$57/ISI_fec!R$57)</f>
        <v>0.56426779011697958</v>
      </c>
      <c r="S150" s="274">
        <f>IF(S$57=0,0,S$57/ISI_fec!S$57)</f>
        <v>0.56426779011697958</v>
      </c>
      <c r="T150" s="274">
        <f>IF(T$57=0,0,T$57/ISI_fec!T$57)</f>
        <v>0.5642677901169797</v>
      </c>
      <c r="U150" s="274">
        <f>IF(U$57=0,0,U$57/ISI_fec!U$57)</f>
        <v>0.5642677901169797</v>
      </c>
      <c r="V150" s="274">
        <f>IF(V$57=0,0,V$57/ISI_fec!V$57)</f>
        <v>0.5642677901169797</v>
      </c>
      <c r="W150" s="274">
        <f>IF(W$57=0,0,W$57/ISI_fec!W$57)</f>
        <v>0.56426779011697958</v>
      </c>
      <c r="X150" s="274">
        <f>IF(X$57=0,0,X$57/ISI_fec!X$57)</f>
        <v>0.5642677901169797</v>
      </c>
      <c r="Y150" s="274">
        <f>IF(Y$57=0,0,Y$57/ISI_fec!Y$57)</f>
        <v>0.5642677901169797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0.37817493378827116</v>
      </c>
      <c r="C151" s="274">
        <f>IF(C$58=0,0,C$58/ISI_fec!C$58)</f>
        <v>0.37817493378827116</v>
      </c>
      <c r="D151" s="274">
        <f>IF(D$58=0,0,D$58/ISI_fec!D$58)</f>
        <v>0.37817493378827105</v>
      </c>
      <c r="E151" s="274">
        <f>IF(E$58=0,0,E$58/ISI_fec!E$58)</f>
        <v>0.38116754447448942</v>
      </c>
      <c r="F151" s="274">
        <f>IF(F$58=0,0,F$58/ISI_fec!F$58)</f>
        <v>0.38278467034930097</v>
      </c>
      <c r="G151" s="274">
        <f>IF(G$58=0,0,G$58/ISI_fec!G$58)</f>
        <v>0.38278467034930103</v>
      </c>
      <c r="H151" s="274">
        <f>IF(H$58=0,0,H$58/ISI_fec!H$58)</f>
        <v>0.38915968601365403</v>
      </c>
      <c r="I151" s="274">
        <f>IF(I$58=0,0,I$58/ISI_fec!I$58)</f>
        <v>0.38915968601365419</v>
      </c>
      <c r="J151" s="274">
        <f>IF(J$58=0,0,J$58/ISI_fec!J$58)</f>
        <v>0.3891596860136543</v>
      </c>
      <c r="K151" s="274">
        <f>IF(K$58=0,0,K$58/ISI_fec!K$58)</f>
        <v>0.38915968601365419</v>
      </c>
      <c r="L151" s="274">
        <f>IF(L$58=0,0,L$58/ISI_fec!L$58)</f>
        <v>0.38915968601365419</v>
      </c>
      <c r="M151" s="274">
        <f>IF(M$58=0,0,M$58/ISI_fec!M$58)</f>
        <v>0.38915968601365403</v>
      </c>
      <c r="N151" s="274">
        <f>IF(N$58=0,0,N$58/ISI_fec!N$58)</f>
        <v>0.38915968601365397</v>
      </c>
      <c r="O151" s="274">
        <f>IF(O$58=0,0,O$58/ISI_fec!O$58)</f>
        <v>0.38915968601365419</v>
      </c>
      <c r="P151" s="274">
        <f>IF(P$58=0,0,P$58/ISI_fec!P$58)</f>
        <v>0.3891596860136543</v>
      </c>
      <c r="Q151" s="274">
        <f>IF(Q$58=0,0,Q$58/ISI_fec!Q$58)</f>
        <v>0.38915968601365414</v>
      </c>
      <c r="R151" s="274">
        <f>IF(R$58=0,0,R$58/ISI_fec!R$58)</f>
        <v>0.38915968601365397</v>
      </c>
      <c r="S151" s="274">
        <f>IF(S$58=0,0,S$58/ISI_fec!S$58)</f>
        <v>0.38915968601365408</v>
      </c>
      <c r="T151" s="274">
        <f>IF(T$58=0,0,T$58/ISI_fec!T$58)</f>
        <v>0.38915968601365419</v>
      </c>
      <c r="U151" s="274">
        <f>IF(U$58=0,0,U$58/ISI_fec!U$58)</f>
        <v>0.38915968601365425</v>
      </c>
      <c r="V151" s="274">
        <f>IF(V$58=0,0,V$58/ISI_fec!V$58)</f>
        <v>0.38915968601365397</v>
      </c>
      <c r="W151" s="274">
        <f>IF(W$58=0,0,W$58/ISI_fec!W$58)</f>
        <v>0.38915968601365419</v>
      </c>
      <c r="X151" s="274">
        <f>IF(X$58=0,0,X$58/ISI_fec!X$58)</f>
        <v>0.3891596860136543</v>
      </c>
      <c r="Y151" s="274">
        <f>IF(Y$58=0,0,Y$58/ISI_fec!Y$58)</f>
        <v>0.38915968601365408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0.57984186806545757</v>
      </c>
      <c r="C152" s="275">
        <f>IF(C$59=0,0,C$59/ISI_fec!C$59)</f>
        <v>0.58266880220932971</v>
      </c>
      <c r="D152" s="275">
        <f>IF(D$59=0,0,D$59/ISI_fec!D$59)</f>
        <v>0.57988271036359784</v>
      </c>
      <c r="E152" s="275">
        <f>IF(E$59=0,0,E$59/ISI_fec!E$59)</f>
        <v>0.58214768378036907</v>
      </c>
      <c r="F152" s="275">
        <f>IF(F$59=0,0,F$59/ISI_fec!F$59)</f>
        <v>0.58642450261234691</v>
      </c>
      <c r="G152" s="275">
        <f>IF(G$59=0,0,G$59/ISI_fec!G$59)</f>
        <v>0.58404971441591547</v>
      </c>
      <c r="H152" s="275">
        <f>IF(H$59=0,0,H$59/ISI_fec!H$59)</f>
        <v>0.59410456941143031</v>
      </c>
      <c r="I152" s="275">
        <f>IF(I$59=0,0,I$59/ISI_fec!I$59)</f>
        <v>0.59007402516815533</v>
      </c>
      <c r="J152" s="275">
        <f>IF(J$59=0,0,J$59/ISI_fec!J$59)</f>
        <v>0.58654428174541684</v>
      </c>
      <c r="K152" s="275">
        <f>IF(K$59=0,0,K$59/ISI_fec!K$59)</f>
        <v>0.58552996243076616</v>
      </c>
      <c r="L152" s="275">
        <f>IF(L$59=0,0,L$59/ISI_fec!L$59)</f>
        <v>0.59965524124827463</v>
      </c>
      <c r="M152" s="275">
        <f>IF(M$59=0,0,M$59/ISI_fec!M$59)</f>
        <v>0.595176875426911</v>
      </c>
      <c r="N152" s="275">
        <f>IF(N$59=0,0,N$59/ISI_fec!N$59)</f>
        <v>0.59722933127802913</v>
      </c>
      <c r="O152" s="275">
        <f>IF(O$59=0,0,O$59/ISI_fec!O$59)</f>
        <v>0.60186841326283924</v>
      </c>
      <c r="P152" s="275">
        <f>IF(P$59=0,0,P$59/ISI_fec!P$59)</f>
        <v>0.59698151591086801</v>
      </c>
      <c r="Q152" s="275">
        <f>IF(Q$59=0,0,Q$59/ISI_fec!Q$59)</f>
        <v>0.59724984859098806</v>
      </c>
      <c r="R152" s="275">
        <f>IF(R$59=0,0,R$59/ISI_fec!R$59)</f>
        <v>0.5998333950697603</v>
      </c>
      <c r="S152" s="275">
        <f>IF(S$59=0,0,S$59/ISI_fec!S$59)</f>
        <v>0.60245272486759882</v>
      </c>
      <c r="T152" s="275">
        <f>IF(T$59=0,0,T$59/ISI_fec!T$59)</f>
        <v>0.59920067002046173</v>
      </c>
      <c r="U152" s="275">
        <f>IF(U$59=0,0,U$59/ISI_fec!U$59)</f>
        <v>0.5979678979347246</v>
      </c>
      <c r="V152" s="275">
        <f>IF(V$59=0,0,V$59/ISI_fec!V$59)</f>
        <v>0.59339028196950783</v>
      </c>
      <c r="W152" s="275">
        <f>IF(W$59=0,0,W$59/ISI_fec!W$59)</f>
        <v>0.59321215045964437</v>
      </c>
      <c r="X152" s="275">
        <f>IF(X$59=0,0,X$59/ISI_fec!X$59)</f>
        <v>0.59443116551608899</v>
      </c>
      <c r="Y152" s="275">
        <f>IF(Y$59=0,0,Y$59/ISI_fec!Y$59)</f>
        <v>0.58953897311490566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0.36406748436834802</v>
      </c>
      <c r="C153" s="276">
        <f>IF(C$65=0,0,C$65/ISI_fec!C$65)</f>
        <v>0.36141571719839771</v>
      </c>
      <c r="D153" s="276">
        <f>IF(D$65=0,0,D$65/ISI_fec!D$65)</f>
        <v>0.36347282219312166</v>
      </c>
      <c r="E153" s="276">
        <f>IF(E$65=0,0,E$65/ISI_fec!E$65)</f>
        <v>0.36729568808252</v>
      </c>
      <c r="F153" s="276">
        <f>IF(F$65=0,0,F$65/ISI_fec!F$65)</f>
        <v>0.36896334171000361</v>
      </c>
      <c r="G153" s="276">
        <f>IF(G$65=0,0,G$65/ISI_fec!G$65)</f>
        <v>0.36727450622546043</v>
      </c>
      <c r="H153" s="276">
        <f>IF(H$65=0,0,H$65/ISI_fec!H$65)</f>
        <v>0.37502704653048297</v>
      </c>
      <c r="I153" s="276">
        <f>IF(I$65=0,0,I$65/ISI_fec!I$65)</f>
        <v>0.37900071693354181</v>
      </c>
      <c r="J153" s="276">
        <f>IF(J$65=0,0,J$65/ISI_fec!J$65)</f>
        <v>0.38545111891028838</v>
      </c>
      <c r="K153" s="276">
        <f>IF(K$65=0,0,K$65/ISI_fec!K$65)</f>
        <v>0.39924567878016581</v>
      </c>
      <c r="L153" s="276">
        <f>IF(L$65=0,0,L$65/ISI_fec!L$65)</f>
        <v>0.39924567878016581</v>
      </c>
      <c r="M153" s="276">
        <f>IF(M$65=0,0,M$65/ISI_fec!M$65)</f>
        <v>0.39924567878016592</v>
      </c>
      <c r="N153" s="276">
        <f>IF(N$65=0,0,N$65/ISI_fec!N$65)</f>
        <v>0.39924567878016581</v>
      </c>
      <c r="O153" s="276">
        <f>IF(O$65=0,0,O$65/ISI_fec!O$65)</f>
        <v>0.39924567878016598</v>
      </c>
      <c r="P153" s="276">
        <f>IF(P$65=0,0,P$65/ISI_fec!P$65)</f>
        <v>0.39924567878016576</v>
      </c>
      <c r="Q153" s="276">
        <f>IF(Q$65=0,0,Q$65/ISI_fec!Q$65)</f>
        <v>0.39924567878016576</v>
      </c>
      <c r="R153" s="276">
        <f>IF(R$65=0,0,R$65/ISI_fec!R$65)</f>
        <v>0.39924567878016592</v>
      </c>
      <c r="S153" s="276">
        <f>IF(S$65=0,0,S$65/ISI_fec!S$65)</f>
        <v>0.39911033531313245</v>
      </c>
      <c r="T153" s="276">
        <f>IF(T$65=0,0,T$65/ISI_fec!T$65)</f>
        <v>0.39919707468973875</v>
      </c>
      <c r="U153" s="276">
        <f>IF(U$65=0,0,U$65/ISI_fec!U$65)</f>
        <v>0.39919634777327623</v>
      </c>
      <c r="V153" s="276">
        <f>IF(V$65=0,0,V$65/ISI_fec!V$65)</f>
        <v>0.39921824856119231</v>
      </c>
      <c r="W153" s="276">
        <f>IF(W$65=0,0,W$65/ISI_fec!W$65)</f>
        <v>0.39921495328480217</v>
      </c>
      <c r="X153" s="276">
        <f>IF(X$65=0,0,X$65/ISI_fec!X$65)</f>
        <v>0.39921152922150099</v>
      </c>
      <c r="Y153" s="276">
        <f>IF(Y$65=0,0,Y$65/ISI_fec!Y$65)</f>
        <v>0.39924567878016587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0.54766206876442447</v>
      </c>
      <c r="C154" s="276">
        <f>IF(C$71=0,0,C$71/ISI_fec!C$71)</f>
        <v>0.54766206876442447</v>
      </c>
      <c r="D154" s="276">
        <f>IF(D$71=0,0,D$71/ISI_fec!D$71)</f>
        <v>0.54766206876442436</v>
      </c>
      <c r="E154" s="276">
        <f>IF(E$71=0,0,E$71/ISI_fec!E$71)</f>
        <v>0.5519958815399123</v>
      </c>
      <c r="F154" s="276">
        <f>IF(F$71=0,0,F$71/ISI_fec!F$71)</f>
        <v>0.55433775674877439</v>
      </c>
      <c r="G154" s="276">
        <f>IF(G$71=0,0,G$71/ISI_fec!G$71)</f>
        <v>0.5543377567487745</v>
      </c>
      <c r="H154" s="276">
        <f>IF(H$71=0,0,H$71/ISI_fec!H$71)</f>
        <v>0.56356987118896607</v>
      </c>
      <c r="I154" s="276">
        <f>IF(I$71=0,0,I$71/ISI_fec!I$71)</f>
        <v>0.56356987118896618</v>
      </c>
      <c r="J154" s="276">
        <f>IF(J$71=0,0,J$71/ISI_fec!J$71)</f>
        <v>0.56356987118896618</v>
      </c>
      <c r="K154" s="276">
        <f>IF(K$71=0,0,K$71/ISI_fec!K$71)</f>
        <v>0.56356987118896618</v>
      </c>
      <c r="L154" s="276">
        <f>IF(L$71=0,0,L$71/ISI_fec!L$71)</f>
        <v>0.56356987118896607</v>
      </c>
      <c r="M154" s="276">
        <f>IF(M$71=0,0,M$71/ISI_fec!M$71)</f>
        <v>0.56356987118896607</v>
      </c>
      <c r="N154" s="276">
        <f>IF(N$71=0,0,N$71/ISI_fec!N$71)</f>
        <v>0.56356987118896607</v>
      </c>
      <c r="O154" s="276">
        <f>IF(O$71=0,0,O$71/ISI_fec!O$71)</f>
        <v>0.56356987118896607</v>
      </c>
      <c r="P154" s="276">
        <f>IF(P$71=0,0,P$71/ISI_fec!P$71)</f>
        <v>0.56356987118896618</v>
      </c>
      <c r="Q154" s="276">
        <f>IF(Q$71=0,0,Q$71/ISI_fec!Q$71)</f>
        <v>0.56356987118896618</v>
      </c>
      <c r="R154" s="276">
        <f>IF(R$71=0,0,R$71/ISI_fec!R$71)</f>
        <v>0.56356987118896618</v>
      </c>
      <c r="S154" s="276">
        <f>IF(S$71=0,0,S$71/ISI_fec!S$71)</f>
        <v>0.56356987118896618</v>
      </c>
      <c r="T154" s="276">
        <f>IF(T$71=0,0,T$71/ISI_fec!T$71)</f>
        <v>0.56356987118896618</v>
      </c>
      <c r="U154" s="276">
        <f>IF(U$71=0,0,U$71/ISI_fec!U$71)</f>
        <v>0.56356987118896607</v>
      </c>
      <c r="V154" s="276">
        <f>IF(V$71=0,0,V$71/ISI_fec!V$71)</f>
        <v>0.56356987118896618</v>
      </c>
      <c r="W154" s="276">
        <f>IF(W$71=0,0,W$71/ISI_fec!W$71)</f>
        <v>0.56356987118896607</v>
      </c>
      <c r="X154" s="276">
        <f>IF(X$71=0,0,X$71/ISI_fec!X$71)</f>
        <v>0.56356987118896629</v>
      </c>
      <c r="Y154" s="276">
        <f>IF(Y$71=0,0,Y$71/ISI_fec!Y$71)</f>
        <v>0.56356987118896629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0.42278898290923794</v>
      </c>
      <c r="C155" s="276">
        <f>IF(C$72=0,0,C$72/ISI_fec!C$72)</f>
        <v>0.42655796402039042</v>
      </c>
      <c r="D155" s="276">
        <f>IF(D$72=0,0,D$72/ISI_fec!D$72)</f>
        <v>0.42535549157258545</v>
      </c>
      <c r="E155" s="276">
        <f>IF(E$72=0,0,E$72/ISI_fec!E$72)</f>
        <v>0.42704693545178368</v>
      </c>
      <c r="F155" s="276">
        <f>IF(F$72=0,0,F$72/ISI_fec!F$72)</f>
        <v>0.43016083437054597</v>
      </c>
      <c r="G155" s="276">
        <f>IF(G$72=0,0,G$72/ISI_fec!G$72)</f>
        <v>0.42852649365679785</v>
      </c>
      <c r="H155" s="276">
        <f>IF(H$72=0,0,H$72/ISI_fec!H$72)</f>
        <v>0.4358952839882847</v>
      </c>
      <c r="I155" s="276">
        <f>IF(I$72=0,0,I$72/ISI_fec!I$72)</f>
        <v>0.4329554137514498</v>
      </c>
      <c r="J155" s="276">
        <f>IF(J$72=0,0,J$72/ISI_fec!J$72)</f>
        <v>0.43037351525984074</v>
      </c>
      <c r="K155" s="276">
        <f>IF(K$72=0,0,K$72/ISI_fec!K$72)</f>
        <v>0.42964260441278079</v>
      </c>
      <c r="L155" s="276">
        <f>IF(L$72=0,0,L$72/ISI_fec!L$72)</f>
        <v>0.43982117378076463</v>
      </c>
      <c r="M155" s="276">
        <f>IF(M$72=0,0,M$72/ISI_fec!M$72)</f>
        <v>0.43659409715049996</v>
      </c>
      <c r="N155" s="276">
        <f>IF(N$72=0,0,N$72/ISI_fec!N$72)</f>
        <v>0.438073081355005</v>
      </c>
      <c r="O155" s="276">
        <f>IF(O$72=0,0,O$72/ISI_fec!O$72)</f>
        <v>0.44141596884035661</v>
      </c>
      <c r="P155" s="276">
        <f>IF(P$72=0,0,P$72/ISI_fec!P$72)</f>
        <v>0.4378945074707164</v>
      </c>
      <c r="Q155" s="276">
        <f>IF(Q$72=0,0,Q$72/ISI_fec!Q$72)</f>
        <v>0.43808786597595967</v>
      </c>
      <c r="R155" s="276">
        <f>IF(R$72=0,0,R$72/ISI_fec!R$72)</f>
        <v>0.4399495500807008</v>
      </c>
      <c r="S155" s="276">
        <f>IF(S$72=0,0,S$72/ISI_fec!S$72)</f>
        <v>0.44162239156040506</v>
      </c>
      <c r="T155" s="276">
        <f>IF(T$72=0,0,T$72/ISI_fec!T$72)</f>
        <v>0.4393340988784023</v>
      </c>
      <c r="U155" s="276">
        <f>IF(U$72=0,0,U$72/ISI_fec!U$72)</f>
        <v>0.43843423393073544</v>
      </c>
      <c r="V155" s="276">
        <f>IF(V$72=0,0,V$72/ISI_fec!V$72)</f>
        <v>0.43514743955662188</v>
      </c>
      <c r="W155" s="276">
        <f>IF(W$72=0,0,W$72/ISI_fec!W$72)</f>
        <v>0.43503289301790604</v>
      </c>
      <c r="X155" s="276">
        <f>IF(X$72=0,0,X$72/ISI_fec!X$72)</f>
        <v>0.43588832555505092</v>
      </c>
      <c r="Y155" s="276">
        <f>IF(Y$72=0,0,Y$72/ISI_fec!Y$72)</f>
        <v>0.43235165404550635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0.40703864760137137</v>
      </c>
      <c r="C156" s="277">
        <f>IF(C$79=0,0,C$79/ISI_fec!C$79)</f>
        <v>0.40667192931657786</v>
      </c>
      <c r="D156" s="277">
        <f>IF(D$79=0,0,D$79/ISI_fec!D$79)</f>
        <v>0.40601203108288331</v>
      </c>
      <c r="E156" s="277">
        <f>IF(E$79=0,0,E$79/ISI_fec!E$79)</f>
        <v>0.40828798139751865</v>
      </c>
      <c r="F156" s="277">
        <f>IF(F$79=0,0,F$79/ISI_fec!F$79)</f>
        <v>0.41106360469686604</v>
      </c>
      <c r="G156" s="277">
        <f>IF(G$79=0,0,G$79/ISI_fec!G$79)</f>
        <v>0.40874946576516469</v>
      </c>
      <c r="H156" s="277">
        <f>IF(H$79=0,0,H$79/ISI_fec!H$79)</f>
        <v>0.41637560793589412</v>
      </c>
      <c r="I156" s="277">
        <f>IF(I$79=0,0,I$79/ISI_fec!I$79)</f>
        <v>0.41563114906046267</v>
      </c>
      <c r="J156" s="277">
        <f>IF(J$79=0,0,J$79/ISI_fec!J$79)</f>
        <v>0.41508279874823062</v>
      </c>
      <c r="K156" s="277">
        <f>IF(K$79=0,0,K$79/ISI_fec!K$79)</f>
        <v>0.41717027501733123</v>
      </c>
      <c r="L156" s="277">
        <f>IF(L$79=0,0,L$79/ISI_fec!L$79)</f>
        <v>0.42387540201960944</v>
      </c>
      <c r="M156" s="277">
        <f>IF(M$79=0,0,M$79/ISI_fec!M$79)</f>
        <v>0.42176652919029495</v>
      </c>
      <c r="N156" s="277">
        <f>IF(N$79=0,0,N$79/ISI_fec!N$79)</f>
        <v>0.42286751682347151</v>
      </c>
      <c r="O156" s="277">
        <f>IF(O$79=0,0,O$79/ISI_fec!O$79)</f>
        <v>0.42497121292098627</v>
      </c>
      <c r="P156" s="277">
        <f>IF(P$79=0,0,P$79/ISI_fec!P$79)</f>
        <v>0.42275005401677279</v>
      </c>
      <c r="Q156" s="277">
        <f>IF(Q$79=0,0,Q$79/ISI_fec!Q$79)</f>
        <v>0.42287724129968457</v>
      </c>
      <c r="R156" s="277">
        <f>IF(R$79=0,0,R$79/ISI_fec!R$79)</f>
        <v>0.42393711406623674</v>
      </c>
      <c r="S156" s="277">
        <f>IF(S$79=0,0,S$79/ISI_fec!S$79)</f>
        <v>0.42498922708060116</v>
      </c>
      <c r="T156" s="277">
        <f>IF(T$79=0,0,T$79/ISI_fec!T$79)</f>
        <v>0.42358821993371853</v>
      </c>
      <c r="U156" s="277">
        <f>IF(U$79=0,0,U$79/ISI_fec!U$79)</f>
        <v>0.42301391721952841</v>
      </c>
      <c r="V156" s="277">
        <f>IF(V$79=0,0,V$79/ISI_fec!V$79)</f>
        <v>0.42067542942010877</v>
      </c>
      <c r="W156" s="277">
        <f>IF(W$79=0,0,W$79/ISI_fec!W$79)</f>
        <v>0.4205227875333018</v>
      </c>
      <c r="X156" s="277">
        <f>IF(X$79=0,0,X$79/ISI_fec!X$79)</f>
        <v>0.42123352734379249</v>
      </c>
      <c r="Y156" s="277">
        <f>IF(Y$79=0,0,Y$79/ISI_fec!Y$79)</f>
        <v>0.41886370924653121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BG: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3147.6008545908662</v>
      </c>
      <c r="C5" s="223">
        <f t="shared" si="0"/>
        <v>3085.9430615256824</v>
      </c>
      <c r="D5" s="223">
        <f t="shared" si="0"/>
        <v>2933.6784459025248</v>
      </c>
      <c r="E5" s="223">
        <f t="shared" si="0"/>
        <v>3580.7197594826757</v>
      </c>
      <c r="F5" s="223">
        <f t="shared" si="0"/>
        <v>3066.1038426458017</v>
      </c>
      <c r="G5" s="223">
        <f t="shared" si="0"/>
        <v>2826.5870474152325</v>
      </c>
      <c r="H5" s="223">
        <f t="shared" si="0"/>
        <v>2783.5208091931845</v>
      </c>
      <c r="I5" s="223">
        <f t="shared" si="0"/>
        <v>2624.5218841591832</v>
      </c>
      <c r="J5" s="223">
        <f t="shared" si="0"/>
        <v>1248.0222072686479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1.6232047458421279</v>
      </c>
      <c r="C10" s="260">
        <v>1.47637856135613</v>
      </c>
      <c r="D10" s="260">
        <v>1.403595498935261</v>
      </c>
      <c r="E10" s="260">
        <v>1.7419858500316421</v>
      </c>
      <c r="F10" s="260">
        <v>1.4515473673649919</v>
      </c>
      <c r="G10" s="260">
        <v>1.457530431295126</v>
      </c>
      <c r="H10" s="260">
        <v>1.4074895796961939</v>
      </c>
      <c r="I10" s="260">
        <v>1.3990435056422501</v>
      </c>
      <c r="J10" s="260">
        <v>0.79852844190267824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1.356787456665888E-2</v>
      </c>
      <c r="C11" s="226">
        <v>0</v>
      </c>
      <c r="D11" s="226">
        <v>0</v>
      </c>
      <c r="E11" s="226">
        <v>0</v>
      </c>
      <c r="F11" s="226">
        <v>0</v>
      </c>
      <c r="G11" s="226">
        <v>2.462067537831112E-2</v>
      </c>
      <c r="H11" s="226">
        <v>2.253604475401352E-2</v>
      </c>
      <c r="I11" s="226">
        <v>1.118767818790605E-2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1.609636871275469</v>
      </c>
      <c r="C12" s="226">
        <v>1.47637856135613</v>
      </c>
      <c r="D12" s="226">
        <v>1.403595498935261</v>
      </c>
      <c r="E12" s="226">
        <v>1.7419858500316421</v>
      </c>
      <c r="F12" s="226">
        <v>1.4515473673649919</v>
      </c>
      <c r="G12" s="226">
        <v>1.4329097559168149</v>
      </c>
      <c r="H12" s="226">
        <v>1.38495353494218</v>
      </c>
      <c r="I12" s="226">
        <v>1.387855827454344</v>
      </c>
      <c r="J12" s="226">
        <v>0.79852844190267824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410.85441876266901</v>
      </c>
      <c r="C16" s="261">
        <v>412.6689248491889</v>
      </c>
      <c r="D16" s="261">
        <v>370.84782407836968</v>
      </c>
      <c r="E16" s="261">
        <v>453.21611237616571</v>
      </c>
      <c r="F16" s="261">
        <v>380.68159205925519</v>
      </c>
      <c r="G16" s="261">
        <v>363.70781239650671</v>
      </c>
      <c r="H16" s="261">
        <v>357.12675030153929</v>
      </c>
      <c r="I16" s="261">
        <v>324.25593922660067</v>
      </c>
      <c r="J16" s="261">
        <v>151.65065088845799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24.938753185298062</v>
      </c>
      <c r="C17" s="230">
        <v>47.037019493814192</v>
      </c>
      <c r="D17" s="230">
        <v>31.2548326519372</v>
      </c>
      <c r="E17" s="230">
        <v>37.486608847384048</v>
      </c>
      <c r="F17" s="230">
        <v>28.815807051546329</v>
      </c>
      <c r="G17" s="230">
        <v>52.033677951378579</v>
      </c>
      <c r="H17" s="230">
        <v>40.342435053898328</v>
      </c>
      <c r="I17" s="230">
        <v>25.6287320348017</v>
      </c>
      <c r="J17" s="230">
        <v>7.1997107606582338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5.6398721250395321</v>
      </c>
      <c r="C18" s="230">
        <v>1.5563872159441381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90.339485190258912</v>
      </c>
      <c r="C19" s="230">
        <v>81.691262574330878</v>
      </c>
      <c r="D19" s="230">
        <v>80.343742131761999</v>
      </c>
      <c r="E19" s="230">
        <v>101.9383598802321</v>
      </c>
      <c r="F19" s="230">
        <v>85.25970276315023</v>
      </c>
      <c r="G19" s="230">
        <v>84.021359445831408</v>
      </c>
      <c r="H19" s="230">
        <v>83.99166555555108</v>
      </c>
      <c r="I19" s="230">
        <v>90.800955071176332</v>
      </c>
      <c r="J19" s="230">
        <v>59.204240473872282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289.93630826207249</v>
      </c>
      <c r="C20" s="230">
        <v>282.38425556509969</v>
      </c>
      <c r="D20" s="230">
        <v>259.24924929467062</v>
      </c>
      <c r="E20" s="230">
        <v>313.79114364854962</v>
      </c>
      <c r="F20" s="230">
        <v>266.60608224455859</v>
      </c>
      <c r="G20" s="230">
        <v>227.65277499929681</v>
      </c>
      <c r="H20" s="230">
        <v>232.79264969209001</v>
      </c>
      <c r="I20" s="230">
        <v>207.82625212062271</v>
      </c>
      <c r="J20" s="230">
        <v>85.246699653927479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846.46582258026683</v>
      </c>
      <c r="C22" s="261">
        <v>957.95779188644917</v>
      </c>
      <c r="D22" s="261">
        <v>927.29287479342963</v>
      </c>
      <c r="E22" s="261">
        <v>1110.628716314239</v>
      </c>
      <c r="F22" s="261">
        <v>970.82542701328759</v>
      </c>
      <c r="G22" s="261">
        <v>833.99769672623063</v>
      </c>
      <c r="H22" s="261">
        <v>837.66069046798634</v>
      </c>
      <c r="I22" s="261">
        <v>856.1632020096913</v>
      </c>
      <c r="J22" s="261">
        <v>415.79672492197147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46.666437380610347</v>
      </c>
      <c r="C23" s="230">
        <v>70.239622498460221</v>
      </c>
      <c r="D23" s="230">
        <v>40.090396084763029</v>
      </c>
      <c r="E23" s="230">
        <v>48.802352975718222</v>
      </c>
      <c r="F23" s="230">
        <v>36.83879552816488</v>
      </c>
      <c r="G23" s="230">
        <v>80.91039041059453</v>
      </c>
      <c r="H23" s="230">
        <v>62.675495508830103</v>
      </c>
      <c r="I23" s="230">
        <v>32.238789554174787</v>
      </c>
      <c r="J23" s="230">
        <v>10.908813280384679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77.657860799798868</v>
      </c>
      <c r="C24" s="230">
        <v>341.72594279863898</v>
      </c>
      <c r="D24" s="230">
        <v>451.60847999783408</v>
      </c>
      <c r="E24" s="230">
        <v>520.60434839897744</v>
      </c>
      <c r="F24" s="230">
        <v>484.15325759873599</v>
      </c>
      <c r="G24" s="230">
        <v>268.44587999932958</v>
      </c>
      <c r="H24" s="230">
        <v>282.83309999896949</v>
      </c>
      <c r="I24" s="230">
        <v>448.27649999796029</v>
      </c>
      <c r="J24" s="230">
        <v>186.01962839875719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10.55356446259572</v>
      </c>
      <c r="C25" s="230">
        <v>2.324127924893761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169.04702080748419</v>
      </c>
      <c r="C26" s="230">
        <v>121.98824471431899</v>
      </c>
      <c r="D26" s="230">
        <v>103.0564610876187</v>
      </c>
      <c r="E26" s="230">
        <v>132.7095721273289</v>
      </c>
      <c r="F26" s="230">
        <v>108.99797986797179</v>
      </c>
      <c r="G26" s="230">
        <v>130.65001866567081</v>
      </c>
      <c r="H26" s="230">
        <v>130.48838649112261</v>
      </c>
      <c r="I26" s="230">
        <v>114.2199652281933</v>
      </c>
      <c r="J26" s="230">
        <v>89.704715398514068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542.54093912977771</v>
      </c>
      <c r="C27" s="230">
        <v>421.67985395013733</v>
      </c>
      <c r="D27" s="230">
        <v>332.53753762321378</v>
      </c>
      <c r="E27" s="230">
        <v>408.51244281221409</v>
      </c>
      <c r="F27" s="230">
        <v>340.83539401841477</v>
      </c>
      <c r="G27" s="230">
        <v>353.99140765063572</v>
      </c>
      <c r="H27" s="230">
        <v>361.66370846906409</v>
      </c>
      <c r="I27" s="230">
        <v>261.42794722936293</v>
      </c>
      <c r="J27" s="230">
        <v>129.16356784431551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239.41142420002339</v>
      </c>
      <c r="C28" s="261">
        <v>213.15787643492371</v>
      </c>
      <c r="D28" s="261">
        <v>200.5136427050372</v>
      </c>
      <c r="E28" s="261">
        <v>248.8551214330916</v>
      </c>
      <c r="F28" s="261">
        <v>207.36390962357029</v>
      </c>
      <c r="G28" s="261">
        <v>208.21863304216089</v>
      </c>
      <c r="H28" s="261">
        <v>201.06993995659909</v>
      </c>
      <c r="I28" s="261">
        <v>199.86335794889291</v>
      </c>
      <c r="J28" s="261">
        <v>114.0754917003826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239.41142420002339</v>
      </c>
      <c r="C29" s="262">
        <v>213.15787643492371</v>
      </c>
      <c r="D29" s="262">
        <v>200.5136427050372</v>
      </c>
      <c r="E29" s="262">
        <v>248.8551214330916</v>
      </c>
      <c r="F29" s="262">
        <v>207.36390962357029</v>
      </c>
      <c r="G29" s="262">
        <v>208.21863304216089</v>
      </c>
      <c r="H29" s="262">
        <v>201.06993995659909</v>
      </c>
      <c r="I29" s="262">
        <v>199.86335794889291</v>
      </c>
      <c r="J29" s="262">
        <v>114.0754917003826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1.8845016585698069</v>
      </c>
      <c r="C31" s="230">
        <v>0</v>
      </c>
      <c r="D31" s="230">
        <v>0</v>
      </c>
      <c r="E31" s="230">
        <v>0</v>
      </c>
      <c r="F31" s="230">
        <v>0</v>
      </c>
      <c r="G31" s="230">
        <v>3.5172393397587309</v>
      </c>
      <c r="H31" s="230">
        <v>3.219434964859075</v>
      </c>
      <c r="I31" s="230">
        <v>1.598239741129436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13.95739153563224</v>
      </c>
      <c r="C32" s="230">
        <v>3.9851718901002648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223.5695310058214</v>
      </c>
      <c r="C33" s="230">
        <v>209.1727045448234</v>
      </c>
      <c r="D33" s="230">
        <v>200.5136427050372</v>
      </c>
      <c r="E33" s="230">
        <v>248.8551214330916</v>
      </c>
      <c r="F33" s="230">
        <v>207.36390962357029</v>
      </c>
      <c r="G33" s="230">
        <v>204.70139370240221</v>
      </c>
      <c r="H33" s="230">
        <v>197.85050499174011</v>
      </c>
      <c r="I33" s="230">
        <v>198.26511820776349</v>
      </c>
      <c r="J33" s="230">
        <v>114.0754917003826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182.05428523760239</v>
      </c>
      <c r="C35" s="261">
        <f t="shared" si="1"/>
        <v>179.24698412867187</v>
      </c>
      <c r="D35" s="261">
        <f t="shared" si="1"/>
        <v>165.44663082910782</v>
      </c>
      <c r="E35" s="261">
        <f t="shared" si="1"/>
        <v>202.77738100212096</v>
      </c>
      <c r="F35" s="261">
        <f t="shared" si="1"/>
        <v>171.5033404625097</v>
      </c>
      <c r="G35" s="261">
        <f t="shared" si="1"/>
        <v>165.79267424736054</v>
      </c>
      <c r="H35" s="261">
        <f t="shared" si="1"/>
        <v>163.36328849664548</v>
      </c>
      <c r="I35" s="261">
        <f t="shared" si="1"/>
        <v>154.13495409534318</v>
      </c>
      <c r="J35" s="261">
        <f t="shared" si="1"/>
        <v>81.285778656621204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84.406646783790706</v>
      </c>
      <c r="C36" s="262">
        <v>76.771685190518767</v>
      </c>
      <c r="D36" s="262">
        <v>72.986965944633539</v>
      </c>
      <c r="E36" s="262">
        <v>90.583264201645363</v>
      </c>
      <c r="F36" s="262">
        <v>75.480463102979584</v>
      </c>
      <c r="G36" s="262">
        <v>75.791582427346583</v>
      </c>
      <c r="H36" s="262">
        <v>73.189458144202078</v>
      </c>
      <c r="I36" s="262">
        <v>72.750262293397029</v>
      </c>
      <c r="J36" s="262">
        <v>41.523478978939281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0.70552947746626182</v>
      </c>
      <c r="C38" s="230">
        <v>0</v>
      </c>
      <c r="D38" s="230">
        <v>0</v>
      </c>
      <c r="E38" s="230">
        <v>0</v>
      </c>
      <c r="F38" s="230">
        <v>0</v>
      </c>
      <c r="G38" s="230">
        <v>1.280275119672178</v>
      </c>
      <c r="H38" s="230">
        <v>1.1718743272087031</v>
      </c>
      <c r="I38" s="230">
        <v>0.58175926577111481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83.701117306324448</v>
      </c>
      <c r="C39" s="230">
        <v>76.771685190518767</v>
      </c>
      <c r="D39" s="230">
        <v>72.986965944633539</v>
      </c>
      <c r="E39" s="230">
        <v>90.583264201645363</v>
      </c>
      <c r="F39" s="230">
        <v>75.480463102979584</v>
      </c>
      <c r="G39" s="230">
        <v>74.5113073076744</v>
      </c>
      <c r="H39" s="230">
        <v>72.01758381699338</v>
      </c>
      <c r="I39" s="230">
        <v>72.168503027625917</v>
      </c>
      <c r="J39" s="230">
        <v>41.523478978939281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97.64763845381168</v>
      </c>
      <c r="C40" s="262">
        <v>102.4752989381531</v>
      </c>
      <c r="D40" s="262">
        <v>92.459664884474279</v>
      </c>
      <c r="E40" s="262">
        <v>112.1941168004756</v>
      </c>
      <c r="F40" s="262">
        <v>96.022877359530099</v>
      </c>
      <c r="G40" s="262">
        <v>90.00109182001394</v>
      </c>
      <c r="H40" s="262">
        <v>90.173830352443403</v>
      </c>
      <c r="I40" s="262">
        <v>81.384691801946161</v>
      </c>
      <c r="J40" s="262">
        <v>39.762299677681924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5.9162202687907026</v>
      </c>
      <c r="C41" s="229">
        <v>11.68038673023387</v>
      </c>
      <c r="D41" s="229">
        <v>7.7924452171188872</v>
      </c>
      <c r="E41" s="229">
        <v>9.2798487446235978</v>
      </c>
      <c r="F41" s="229">
        <v>7.2684804420378173</v>
      </c>
      <c r="G41" s="229">
        <v>12.82505461264541</v>
      </c>
      <c r="H41" s="229">
        <v>10.14755420525298</v>
      </c>
      <c r="I41" s="229">
        <v>6.4180434938230118</v>
      </c>
      <c r="J41" s="229">
        <v>1.887740376851309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0.18064715134034801</v>
      </c>
      <c r="C44" s="229">
        <v>0</v>
      </c>
      <c r="D44" s="229">
        <v>0</v>
      </c>
      <c r="E44" s="229">
        <v>0</v>
      </c>
      <c r="F44" s="229">
        <v>0</v>
      </c>
      <c r="G44" s="229">
        <v>0.35583242878523391</v>
      </c>
      <c r="H44" s="229">
        <v>0.34377790298101968</v>
      </c>
      <c r="I44" s="229">
        <v>0.183299619890192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1.337946830446078</v>
      </c>
      <c r="C45" s="229">
        <v>0.38648717074027789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21.431235530644251</v>
      </c>
      <c r="C47" s="229">
        <v>20.285841867058561</v>
      </c>
      <c r="D47" s="229">
        <v>20.03127695714209</v>
      </c>
      <c r="E47" s="229">
        <v>25.234946292816591</v>
      </c>
      <c r="F47" s="229">
        <v>21.505852010994079</v>
      </c>
      <c r="G47" s="229">
        <v>20.709251506849309</v>
      </c>
      <c r="H47" s="229">
        <v>21.12688482675204</v>
      </c>
      <c r="I47" s="229">
        <v>22.738716770542251</v>
      </c>
      <c r="J47" s="229">
        <v>15.523156268172819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68.781588672590303</v>
      </c>
      <c r="C48" s="229">
        <v>70.122583170120436</v>
      </c>
      <c r="D48" s="229">
        <v>64.635942710213314</v>
      </c>
      <c r="E48" s="229">
        <v>77.679321763035418</v>
      </c>
      <c r="F48" s="229">
        <v>67.248544906498211</v>
      </c>
      <c r="G48" s="229">
        <v>56.110953271733997</v>
      </c>
      <c r="H48" s="229">
        <v>58.555613417457351</v>
      </c>
      <c r="I48" s="229">
        <v>52.044631917690708</v>
      </c>
      <c r="J48" s="229">
        <v>22.351403032657789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1467.191699064462</v>
      </c>
      <c r="C52" s="279">
        <v>1321.435105665093</v>
      </c>
      <c r="D52" s="279">
        <v>1268.1738779976449</v>
      </c>
      <c r="E52" s="279">
        <v>1563.5004425070269</v>
      </c>
      <c r="F52" s="279">
        <v>1334.2780261198141</v>
      </c>
      <c r="G52" s="279">
        <v>1253.4127005716789</v>
      </c>
      <c r="H52" s="279">
        <v>1222.892650390718</v>
      </c>
      <c r="I52" s="279">
        <v>1088.7053873730131</v>
      </c>
      <c r="J52" s="279">
        <v>484.41503265931198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171.77256910643476</v>
      </c>
      <c r="C54" s="223">
        <f t="shared" si="2"/>
        <v>225.73141711108551</v>
      </c>
      <c r="D54" s="223">
        <f t="shared" si="2"/>
        <v>203.15071545764755</v>
      </c>
      <c r="E54" s="223">
        <f t="shared" si="2"/>
        <v>258.12163027448042</v>
      </c>
      <c r="F54" s="223">
        <f t="shared" si="2"/>
        <v>266.70106282723282</v>
      </c>
      <c r="G54" s="223">
        <f t="shared" si="2"/>
        <v>241.85705124058194</v>
      </c>
      <c r="H54" s="223">
        <f t="shared" si="2"/>
        <v>313.67360882113496</v>
      </c>
      <c r="I54" s="223">
        <f t="shared" si="2"/>
        <v>303.60304652970416</v>
      </c>
      <c r="J54" s="223">
        <f t="shared" si="2"/>
        <v>356.24380085507408</v>
      </c>
      <c r="K54" s="223">
        <f t="shared" si="2"/>
        <v>309.74772627796159</v>
      </c>
      <c r="L54" s="223">
        <f t="shared" si="2"/>
        <v>188.81199567860375</v>
      </c>
      <c r="M54" s="223">
        <f t="shared" si="2"/>
        <v>216.86932607904492</v>
      </c>
      <c r="N54" s="223">
        <f t="shared" si="2"/>
        <v>168.55557391840028</v>
      </c>
      <c r="O54" s="223">
        <f t="shared" si="2"/>
        <v>133.0268317577073</v>
      </c>
      <c r="P54" s="223">
        <f t="shared" si="2"/>
        <v>159.09847567834711</v>
      </c>
      <c r="Q54" s="223">
        <f t="shared" si="2"/>
        <v>154.04220567842222</v>
      </c>
      <c r="R54" s="223">
        <f t="shared" si="2"/>
        <v>150.46216607881848</v>
      </c>
      <c r="S54" s="223">
        <f t="shared" si="2"/>
        <v>155.116778879034</v>
      </c>
      <c r="T54" s="223">
        <f t="shared" si="2"/>
        <v>166.38126735854615</v>
      </c>
      <c r="U54" s="223">
        <f t="shared" si="2"/>
        <v>153.47715927844771</v>
      </c>
      <c r="V54" s="223">
        <f t="shared" si="2"/>
        <v>139.95993572550196</v>
      </c>
      <c r="W54" s="223">
        <f t="shared" si="2"/>
        <v>150.49061987963609</v>
      </c>
      <c r="X54" s="223">
        <f t="shared" si="2"/>
        <v>134.17520818907735</v>
      </c>
      <c r="Y54" s="223">
        <f t="shared" si="2"/>
        <v>136.62658802567225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0.39428899121157562</v>
      </c>
      <c r="C59" s="260">
        <v>0.48832186826835078</v>
      </c>
      <c r="D59" s="260">
        <v>0.4577497190229996</v>
      </c>
      <c r="E59" s="260">
        <v>0.59042805237136098</v>
      </c>
      <c r="F59" s="260">
        <v>0.59961369453227886</v>
      </c>
      <c r="G59" s="260">
        <v>0.56664558590376091</v>
      </c>
      <c r="H59" s="260">
        <v>0.72037778334560487</v>
      </c>
      <c r="I59" s="260">
        <v>0.75184708707526715</v>
      </c>
      <c r="J59" s="260">
        <v>0.99213894371420264</v>
      </c>
      <c r="K59" s="260">
        <v>1.0308357079570409</v>
      </c>
      <c r="L59" s="260">
        <v>0.5618490976238657</v>
      </c>
      <c r="M59" s="260">
        <v>0.6407292419865469</v>
      </c>
      <c r="N59" s="260">
        <v>0.50510488277303511</v>
      </c>
      <c r="O59" s="260">
        <v>0.41895170412491689</v>
      </c>
      <c r="P59" s="260">
        <v>0.50854847365060163</v>
      </c>
      <c r="Q59" s="260">
        <v>0.4992304719792508</v>
      </c>
      <c r="R59" s="260">
        <v>0.48357482408837749</v>
      </c>
      <c r="S59" s="260">
        <v>0.49728706481077178</v>
      </c>
      <c r="T59" s="260">
        <v>0.55321038619149132</v>
      </c>
      <c r="U59" s="260">
        <v>0.51813384971019982</v>
      </c>
      <c r="V59" s="260">
        <v>0.50604280793138989</v>
      </c>
      <c r="W59" s="260">
        <v>0.54493817371190945</v>
      </c>
      <c r="X59" s="260">
        <v>0.48332819884198319</v>
      </c>
      <c r="Y59" s="260">
        <v>0.50166248292191429</v>
      </c>
      <c r="DA59" s="68" t="s">
        <v>393</v>
      </c>
    </row>
    <row r="60" spans="1:105" ht="12" customHeight="1" x14ac:dyDescent="0.25">
      <c r="A60" s="37" t="s">
        <v>159</v>
      </c>
      <c r="B60" s="226">
        <v>3.295741704474677E-3</v>
      </c>
      <c r="C60" s="226">
        <v>0</v>
      </c>
      <c r="D60" s="226">
        <v>0</v>
      </c>
      <c r="E60" s="226">
        <v>0</v>
      </c>
      <c r="F60" s="226">
        <v>0</v>
      </c>
      <c r="G60" s="226">
        <v>9.5718049692401306E-3</v>
      </c>
      <c r="H60" s="226">
        <v>1.15343418519502E-2</v>
      </c>
      <c r="I60" s="226">
        <v>6.0122671116301634E-3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1.54742157623902E-3</v>
      </c>
      <c r="T60" s="226">
        <v>1.261622592892886E-3</v>
      </c>
      <c r="U60" s="226">
        <v>6.7898005989768776E-4</v>
      </c>
      <c r="V60" s="226">
        <v>7.5521737162032466E-4</v>
      </c>
      <c r="W60" s="226">
        <v>1.764538864110481E-3</v>
      </c>
      <c r="X60" s="226">
        <v>8.2154630244491464E-4</v>
      </c>
      <c r="Y60" s="226">
        <v>8.7479125527562831E-4</v>
      </c>
      <c r="DA60" s="69" t="s">
        <v>394</v>
      </c>
    </row>
    <row r="61" spans="1:105" ht="12" customHeight="1" x14ac:dyDescent="0.25">
      <c r="A61" s="37" t="s">
        <v>35</v>
      </c>
      <c r="B61" s="226">
        <v>0.39099324950710102</v>
      </c>
      <c r="C61" s="226">
        <v>0.48832186826835078</v>
      </c>
      <c r="D61" s="226">
        <v>0.4577497190229996</v>
      </c>
      <c r="E61" s="226">
        <v>0.59042805237136098</v>
      </c>
      <c r="F61" s="226">
        <v>0.59961369453227886</v>
      </c>
      <c r="G61" s="226">
        <v>0.55707378093452076</v>
      </c>
      <c r="H61" s="226">
        <v>0.70884344149365464</v>
      </c>
      <c r="I61" s="226">
        <v>0.74583481996363699</v>
      </c>
      <c r="J61" s="226">
        <v>0.99213894371420264</v>
      </c>
      <c r="K61" s="226">
        <v>1.0308357079570409</v>
      </c>
      <c r="L61" s="226">
        <v>0.5618490976238657</v>
      </c>
      <c r="M61" s="226">
        <v>0.6407292419865469</v>
      </c>
      <c r="N61" s="226">
        <v>0.50510488277303511</v>
      </c>
      <c r="O61" s="226">
        <v>0.41895170412491689</v>
      </c>
      <c r="P61" s="226">
        <v>0.50854847365060163</v>
      </c>
      <c r="Q61" s="226">
        <v>0.4992304719792508</v>
      </c>
      <c r="R61" s="226">
        <v>0.48357482408837749</v>
      </c>
      <c r="S61" s="226">
        <v>0.49573964323453279</v>
      </c>
      <c r="T61" s="226">
        <v>0.55194876359859846</v>
      </c>
      <c r="U61" s="226">
        <v>0.51745486965030218</v>
      </c>
      <c r="V61" s="226">
        <v>0.50528759055976957</v>
      </c>
      <c r="W61" s="226">
        <v>0.54317363484779901</v>
      </c>
      <c r="X61" s="226">
        <v>0.48250665253953828</v>
      </c>
      <c r="Y61" s="226">
        <v>0.50078769166663861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72.772853418994714</v>
      </c>
      <c r="C65" s="261">
        <v>102.2161616816902</v>
      </c>
      <c r="D65" s="261">
        <v>90.189057522396666</v>
      </c>
      <c r="E65" s="261">
        <v>113.7361663514839</v>
      </c>
      <c r="F65" s="261">
        <v>118.6154356831813</v>
      </c>
      <c r="G65" s="261">
        <v>104.81132155921949</v>
      </c>
      <c r="H65" s="261">
        <v>138.17561853646939</v>
      </c>
      <c r="I65" s="261">
        <v>131.50182399476321</v>
      </c>
      <c r="J65" s="261">
        <v>147.7752499741384</v>
      </c>
      <c r="K65" s="261">
        <v>87.363100633266129</v>
      </c>
      <c r="L65" s="261">
        <v>54.566629640219027</v>
      </c>
      <c r="M65" s="261">
        <v>59.574881212015747</v>
      </c>
      <c r="N65" s="261">
        <v>47.903490836025547</v>
      </c>
      <c r="O65" s="261">
        <v>41.58352446686262</v>
      </c>
      <c r="P65" s="261">
        <v>48.114139304689033</v>
      </c>
      <c r="Q65" s="261">
        <v>47.355808521432223</v>
      </c>
      <c r="R65" s="261">
        <v>47.047507761469689</v>
      </c>
      <c r="S65" s="261">
        <v>49.77088621030353</v>
      </c>
      <c r="T65" s="261">
        <v>53.536214696469493</v>
      </c>
      <c r="U65" s="261">
        <v>49.552607815188878</v>
      </c>
      <c r="V65" s="261">
        <v>46.301954595849743</v>
      </c>
      <c r="W65" s="261">
        <v>49.780231476509009</v>
      </c>
      <c r="X65" s="261">
        <v>44.671785805820427</v>
      </c>
      <c r="Y65" s="261">
        <v>44.20532660467974</v>
      </c>
      <c r="DA65" s="70" t="s">
        <v>399</v>
      </c>
    </row>
    <row r="66" spans="1:105" ht="12" customHeight="1" x14ac:dyDescent="0.25">
      <c r="A66" s="18" t="s">
        <v>28</v>
      </c>
      <c r="B66" s="230">
        <v>4.4172927127614621</v>
      </c>
      <c r="C66" s="230">
        <v>11.650849628092541</v>
      </c>
      <c r="D66" s="230">
        <v>7.6010797876563796</v>
      </c>
      <c r="E66" s="230">
        <v>9.4073954199588172</v>
      </c>
      <c r="F66" s="230">
        <v>8.9786309064548249</v>
      </c>
      <c r="G66" s="230">
        <v>14.99477978142872</v>
      </c>
      <c r="H66" s="230">
        <v>15.608858513491541</v>
      </c>
      <c r="I66" s="230">
        <v>10.39371866954215</v>
      </c>
      <c r="J66" s="230">
        <v>7.0157236461867383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0.1916033804573764</v>
      </c>
      <c r="T66" s="230">
        <v>7.4100474443352063E-2</v>
      </c>
      <c r="U66" s="230">
        <v>6.9611777904368108E-2</v>
      </c>
      <c r="V66" s="230">
        <v>3.617876155470276E-2</v>
      </c>
      <c r="W66" s="230">
        <v>4.3567386655510701E-2</v>
      </c>
      <c r="X66" s="230">
        <v>4.3451419157125408E-2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0.99896598092684008</v>
      </c>
      <c r="C67" s="230">
        <v>0.38550983058004862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16.001439472154718</v>
      </c>
      <c r="C68" s="230">
        <v>20.234543481389611</v>
      </c>
      <c r="D68" s="230">
        <v>19.539352559757209</v>
      </c>
      <c r="E68" s="230">
        <v>25.5817874526767</v>
      </c>
      <c r="F68" s="230">
        <v>26.565815107486049</v>
      </c>
      <c r="G68" s="230">
        <v>24.21281430468493</v>
      </c>
      <c r="H68" s="230">
        <v>32.497146546001879</v>
      </c>
      <c r="I68" s="230">
        <v>36.824279119778367</v>
      </c>
      <c r="J68" s="230">
        <v>57.691288394076729</v>
      </c>
      <c r="K68" s="230">
        <v>87.363100633266129</v>
      </c>
      <c r="L68" s="230">
        <v>54.566629640219027</v>
      </c>
      <c r="M68" s="230">
        <v>59.574881212015747</v>
      </c>
      <c r="N68" s="230">
        <v>47.903490836025547</v>
      </c>
      <c r="O68" s="230">
        <v>41.58352446686262</v>
      </c>
      <c r="P68" s="230">
        <v>48.114139304689033</v>
      </c>
      <c r="Q68" s="230">
        <v>47.355808521432223</v>
      </c>
      <c r="R68" s="230">
        <v>47.047507761469689</v>
      </c>
      <c r="S68" s="230">
        <v>49.579282829846157</v>
      </c>
      <c r="T68" s="230">
        <v>53.462114222026138</v>
      </c>
      <c r="U68" s="230">
        <v>49.482996037284508</v>
      </c>
      <c r="V68" s="230">
        <v>46.265775834295042</v>
      </c>
      <c r="W68" s="230">
        <v>49.736664089853498</v>
      </c>
      <c r="X68" s="230">
        <v>44.628334386663298</v>
      </c>
      <c r="Y68" s="230">
        <v>44.20532660467974</v>
      </c>
      <c r="DA68" s="71" t="s">
        <v>402</v>
      </c>
    </row>
    <row r="69" spans="1:105" ht="12" customHeight="1" x14ac:dyDescent="0.25">
      <c r="A69" s="18" t="s">
        <v>36</v>
      </c>
      <c r="B69" s="230">
        <v>51.3551552531517</v>
      </c>
      <c r="C69" s="230">
        <v>69.94525874162801</v>
      </c>
      <c r="D69" s="230">
        <v>63.04862517498308</v>
      </c>
      <c r="E69" s="230">
        <v>78.746983478848392</v>
      </c>
      <c r="F69" s="230">
        <v>83.070989669240475</v>
      </c>
      <c r="G69" s="230">
        <v>65.603727473105863</v>
      </c>
      <c r="H69" s="230">
        <v>90.069613476976031</v>
      </c>
      <c r="I69" s="230">
        <v>84.283826205442708</v>
      </c>
      <c r="J69" s="230">
        <v>83.068237933874912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28.155612534082682</v>
      </c>
      <c r="C72" s="261">
        <v>34.134110533223463</v>
      </c>
      <c r="D72" s="261">
        <v>31.65984676462789</v>
      </c>
      <c r="E72" s="261">
        <v>40.836424112967649</v>
      </c>
      <c r="F72" s="261">
        <v>41.471740774373949</v>
      </c>
      <c r="G72" s="261">
        <v>39.1915312539263</v>
      </c>
      <c r="H72" s="261">
        <v>49.824280137282258</v>
      </c>
      <c r="I72" s="261">
        <v>52.000826167713747</v>
      </c>
      <c r="J72" s="261">
        <v>68.620395866661795</v>
      </c>
      <c r="K72" s="261">
        <v>71.296822689664722</v>
      </c>
      <c r="L72" s="261">
        <v>38.859786464931261</v>
      </c>
      <c r="M72" s="261">
        <v>44.315460558242357</v>
      </c>
      <c r="N72" s="261">
        <v>34.935123986075311</v>
      </c>
      <c r="O72" s="261">
        <v>28.97641703130822</v>
      </c>
      <c r="P72" s="261">
        <v>35.173296845550837</v>
      </c>
      <c r="Q72" s="261">
        <v>34.528825657895801</v>
      </c>
      <c r="R72" s="261">
        <v>33.446016881335723</v>
      </c>
      <c r="S72" s="261">
        <v>34.561942574559609</v>
      </c>
      <c r="T72" s="261">
        <v>38.399766517092822</v>
      </c>
      <c r="U72" s="261">
        <v>35.970315190598313</v>
      </c>
      <c r="V72" s="261">
        <v>35.122496340378369</v>
      </c>
      <c r="W72" s="261">
        <v>37.81759194686925</v>
      </c>
      <c r="X72" s="261">
        <v>33.553106365101797</v>
      </c>
      <c r="Y72" s="261">
        <v>34.834723694116221</v>
      </c>
      <c r="DA72" s="70" t="s">
        <v>405</v>
      </c>
    </row>
    <row r="73" spans="1:105" ht="12" customHeight="1" x14ac:dyDescent="0.25">
      <c r="A73" s="60" t="s">
        <v>181</v>
      </c>
      <c r="B73" s="262">
        <v>28.155612534082682</v>
      </c>
      <c r="C73" s="262">
        <v>34.134110533223463</v>
      </c>
      <c r="D73" s="262">
        <v>31.65984676462789</v>
      </c>
      <c r="E73" s="262">
        <v>40.836424112967649</v>
      </c>
      <c r="F73" s="262">
        <v>41.471740774373949</v>
      </c>
      <c r="G73" s="262">
        <v>39.1915312539263</v>
      </c>
      <c r="H73" s="262">
        <v>49.824280137282258</v>
      </c>
      <c r="I73" s="262">
        <v>52.000826167713747</v>
      </c>
      <c r="J73" s="262">
        <v>68.620395866661795</v>
      </c>
      <c r="K73" s="262">
        <v>71.296822689664722</v>
      </c>
      <c r="L73" s="262">
        <v>38.859786464931261</v>
      </c>
      <c r="M73" s="262">
        <v>44.315460558242357</v>
      </c>
      <c r="N73" s="262">
        <v>34.935123986075311</v>
      </c>
      <c r="O73" s="262">
        <v>28.97641703130822</v>
      </c>
      <c r="P73" s="262">
        <v>35.173296845550837</v>
      </c>
      <c r="Q73" s="262">
        <v>34.528825657895801</v>
      </c>
      <c r="R73" s="262">
        <v>33.446016881335723</v>
      </c>
      <c r="S73" s="262">
        <v>34.561942574559609</v>
      </c>
      <c r="T73" s="262">
        <v>38.399766517092822</v>
      </c>
      <c r="U73" s="262">
        <v>35.970315190598313</v>
      </c>
      <c r="V73" s="262">
        <v>35.122496340378369</v>
      </c>
      <c r="W73" s="262">
        <v>37.81759194686925</v>
      </c>
      <c r="X73" s="262">
        <v>33.553106365101797</v>
      </c>
      <c r="Y73" s="262">
        <v>34.834723694116221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0.28392796993162711</v>
      </c>
      <c r="T74" s="230">
        <v>0.239135112234029</v>
      </c>
      <c r="U74" s="230">
        <v>0.23553516524053089</v>
      </c>
      <c r="V74" s="230">
        <v>0.22361726260363449</v>
      </c>
      <c r="W74" s="230">
        <v>0.23290551019561201</v>
      </c>
      <c r="X74" s="230">
        <v>0.22459336046061371</v>
      </c>
      <c r="Y74" s="230">
        <v>0.26021942202907089</v>
      </c>
      <c r="DA74" s="71" t="s">
        <v>407</v>
      </c>
    </row>
    <row r="75" spans="1:105" ht="12" customHeight="1" x14ac:dyDescent="0.25">
      <c r="A75" s="59" t="s">
        <v>159</v>
      </c>
      <c r="B75" s="230">
        <v>0.22162392081255769</v>
      </c>
      <c r="C75" s="230">
        <v>0</v>
      </c>
      <c r="D75" s="230">
        <v>0</v>
      </c>
      <c r="E75" s="230">
        <v>0</v>
      </c>
      <c r="F75" s="230">
        <v>0</v>
      </c>
      <c r="G75" s="230">
        <v>0.66202526401074702</v>
      </c>
      <c r="H75" s="230">
        <v>0.79776235874702872</v>
      </c>
      <c r="I75" s="230">
        <v>0.41583303615891232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0.1066638228565655</v>
      </c>
      <c r="T75" s="230">
        <v>8.7027134596787362E-2</v>
      </c>
      <c r="U75" s="230">
        <v>4.6828060153990887E-2</v>
      </c>
      <c r="V75" s="230">
        <v>5.2083024037733183E-2</v>
      </c>
      <c r="W75" s="230">
        <v>0.1217012188028099</v>
      </c>
      <c r="X75" s="230">
        <v>5.6650774133503438E-2</v>
      </c>
      <c r="Y75" s="230">
        <v>6.0290484184801048E-2</v>
      </c>
      <c r="DA75" s="71" t="s">
        <v>408</v>
      </c>
    </row>
    <row r="76" spans="1:105" ht="12" customHeight="1" x14ac:dyDescent="0.25">
      <c r="A76" s="59" t="s">
        <v>32</v>
      </c>
      <c r="B76" s="230">
        <v>1.641437577078279</v>
      </c>
      <c r="C76" s="230">
        <v>0.63816688393453347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26.292551036191849</v>
      </c>
      <c r="C77" s="230">
        <v>33.495943649288932</v>
      </c>
      <c r="D77" s="230">
        <v>31.65984676462789</v>
      </c>
      <c r="E77" s="230">
        <v>40.836424112967649</v>
      </c>
      <c r="F77" s="230">
        <v>41.471740774373949</v>
      </c>
      <c r="G77" s="230">
        <v>38.529505989915563</v>
      </c>
      <c r="H77" s="230">
        <v>49.026517778535229</v>
      </c>
      <c r="I77" s="230">
        <v>51.584993131554832</v>
      </c>
      <c r="J77" s="230">
        <v>68.620395866661795</v>
      </c>
      <c r="K77" s="230">
        <v>71.296822689664722</v>
      </c>
      <c r="L77" s="230">
        <v>38.859786464931261</v>
      </c>
      <c r="M77" s="230">
        <v>44.315460558242357</v>
      </c>
      <c r="N77" s="230">
        <v>34.935123986075311</v>
      </c>
      <c r="O77" s="230">
        <v>28.97641703130822</v>
      </c>
      <c r="P77" s="230">
        <v>35.173296845550837</v>
      </c>
      <c r="Q77" s="230">
        <v>34.528825657895801</v>
      </c>
      <c r="R77" s="230">
        <v>33.446016881335723</v>
      </c>
      <c r="S77" s="230">
        <v>34.171350781771423</v>
      </c>
      <c r="T77" s="230">
        <v>38.073604270262003</v>
      </c>
      <c r="U77" s="230">
        <v>35.687951965203787</v>
      </c>
      <c r="V77" s="230">
        <v>34.846796053737002</v>
      </c>
      <c r="W77" s="230">
        <v>37.46298521787083</v>
      </c>
      <c r="X77" s="230">
        <v>33.271862230507693</v>
      </c>
      <c r="Y77" s="230">
        <v>34.514213787902349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36.365720236575982</v>
      </c>
      <c r="C79" s="261">
        <f t="shared" si="3"/>
        <v>48.753998589371989</v>
      </c>
      <c r="D79" s="261">
        <f t="shared" si="3"/>
        <v>44.370465690051049</v>
      </c>
      <c r="E79" s="261">
        <f t="shared" si="3"/>
        <v>56.518653911960058</v>
      </c>
      <c r="F79" s="261">
        <f t="shared" si="3"/>
        <v>58.258976935786123</v>
      </c>
      <c r="G79" s="261">
        <f t="shared" si="3"/>
        <v>53.004062274877285</v>
      </c>
      <c r="H79" s="261">
        <f t="shared" si="3"/>
        <v>68.757413202571726</v>
      </c>
      <c r="I79" s="261">
        <f t="shared" si="3"/>
        <v>68.116037953745831</v>
      </c>
      <c r="J79" s="261">
        <f t="shared" si="3"/>
        <v>83.051334962547529</v>
      </c>
      <c r="K79" s="261">
        <f t="shared" si="3"/>
        <v>68.068217247073704</v>
      </c>
      <c r="L79" s="261">
        <f t="shared" si="3"/>
        <v>39.004010475829602</v>
      </c>
      <c r="M79" s="261">
        <f t="shared" si="3"/>
        <v>43.757655066800297</v>
      </c>
      <c r="N79" s="261">
        <f t="shared" si="3"/>
        <v>34.803284213526389</v>
      </c>
      <c r="O79" s="261">
        <f t="shared" si="3"/>
        <v>29.345948555411539</v>
      </c>
      <c r="P79" s="261">
        <f t="shared" si="3"/>
        <v>35.008601054456648</v>
      </c>
      <c r="Q79" s="261">
        <f t="shared" si="3"/>
        <v>34.401121027114939</v>
      </c>
      <c r="R79" s="261">
        <f t="shared" si="3"/>
        <v>33.584306611924703</v>
      </c>
      <c r="S79" s="261">
        <f t="shared" si="3"/>
        <v>35.089613029360095</v>
      </c>
      <c r="T79" s="261">
        <f t="shared" si="3"/>
        <v>38.513665758792349</v>
      </c>
      <c r="U79" s="261">
        <f t="shared" si="3"/>
        <v>35.859622422950316</v>
      </c>
      <c r="V79" s="261">
        <f t="shared" si="3"/>
        <v>34.707218454879865</v>
      </c>
      <c r="W79" s="261">
        <f t="shared" si="3"/>
        <v>37.490140281851929</v>
      </c>
      <c r="X79" s="261">
        <f t="shared" si="3"/>
        <v>33.25886586809365</v>
      </c>
      <c r="Y79" s="261">
        <f t="shared" si="3"/>
        <v>33.941355056769694</v>
      </c>
      <c r="DA79" s="70"/>
    </row>
    <row r="80" spans="1:105" ht="12" customHeight="1" x14ac:dyDescent="0.25">
      <c r="A80" s="60" t="s">
        <v>190</v>
      </c>
      <c r="B80" s="262">
        <v>16.860402374164089</v>
      </c>
      <c r="C80" s="262">
        <v>20.881392508090471</v>
      </c>
      <c r="D80" s="262">
        <v>19.57408048769722</v>
      </c>
      <c r="E80" s="262">
        <v>25.247609641308479</v>
      </c>
      <c r="F80" s="262">
        <v>25.640401797189529</v>
      </c>
      <c r="G80" s="262">
        <v>24.23063487652578</v>
      </c>
      <c r="H80" s="262">
        <v>30.804459569853499</v>
      </c>
      <c r="I80" s="262">
        <v>32.150135292846663</v>
      </c>
      <c r="J80" s="262">
        <v>42.425383855374797</v>
      </c>
      <c r="K80" s="262">
        <v>44.080116881796833</v>
      </c>
      <c r="L80" s="262">
        <v>24.02552967657207</v>
      </c>
      <c r="M80" s="262">
        <v>27.398565705806021</v>
      </c>
      <c r="N80" s="262">
        <v>21.599059964975059</v>
      </c>
      <c r="O80" s="262">
        <v>17.91501782786894</v>
      </c>
      <c r="P80" s="262">
        <v>21.74631319573195</v>
      </c>
      <c r="Q80" s="262">
        <v>21.347861144054431</v>
      </c>
      <c r="R80" s="262">
        <v>20.67840161373061</v>
      </c>
      <c r="S80" s="262">
        <v>21.368336075506281</v>
      </c>
      <c r="T80" s="262">
        <v>23.74111681911641</v>
      </c>
      <c r="U80" s="262">
        <v>22.239079359513909</v>
      </c>
      <c r="V80" s="262">
        <v>21.714905173309909</v>
      </c>
      <c r="W80" s="262">
        <v>23.38118039933001</v>
      </c>
      <c r="X80" s="262">
        <v>20.744610973182262</v>
      </c>
      <c r="Y80" s="262">
        <v>21.53698627869333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0.1755418773018014</v>
      </c>
      <c r="T81" s="230">
        <v>0.1478481550811892</v>
      </c>
      <c r="U81" s="230">
        <v>0.14562244461815241</v>
      </c>
      <c r="V81" s="230">
        <v>0.1382540581823789</v>
      </c>
      <c r="W81" s="230">
        <v>0.14399662880524619</v>
      </c>
      <c r="X81" s="230">
        <v>0.13885754240510501</v>
      </c>
      <c r="Y81" s="230">
        <v>0.16088378282834531</v>
      </c>
      <c r="DA81" s="71" t="s">
        <v>413</v>
      </c>
    </row>
    <row r="82" spans="1:105" ht="12" customHeight="1" x14ac:dyDescent="0.25">
      <c r="A82" s="59" t="s">
        <v>159</v>
      </c>
      <c r="B82" s="230">
        <v>0.14093097321334769</v>
      </c>
      <c r="C82" s="230">
        <v>0</v>
      </c>
      <c r="D82" s="230">
        <v>0</v>
      </c>
      <c r="E82" s="230">
        <v>0</v>
      </c>
      <c r="F82" s="230">
        <v>0</v>
      </c>
      <c r="G82" s="230">
        <v>0.40930507020373008</v>
      </c>
      <c r="H82" s="230">
        <v>0.49322615918709928</v>
      </c>
      <c r="I82" s="230">
        <v>0.2570937686379457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6.5946189482273404E-2</v>
      </c>
      <c r="T82" s="230">
        <v>5.3805571134803838E-2</v>
      </c>
      <c r="U82" s="230">
        <v>2.895201058146114E-2</v>
      </c>
      <c r="V82" s="230">
        <v>3.2200955113158472E-2</v>
      </c>
      <c r="W82" s="230">
        <v>7.5243240120750163E-2</v>
      </c>
      <c r="X82" s="230">
        <v>3.5025021467206242E-2</v>
      </c>
      <c r="Y82" s="230">
        <v>3.7275315918270283E-2</v>
      </c>
      <c r="DA82" s="71" t="s">
        <v>414</v>
      </c>
    </row>
    <row r="83" spans="1:105" ht="12" customHeight="1" x14ac:dyDescent="0.25">
      <c r="A83" s="59" t="s">
        <v>35</v>
      </c>
      <c r="B83" s="230">
        <v>16.719471400950741</v>
      </c>
      <c r="C83" s="230">
        <v>20.881392508090471</v>
      </c>
      <c r="D83" s="230">
        <v>19.57408048769722</v>
      </c>
      <c r="E83" s="230">
        <v>25.247609641308479</v>
      </c>
      <c r="F83" s="230">
        <v>25.640401797189529</v>
      </c>
      <c r="G83" s="230">
        <v>23.821329806322051</v>
      </c>
      <c r="H83" s="230">
        <v>30.3112334106664</v>
      </c>
      <c r="I83" s="230">
        <v>31.893041524208719</v>
      </c>
      <c r="J83" s="230">
        <v>42.425383855374797</v>
      </c>
      <c r="K83" s="230">
        <v>44.080116881796833</v>
      </c>
      <c r="L83" s="230">
        <v>24.02552967657207</v>
      </c>
      <c r="M83" s="230">
        <v>27.398565705806021</v>
      </c>
      <c r="N83" s="230">
        <v>21.599059964975059</v>
      </c>
      <c r="O83" s="230">
        <v>17.91501782786894</v>
      </c>
      <c r="P83" s="230">
        <v>21.74631319573195</v>
      </c>
      <c r="Q83" s="230">
        <v>21.347861144054431</v>
      </c>
      <c r="R83" s="230">
        <v>20.67840161373061</v>
      </c>
      <c r="S83" s="230">
        <v>21.126848008722209</v>
      </c>
      <c r="T83" s="230">
        <v>23.539463092900409</v>
      </c>
      <c r="U83" s="230">
        <v>22.064504904314301</v>
      </c>
      <c r="V83" s="230">
        <v>21.544450160014371</v>
      </c>
      <c r="W83" s="230">
        <v>23.16194053040401</v>
      </c>
      <c r="X83" s="230">
        <v>20.57072840930995</v>
      </c>
      <c r="Y83" s="230">
        <v>21.338827179946719</v>
      </c>
      <c r="DA83" s="71" t="s">
        <v>415</v>
      </c>
    </row>
    <row r="84" spans="1:105" ht="12" customHeight="1" x14ac:dyDescent="0.25">
      <c r="A84" s="60" t="s">
        <v>195</v>
      </c>
      <c r="B84" s="262">
        <v>19.505317862411889</v>
      </c>
      <c r="C84" s="262">
        <v>27.872606081281521</v>
      </c>
      <c r="D84" s="262">
        <v>24.796385202353829</v>
      </c>
      <c r="E84" s="262">
        <v>31.271044270651579</v>
      </c>
      <c r="F84" s="262">
        <v>32.618575138596597</v>
      </c>
      <c r="G84" s="262">
        <v>28.773427398351501</v>
      </c>
      <c r="H84" s="262">
        <v>37.952953632718227</v>
      </c>
      <c r="I84" s="262">
        <v>35.965902660899168</v>
      </c>
      <c r="J84" s="262">
        <v>40.625951107172732</v>
      </c>
      <c r="K84" s="262">
        <v>23.988100365276871</v>
      </c>
      <c r="L84" s="262">
        <v>14.978480799257531</v>
      </c>
      <c r="M84" s="262">
        <v>16.359089360994279</v>
      </c>
      <c r="N84" s="262">
        <v>13.204224248551331</v>
      </c>
      <c r="O84" s="262">
        <v>11.4309307275426</v>
      </c>
      <c r="P84" s="262">
        <v>13.262287858724701</v>
      </c>
      <c r="Q84" s="262">
        <v>13.053259883060511</v>
      </c>
      <c r="R84" s="262">
        <v>12.905904998194091</v>
      </c>
      <c r="S84" s="262">
        <v>13.72127695385381</v>
      </c>
      <c r="T84" s="262">
        <v>14.772548939675939</v>
      </c>
      <c r="U84" s="262">
        <v>13.62054306343641</v>
      </c>
      <c r="V84" s="262">
        <v>12.99231328156996</v>
      </c>
      <c r="W84" s="262">
        <v>14.108959882521919</v>
      </c>
      <c r="X84" s="262">
        <v>12.514254894911391</v>
      </c>
      <c r="Y84" s="262">
        <v>12.404368778076361</v>
      </c>
      <c r="DA84" s="72" t="s">
        <v>416</v>
      </c>
    </row>
    <row r="85" spans="1:105" ht="12" customHeight="1" x14ac:dyDescent="0.25">
      <c r="A85" s="64" t="s">
        <v>28</v>
      </c>
      <c r="B85" s="229">
        <v>1.181777242276995</v>
      </c>
      <c r="C85" s="229">
        <v>3.1769882262585369</v>
      </c>
      <c r="D85" s="229">
        <v>2.0898245036183951</v>
      </c>
      <c r="E85" s="229">
        <v>2.5865042588119458</v>
      </c>
      <c r="F85" s="229">
        <v>2.4690728080801452</v>
      </c>
      <c r="G85" s="229">
        <v>4.1001811235226029</v>
      </c>
      <c r="H85" s="229">
        <v>4.2709692239110444</v>
      </c>
      <c r="I85" s="229">
        <v>2.8362917209786098</v>
      </c>
      <c r="J85" s="229">
        <v>1.9287427758119069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5.2228219539937948E-2</v>
      </c>
      <c r="T85" s="229">
        <v>2.0273525555234529E-2</v>
      </c>
      <c r="U85" s="229">
        <v>1.898422209411697E-2</v>
      </c>
      <c r="V85" s="229">
        <v>9.6600384448002913E-3</v>
      </c>
      <c r="W85" s="229">
        <v>1.15162133438789E-2</v>
      </c>
      <c r="X85" s="229">
        <v>1.163218084148082E-2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0.53155871999417403</v>
      </c>
      <c r="W86" s="229">
        <v>0.82605599999070656</v>
      </c>
      <c r="X86" s="229">
        <v>0.45438623998839073</v>
      </c>
      <c r="Y86" s="229">
        <v>0.38586239999332328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0.1122918727631636</v>
      </c>
      <c r="T87" s="229">
        <v>9.187001268074757E-2</v>
      </c>
      <c r="U87" s="229">
        <v>8.9063590136727766E-2</v>
      </c>
      <c r="V87" s="229">
        <v>7.9273399211112594E-2</v>
      </c>
      <c r="W87" s="229">
        <v>8.1733900996087031E-2</v>
      </c>
      <c r="X87" s="229">
        <v>8.0646897127609404E-2</v>
      </c>
      <c r="Y87" s="229">
        <v>8.9779635137043276E-2</v>
      </c>
      <c r="DA87" s="73" t="s">
        <v>419</v>
      </c>
    </row>
    <row r="88" spans="1:105" ht="12" customHeight="1" x14ac:dyDescent="0.25">
      <c r="A88" s="64" t="s">
        <v>159</v>
      </c>
      <c r="B88" s="229">
        <v>3.6084642328543387E-2</v>
      </c>
      <c r="C88" s="229">
        <v>0</v>
      </c>
      <c r="D88" s="229">
        <v>0</v>
      </c>
      <c r="E88" s="229">
        <v>0</v>
      </c>
      <c r="F88" s="229">
        <v>0</v>
      </c>
      <c r="G88" s="229">
        <v>0.1137599372250529</v>
      </c>
      <c r="H88" s="229">
        <v>0.14469150041421311</v>
      </c>
      <c r="I88" s="229">
        <v>8.1004623115041557E-2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4.2184926083634479E-2</v>
      </c>
      <c r="T88" s="229">
        <v>3.3433751674039038E-2</v>
      </c>
      <c r="U88" s="229">
        <v>1.7707229203732459E-2</v>
      </c>
      <c r="V88" s="229">
        <v>1.8463683476814419E-2</v>
      </c>
      <c r="W88" s="229">
        <v>4.2708802210723283E-2</v>
      </c>
      <c r="X88" s="229">
        <v>2.0342138095152149E-2</v>
      </c>
      <c r="Y88" s="229">
        <v>2.0801128640361089E-2</v>
      </c>
      <c r="DA88" s="73" t="s">
        <v>420</v>
      </c>
    </row>
    <row r="89" spans="1:105" ht="12" customHeight="1" x14ac:dyDescent="0.25">
      <c r="A89" s="64" t="s">
        <v>32</v>
      </c>
      <c r="B89" s="229">
        <v>0.26725764825537951</v>
      </c>
      <c r="C89" s="229">
        <v>0.10512196380138621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4.2809336490729448</v>
      </c>
      <c r="C91" s="229">
        <v>5.5176153204387237</v>
      </c>
      <c r="D91" s="229">
        <v>5.3721075037958013</v>
      </c>
      <c r="E91" s="229">
        <v>7.0335517154927798</v>
      </c>
      <c r="F91" s="229">
        <v>7.3054491703432349</v>
      </c>
      <c r="G91" s="229">
        <v>6.6207657335777146</v>
      </c>
      <c r="H91" s="229">
        <v>8.8920219657916704</v>
      </c>
      <c r="I91" s="229">
        <v>10.048799791406489</v>
      </c>
      <c r="J91" s="229">
        <v>15.86032479740509</v>
      </c>
      <c r="K91" s="229">
        <v>23.988100365276871</v>
      </c>
      <c r="L91" s="229">
        <v>14.978480799257531</v>
      </c>
      <c r="M91" s="229">
        <v>16.359089360994279</v>
      </c>
      <c r="N91" s="229">
        <v>13.204224248551331</v>
      </c>
      <c r="O91" s="229">
        <v>11.4309307275426</v>
      </c>
      <c r="P91" s="229">
        <v>13.262287858724701</v>
      </c>
      <c r="Q91" s="229">
        <v>13.053259883060511</v>
      </c>
      <c r="R91" s="229">
        <v>12.905904998194091</v>
      </c>
      <c r="S91" s="229">
        <v>13.514571935467069</v>
      </c>
      <c r="T91" s="229">
        <v>14.62697164976592</v>
      </c>
      <c r="U91" s="229">
        <v>13.494788022001829</v>
      </c>
      <c r="V91" s="229">
        <v>12.353357440443061</v>
      </c>
      <c r="W91" s="229">
        <v>13.146944965980531</v>
      </c>
      <c r="X91" s="229">
        <v>11.94724743885876</v>
      </c>
      <c r="Y91" s="229">
        <v>11.90792561430564</v>
      </c>
      <c r="DA91" s="73" t="s">
        <v>423</v>
      </c>
    </row>
    <row r="92" spans="1:105" ht="12" customHeight="1" x14ac:dyDescent="0.25">
      <c r="A92" s="64" t="s">
        <v>36</v>
      </c>
      <c r="B92" s="229">
        <v>13.739264680478019</v>
      </c>
      <c r="C92" s="229">
        <v>19.072880570782878</v>
      </c>
      <c r="D92" s="229">
        <v>17.334453194939641</v>
      </c>
      <c r="E92" s="229">
        <v>21.650988296346849</v>
      </c>
      <c r="F92" s="229">
        <v>22.844053160173221</v>
      </c>
      <c r="G92" s="229">
        <v>17.93872060402613</v>
      </c>
      <c r="H92" s="229">
        <v>24.6452709426013</v>
      </c>
      <c r="I92" s="229">
        <v>22.99980652539903</v>
      </c>
      <c r="J92" s="229">
        <v>22.836883533955739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34.084093925569817</v>
      </c>
      <c r="C96" s="279">
        <v>40.138824438531493</v>
      </c>
      <c r="D96" s="279">
        <v>36.473595761548943</v>
      </c>
      <c r="E96" s="279">
        <v>46.439957845697442</v>
      </c>
      <c r="F96" s="279">
        <v>47.755295739359177</v>
      </c>
      <c r="G96" s="279">
        <v>44.283490566655082</v>
      </c>
      <c r="H96" s="279">
        <v>56.195919161465937</v>
      </c>
      <c r="I96" s="279">
        <v>51.23251132640609</v>
      </c>
      <c r="J96" s="279">
        <v>55.804681108012161</v>
      </c>
      <c r="K96" s="279">
        <v>81.988749999999996</v>
      </c>
      <c r="L96" s="279">
        <v>55.819719999999997</v>
      </c>
      <c r="M96" s="279">
        <v>68.58059999999999</v>
      </c>
      <c r="N96" s="279">
        <v>50.408569999999997</v>
      </c>
      <c r="O96" s="279">
        <v>32.701990000000002</v>
      </c>
      <c r="P96" s="279">
        <v>40.293889999999998</v>
      </c>
      <c r="Q96" s="279">
        <v>37.257219999999997</v>
      </c>
      <c r="R96" s="279">
        <v>35.900759999999998</v>
      </c>
      <c r="S96" s="279">
        <v>35.197049999999997</v>
      </c>
      <c r="T96" s="279">
        <v>35.378410000000002</v>
      </c>
      <c r="U96" s="279">
        <v>31.57648</v>
      </c>
      <c r="V96" s="279">
        <v>23.322223526462619</v>
      </c>
      <c r="W96" s="279">
        <v>24.857718000693971</v>
      </c>
      <c r="X96" s="279">
        <v>22.20812195121951</v>
      </c>
      <c r="Y96" s="279">
        <v>23.143520187184681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0.99999999999999978</v>
      </c>
      <c r="C100" s="232">
        <f t="shared" si="4"/>
        <v>1</v>
      </c>
      <c r="D100" s="232">
        <f t="shared" si="4"/>
        <v>0.99999999999999989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0.99999999999999989</v>
      </c>
      <c r="I100" s="232">
        <f t="shared" si="4"/>
        <v>1</v>
      </c>
      <c r="J100" s="232">
        <f t="shared" si="4"/>
        <v>1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5.156958651458736E-4</v>
      </c>
      <c r="C105" s="268">
        <f t="shared" si="9"/>
        <v>4.7842054500714349E-4</v>
      </c>
      <c r="D105" s="268">
        <f t="shared" si="9"/>
        <v>4.7844217586138864E-4</v>
      </c>
      <c r="E105" s="268">
        <f t="shared" si="9"/>
        <v>4.8649041730183188E-4</v>
      </c>
      <c r="F105" s="268">
        <f t="shared" si="9"/>
        <v>4.7341754939142012E-4</v>
      </c>
      <c r="G105" s="268">
        <f t="shared" si="9"/>
        <v>5.1565029020704035E-4</v>
      </c>
      <c r="H105" s="268">
        <f t="shared" si="9"/>
        <v>5.0565082001458462E-4</v>
      </c>
      <c r="I105" s="268">
        <f t="shared" si="9"/>
        <v>5.3306604684321812E-4</v>
      </c>
      <c r="J105" s="268">
        <f t="shared" si="9"/>
        <v>6.3983512252581887E-4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0.13052938976154682</v>
      </c>
      <c r="C106" s="269">
        <f t="shared" si="10"/>
        <v>0.13372538527822558</v>
      </c>
      <c r="D106" s="269">
        <f t="shared" si="10"/>
        <v>0.12641052211987774</v>
      </c>
      <c r="E106" s="269">
        <f t="shared" si="10"/>
        <v>0.12657123227136996</v>
      </c>
      <c r="F106" s="269">
        <f t="shared" si="10"/>
        <v>0.12415808843928701</v>
      </c>
      <c r="G106" s="269">
        <f t="shared" si="10"/>
        <v>0.12867384102997947</v>
      </c>
      <c r="H106" s="269">
        <f t="shared" si="10"/>
        <v>0.12830037020813723</v>
      </c>
      <c r="I106" s="269">
        <f t="shared" si="10"/>
        <v>0.12354857514570979</v>
      </c>
      <c r="J106" s="269">
        <f t="shared" si="10"/>
        <v>0.12151278238898663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0.26892413037239843</v>
      </c>
      <c r="C107" s="269">
        <f t="shared" si="11"/>
        <v>0.31042626930804007</v>
      </c>
      <c r="D107" s="269">
        <f t="shared" si="11"/>
        <v>0.31608538287097609</v>
      </c>
      <c r="E107" s="269">
        <f t="shared" si="11"/>
        <v>0.310169125459485</v>
      </c>
      <c r="F107" s="269">
        <f t="shared" si="11"/>
        <v>0.31663162007440138</v>
      </c>
      <c r="G107" s="269">
        <f t="shared" si="11"/>
        <v>0.29505466583414736</v>
      </c>
      <c r="H107" s="269">
        <f t="shared" si="11"/>
        <v>0.30093566669285504</v>
      </c>
      <c r="I107" s="269">
        <f t="shared" si="11"/>
        <v>0.32621682721612355</v>
      </c>
      <c r="J107" s="269">
        <f t="shared" si="11"/>
        <v>0.33316452423708159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7.6061557757818934E-2</v>
      </c>
      <c r="C108" s="269">
        <f t="shared" si="12"/>
        <v>6.9073820282847018E-2</v>
      </c>
      <c r="D108" s="269">
        <f t="shared" si="12"/>
        <v>6.8348882265912625E-2</v>
      </c>
      <c r="E108" s="269">
        <f t="shared" si="12"/>
        <v>6.9498631043118805E-2</v>
      </c>
      <c r="F108" s="269">
        <f t="shared" si="12"/>
        <v>6.7631078484488599E-2</v>
      </c>
      <c r="G108" s="269">
        <f t="shared" si="12"/>
        <v>7.3664327172434346E-2</v>
      </c>
      <c r="H108" s="269">
        <f t="shared" si="12"/>
        <v>7.2235831430654929E-2</v>
      </c>
      <c r="I108" s="269">
        <f t="shared" si="12"/>
        <v>7.6152292406174021E-2</v>
      </c>
      <c r="J108" s="269">
        <f t="shared" si="12"/>
        <v>9.1405017503688402E-2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7.6061557757818934E-2</v>
      </c>
      <c r="C109" s="270">
        <f t="shared" si="13"/>
        <v>6.9073820282847018E-2</v>
      </c>
      <c r="D109" s="270">
        <f t="shared" si="13"/>
        <v>6.8348882265912625E-2</v>
      </c>
      <c r="E109" s="270">
        <f t="shared" si="13"/>
        <v>6.9498631043118805E-2</v>
      </c>
      <c r="F109" s="270">
        <f t="shared" si="13"/>
        <v>6.7631078484488599E-2</v>
      </c>
      <c r="G109" s="270">
        <f t="shared" si="13"/>
        <v>7.3664327172434346E-2</v>
      </c>
      <c r="H109" s="270">
        <f t="shared" si="13"/>
        <v>7.2235831430654929E-2</v>
      </c>
      <c r="I109" s="270">
        <f t="shared" si="13"/>
        <v>7.6152292406174021E-2</v>
      </c>
      <c r="J109" s="270">
        <f t="shared" si="13"/>
        <v>9.1405017503688402E-2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5.7839063352670965E-2</v>
      </c>
      <c r="C111" s="269">
        <f t="shared" si="15"/>
        <v>5.808499397265373E-2</v>
      </c>
      <c r="D111" s="269">
        <f t="shared" si="15"/>
        <v>5.6395625451108149E-2</v>
      </c>
      <c r="E111" s="269">
        <f t="shared" si="15"/>
        <v>5.6630340999212186E-2</v>
      </c>
      <c r="F111" s="269">
        <f t="shared" si="15"/>
        <v>5.5935268100546803E-2</v>
      </c>
      <c r="G111" s="269">
        <f t="shared" si="15"/>
        <v>5.8654720858135029E-2</v>
      </c>
      <c r="H111" s="269">
        <f t="shared" si="15"/>
        <v>5.8689443943477124E-2</v>
      </c>
      <c r="I111" s="269">
        <f t="shared" si="15"/>
        <v>5.8728774572486875E-2</v>
      </c>
      <c r="J111" s="269">
        <f t="shared" si="15"/>
        <v>6.5131676490371715E-2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2.6816184987585444E-2</v>
      </c>
      <c r="C112" s="270">
        <f t="shared" si="16"/>
        <v>2.4877868340371465E-2</v>
      </c>
      <c r="D112" s="270">
        <f t="shared" si="16"/>
        <v>2.4878993144792198E-2</v>
      </c>
      <c r="E112" s="270">
        <f t="shared" si="16"/>
        <v>2.5297501699695253E-2</v>
      </c>
      <c r="F112" s="270">
        <f t="shared" si="16"/>
        <v>2.461771256835385E-2</v>
      </c>
      <c r="G112" s="270">
        <f t="shared" si="16"/>
        <v>2.6813815090766111E-2</v>
      </c>
      <c r="H112" s="270">
        <f t="shared" si="16"/>
        <v>2.6293842640758399E-2</v>
      </c>
      <c r="I112" s="270">
        <f t="shared" si="16"/>
        <v>2.7719434435847349E-2</v>
      </c>
      <c r="J112" s="270">
        <f t="shared" si="16"/>
        <v>3.3271426371342588E-2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3.1022878365085521E-2</v>
      </c>
      <c r="C113" s="270">
        <f t="shared" si="17"/>
        <v>3.3207125632282265E-2</v>
      </c>
      <c r="D113" s="270">
        <f t="shared" si="17"/>
        <v>3.1516632306315948E-2</v>
      </c>
      <c r="E113" s="270">
        <f t="shared" si="17"/>
        <v>3.1332839299516933E-2</v>
      </c>
      <c r="F113" s="270">
        <f t="shared" si="17"/>
        <v>3.1317555532192953E-2</v>
      </c>
      <c r="G113" s="270">
        <f t="shared" si="17"/>
        <v>3.1840905767368914E-2</v>
      </c>
      <c r="H113" s="270">
        <f t="shared" si="17"/>
        <v>3.2395601302718721E-2</v>
      </c>
      <c r="I113" s="270">
        <f t="shared" si="17"/>
        <v>3.1009340136639529E-2</v>
      </c>
      <c r="J113" s="270">
        <f t="shared" si="17"/>
        <v>3.186025011902912E-2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0.46613016289041881</v>
      </c>
      <c r="C115" s="281">
        <f t="shared" si="19"/>
        <v>0.42821111061322659</v>
      </c>
      <c r="D115" s="281">
        <f t="shared" si="19"/>
        <v>0.43228114511626392</v>
      </c>
      <c r="E115" s="281">
        <f t="shared" si="19"/>
        <v>0.43664417980951226</v>
      </c>
      <c r="F115" s="281">
        <f t="shared" si="19"/>
        <v>0.43517052735188483</v>
      </c>
      <c r="G115" s="281">
        <f t="shared" si="19"/>
        <v>0.44343679481509685</v>
      </c>
      <c r="H115" s="281">
        <f t="shared" si="19"/>
        <v>0.43933303690486103</v>
      </c>
      <c r="I115" s="281">
        <f t="shared" si="19"/>
        <v>0.41482046461266264</v>
      </c>
      <c r="J115" s="281">
        <f t="shared" si="19"/>
        <v>0.38814616425734588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0.99999999999999989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0.99999999999999989</v>
      </c>
      <c r="H117" s="232">
        <f t="shared" si="20"/>
        <v>0.99999999999999978</v>
      </c>
      <c r="I117" s="232">
        <f t="shared" si="20"/>
        <v>1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1.0000000000000002</v>
      </c>
      <c r="W117" s="232">
        <f t="shared" si="20"/>
        <v>1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2.2954130177051954E-3</v>
      </c>
      <c r="C122" s="268">
        <f t="shared" si="25"/>
        <v>2.163287124663028E-3</v>
      </c>
      <c r="D122" s="268">
        <f t="shared" si="25"/>
        <v>2.2532518184432892E-3</v>
      </c>
      <c r="E122" s="268">
        <f t="shared" si="25"/>
        <v>2.2874024611711685E-3</v>
      </c>
      <c r="F122" s="268">
        <f t="shared" si="25"/>
        <v>2.2482613611506477E-3</v>
      </c>
      <c r="G122" s="268">
        <f t="shared" si="25"/>
        <v>2.3428946272073033E-3</v>
      </c>
      <c r="H122" s="268">
        <f t="shared" si="25"/>
        <v>2.2965839748296563E-3</v>
      </c>
      <c r="I122" s="268">
        <f t="shared" si="25"/>
        <v>2.4764148307112174E-3</v>
      </c>
      <c r="J122" s="268">
        <f t="shared" si="25"/>
        <v>2.7849998830374633E-3</v>
      </c>
      <c r="K122" s="268">
        <f t="shared" si="25"/>
        <v>3.3279847453407583E-3</v>
      </c>
      <c r="L122" s="268">
        <f t="shared" si="25"/>
        <v>2.9757065784117159E-3</v>
      </c>
      <c r="M122" s="268">
        <f t="shared" si="25"/>
        <v>2.9544484393934658E-3</v>
      </c>
      <c r="N122" s="268">
        <f t="shared" si="25"/>
        <v>2.9966667433825849E-3</v>
      </c>
      <c r="O122" s="268">
        <f t="shared" si="25"/>
        <v>3.1493774495658746E-3</v>
      </c>
      <c r="P122" s="268">
        <f t="shared" si="25"/>
        <v>3.1964383786978906E-3</v>
      </c>
      <c r="Q122" s="268">
        <f t="shared" si="25"/>
        <v>3.2408681100129272E-3</v>
      </c>
      <c r="R122" s="268">
        <f t="shared" si="25"/>
        <v>3.2139296986796032E-3</v>
      </c>
      <c r="S122" s="268">
        <f t="shared" si="25"/>
        <v>3.2058882888393089E-3</v>
      </c>
      <c r="T122" s="268">
        <f t="shared" si="25"/>
        <v>3.3249559579284918E-3</v>
      </c>
      <c r="U122" s="268">
        <f t="shared" si="25"/>
        <v>3.3759671611472133E-3</v>
      </c>
      <c r="V122" s="268">
        <f t="shared" si="25"/>
        <v>3.6156261812228334E-3</v>
      </c>
      <c r="W122" s="268">
        <f t="shared" si="25"/>
        <v>3.6210773412173893E-3</v>
      </c>
      <c r="X122" s="268">
        <f t="shared" si="25"/>
        <v>3.6022168727391545E-3</v>
      </c>
      <c r="Y122" s="268">
        <f t="shared" si="25"/>
        <v>3.6717778740668798E-3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0.42365817660852917</v>
      </c>
      <c r="C123" s="269">
        <f t="shared" si="26"/>
        <v>0.45282204395761283</v>
      </c>
      <c r="D123" s="269">
        <f t="shared" si="26"/>
        <v>0.44395146391300355</v>
      </c>
      <c r="E123" s="269">
        <f t="shared" si="26"/>
        <v>0.44063012553632008</v>
      </c>
      <c r="F123" s="269">
        <f t="shared" si="26"/>
        <v>0.44475051739864868</v>
      </c>
      <c r="G123" s="269">
        <f t="shared" si="26"/>
        <v>0.43336061951305588</v>
      </c>
      <c r="H123" s="269">
        <f t="shared" si="26"/>
        <v>0.44050763166135792</v>
      </c>
      <c r="I123" s="269">
        <f t="shared" si="26"/>
        <v>0.43313736636663569</v>
      </c>
      <c r="J123" s="269">
        <f t="shared" si="26"/>
        <v>0.41481493746541248</v>
      </c>
      <c r="K123" s="269">
        <f t="shared" si="26"/>
        <v>0.2820459787810296</v>
      </c>
      <c r="L123" s="269">
        <f t="shared" si="26"/>
        <v>0.28899980345053117</v>
      </c>
      <c r="M123" s="269">
        <f t="shared" si="26"/>
        <v>0.27470404546884508</v>
      </c>
      <c r="N123" s="269">
        <f t="shared" si="26"/>
        <v>0.28419998059047391</v>
      </c>
      <c r="O123" s="269">
        <f t="shared" si="26"/>
        <v>0.31259501498616543</v>
      </c>
      <c r="P123" s="269">
        <f t="shared" si="26"/>
        <v>0.30241734937776804</v>
      </c>
      <c r="Q123" s="269">
        <f t="shared" si="26"/>
        <v>0.30742099746540885</v>
      </c>
      <c r="R123" s="269">
        <f t="shared" si="26"/>
        <v>0.31268663071635033</v>
      </c>
      <c r="S123" s="269">
        <f t="shared" si="26"/>
        <v>0.32086075129961777</v>
      </c>
      <c r="T123" s="269">
        <f t="shared" si="26"/>
        <v>0.32176828285062109</v>
      </c>
      <c r="U123" s="269">
        <f t="shared" si="26"/>
        <v>0.32286633430116779</v>
      </c>
      <c r="V123" s="269">
        <f t="shared" si="26"/>
        <v>0.3308229198294288</v>
      </c>
      <c r="W123" s="269">
        <f t="shared" si="26"/>
        <v>0.33078627436263963</v>
      </c>
      <c r="X123" s="269">
        <f t="shared" si="26"/>
        <v>0.33293621384115707</v>
      </c>
      <c r="Y123" s="269">
        <f t="shared" si="26"/>
        <v>0.32354849259921153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0.16391215827153829</v>
      </c>
      <c r="C125" s="269">
        <f t="shared" si="28"/>
        <v>0.1512155949316776</v>
      </c>
      <c r="D125" s="269">
        <f t="shared" si="28"/>
        <v>0.15584413125647234</v>
      </c>
      <c r="E125" s="269">
        <f t="shared" si="28"/>
        <v>0.15820612968213149</v>
      </c>
      <c r="F125" s="269">
        <f t="shared" si="28"/>
        <v>0.1554989707755273</v>
      </c>
      <c r="G125" s="269">
        <f t="shared" si="28"/>
        <v>0.16204419533314079</v>
      </c>
      <c r="H125" s="269">
        <f t="shared" si="28"/>
        <v>0.15884116079938809</v>
      </c>
      <c r="I125" s="269">
        <f t="shared" si="28"/>
        <v>0.17127899987204526</v>
      </c>
      <c r="J125" s="269">
        <f t="shared" si="28"/>
        <v>0.19262200690076769</v>
      </c>
      <c r="K125" s="269">
        <f t="shared" si="28"/>
        <v>0.2301770655313361</v>
      </c>
      <c r="L125" s="269">
        <f t="shared" si="28"/>
        <v>0.20581206360997575</v>
      </c>
      <c r="M125" s="269">
        <f t="shared" si="28"/>
        <v>0.2043417635838928</v>
      </c>
      <c r="N125" s="269">
        <f t="shared" si="28"/>
        <v>0.20726175452962364</v>
      </c>
      <c r="O125" s="269">
        <f t="shared" si="28"/>
        <v>0.21782385289071118</v>
      </c>
      <c r="P125" s="269">
        <f t="shared" si="28"/>
        <v>0.22107877963998515</v>
      </c>
      <c r="Q125" s="269">
        <f t="shared" si="28"/>
        <v>0.22415172196364166</v>
      </c>
      <c r="R125" s="269">
        <f t="shared" si="28"/>
        <v>0.22228855102229006</v>
      </c>
      <c r="S125" s="269">
        <f t="shared" si="28"/>
        <v>0.22281240510745995</v>
      </c>
      <c r="T125" s="269">
        <f t="shared" si="28"/>
        <v>0.23079380946379371</v>
      </c>
      <c r="U125" s="269">
        <f t="shared" si="28"/>
        <v>0.23436917492940271</v>
      </c>
      <c r="V125" s="269">
        <f t="shared" si="28"/>
        <v>0.25094678815273802</v>
      </c>
      <c r="W125" s="269">
        <f t="shared" si="28"/>
        <v>0.25129534303942758</v>
      </c>
      <c r="X125" s="269">
        <f t="shared" si="28"/>
        <v>0.25006934453807106</v>
      </c>
      <c r="Y125" s="269">
        <f t="shared" si="28"/>
        <v>0.25496299217814578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0.16391215827153829</v>
      </c>
      <c r="C126" s="270">
        <f t="shared" si="29"/>
        <v>0.1512155949316776</v>
      </c>
      <c r="D126" s="270">
        <f t="shared" si="29"/>
        <v>0.15584413125647234</v>
      </c>
      <c r="E126" s="270">
        <f t="shared" si="29"/>
        <v>0.15820612968213149</v>
      </c>
      <c r="F126" s="270">
        <f t="shared" si="29"/>
        <v>0.1554989707755273</v>
      </c>
      <c r="G126" s="270">
        <f t="shared" si="29"/>
        <v>0.16204419533314079</v>
      </c>
      <c r="H126" s="270">
        <f t="shared" si="29"/>
        <v>0.15884116079938809</v>
      </c>
      <c r="I126" s="270">
        <f t="shared" si="29"/>
        <v>0.17127899987204526</v>
      </c>
      <c r="J126" s="270">
        <f t="shared" si="29"/>
        <v>0.19262200690076769</v>
      </c>
      <c r="K126" s="270">
        <f t="shared" si="29"/>
        <v>0.2301770655313361</v>
      </c>
      <c r="L126" s="270">
        <f t="shared" si="29"/>
        <v>0.20581206360997575</v>
      </c>
      <c r="M126" s="270">
        <f t="shared" si="29"/>
        <v>0.2043417635838928</v>
      </c>
      <c r="N126" s="270">
        <f t="shared" si="29"/>
        <v>0.20726175452962364</v>
      </c>
      <c r="O126" s="270">
        <f t="shared" si="29"/>
        <v>0.21782385289071118</v>
      </c>
      <c r="P126" s="270">
        <f t="shared" si="29"/>
        <v>0.22107877963998515</v>
      </c>
      <c r="Q126" s="270">
        <f t="shared" si="29"/>
        <v>0.22415172196364166</v>
      </c>
      <c r="R126" s="270">
        <f t="shared" si="29"/>
        <v>0.22228855102229006</v>
      </c>
      <c r="S126" s="270">
        <f t="shared" si="29"/>
        <v>0.22281240510745995</v>
      </c>
      <c r="T126" s="270">
        <f t="shared" si="29"/>
        <v>0.23079380946379371</v>
      </c>
      <c r="U126" s="270">
        <f t="shared" si="29"/>
        <v>0.23436917492940271</v>
      </c>
      <c r="V126" s="270">
        <f t="shared" si="29"/>
        <v>0.25094678815273802</v>
      </c>
      <c r="W126" s="270">
        <f t="shared" si="29"/>
        <v>0.25129534303942758</v>
      </c>
      <c r="X126" s="270">
        <f t="shared" si="29"/>
        <v>0.25006934453807106</v>
      </c>
      <c r="Y126" s="270">
        <f t="shared" si="29"/>
        <v>0.25496299217814578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0.21170854243929271</v>
      </c>
      <c r="C128" s="269">
        <f t="shared" si="31"/>
        <v>0.21598233517215498</v>
      </c>
      <c r="D128" s="269">
        <f t="shared" si="31"/>
        <v>0.21841156498068703</v>
      </c>
      <c r="E128" s="269">
        <f t="shared" si="31"/>
        <v>0.21896132397683782</v>
      </c>
      <c r="F128" s="269">
        <f t="shared" si="31"/>
        <v>0.21844298750892457</v>
      </c>
      <c r="G128" s="269">
        <f t="shared" si="31"/>
        <v>0.21915450470845552</v>
      </c>
      <c r="H128" s="269">
        <f t="shared" si="31"/>
        <v>0.2192005041832481</v>
      </c>
      <c r="I128" s="269">
        <f t="shared" si="31"/>
        <v>0.22435887495971302</v>
      </c>
      <c r="J128" s="269">
        <f t="shared" si="31"/>
        <v>0.23313061101190696</v>
      </c>
      <c r="K128" s="269">
        <f t="shared" si="31"/>
        <v>0.21975372689577263</v>
      </c>
      <c r="L128" s="269">
        <f t="shared" si="31"/>
        <v>0.20657591344049098</v>
      </c>
      <c r="M128" s="269">
        <f t="shared" si="31"/>
        <v>0.20176968249927343</v>
      </c>
      <c r="N128" s="269">
        <f t="shared" si="31"/>
        <v>0.20647958061817087</v>
      </c>
      <c r="O128" s="269">
        <f t="shared" si="31"/>
        <v>0.2206017249877959</v>
      </c>
      <c r="P128" s="269">
        <f t="shared" si="31"/>
        <v>0.22004359818779348</v>
      </c>
      <c r="Q128" s="269">
        <f t="shared" si="31"/>
        <v>0.22332269831899548</v>
      </c>
      <c r="R128" s="269">
        <f t="shared" si="31"/>
        <v>0.2232076507148768</v>
      </c>
      <c r="S128" s="269">
        <f t="shared" si="31"/>
        <v>0.22621416769313085</v>
      </c>
      <c r="T128" s="269">
        <f t="shared" si="31"/>
        <v>0.2314783771648804</v>
      </c>
      <c r="U128" s="269">
        <f t="shared" si="31"/>
        <v>0.23364794208818773</v>
      </c>
      <c r="V128" s="269">
        <f t="shared" si="31"/>
        <v>0.24797966843132735</v>
      </c>
      <c r="W128" s="269">
        <f t="shared" si="31"/>
        <v>0.24911944885227347</v>
      </c>
      <c r="X128" s="269">
        <f t="shared" si="31"/>
        <v>0.24787638727734143</v>
      </c>
      <c r="Y128" s="269">
        <f t="shared" si="31"/>
        <v>0.24842423094392202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9.8155383376241787E-2</v>
      </c>
      <c r="C129" s="270">
        <f t="shared" si="32"/>
        <v>9.2505477417946E-2</v>
      </c>
      <c r="D129" s="270">
        <f t="shared" si="32"/>
        <v>9.6352505791583026E-2</v>
      </c>
      <c r="E129" s="270">
        <f t="shared" si="32"/>
        <v>9.7812839685154515E-2</v>
      </c>
      <c r="F129" s="270">
        <f t="shared" si="32"/>
        <v>9.6139106178962666E-2</v>
      </c>
      <c r="G129" s="270">
        <f t="shared" si="32"/>
        <v>0.10018576986793283</v>
      </c>
      <c r="H129" s="270">
        <f t="shared" si="32"/>
        <v>9.820545529993574E-2</v>
      </c>
      <c r="I129" s="270">
        <f t="shared" si="32"/>
        <v>0.10589529868140217</v>
      </c>
      <c r="J129" s="270">
        <f t="shared" si="32"/>
        <v>0.11909086910015916</v>
      </c>
      <c r="K129" s="270">
        <f t="shared" si="32"/>
        <v>0.14230973512373807</v>
      </c>
      <c r="L129" s="270">
        <f t="shared" si="32"/>
        <v>0.12724578006933621</v>
      </c>
      <c r="M129" s="270">
        <f t="shared" si="32"/>
        <v>0.12633674942033868</v>
      </c>
      <c r="N129" s="270">
        <f t="shared" si="32"/>
        <v>0.12814206889077079</v>
      </c>
      <c r="O129" s="270">
        <f t="shared" si="32"/>
        <v>0.13467221305021407</v>
      </c>
      <c r="P129" s="270">
        <f t="shared" si="32"/>
        <v>0.13668461060366757</v>
      </c>
      <c r="Q129" s="270">
        <f t="shared" si="32"/>
        <v>0.13858449410040338</v>
      </c>
      <c r="R129" s="270">
        <f t="shared" si="32"/>
        <v>0.13743256628977668</v>
      </c>
      <c r="S129" s="270">
        <f t="shared" si="32"/>
        <v>0.13775644536926676</v>
      </c>
      <c r="T129" s="270">
        <f t="shared" si="32"/>
        <v>0.14269104446689354</v>
      </c>
      <c r="U129" s="270">
        <f t="shared" si="32"/>
        <v>0.14490155710509603</v>
      </c>
      <c r="V129" s="270">
        <f t="shared" si="32"/>
        <v>0.15515086557269159</v>
      </c>
      <c r="W129" s="270">
        <f t="shared" si="32"/>
        <v>0.15536636381742938</v>
      </c>
      <c r="X129" s="270">
        <f t="shared" si="32"/>
        <v>0.15460837552008355</v>
      </c>
      <c r="Y129" s="270">
        <f t="shared" si="32"/>
        <v>0.15763393194483136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0.1135531590630509</v>
      </c>
      <c r="C130" s="270">
        <f t="shared" si="33"/>
        <v>0.12347685775420898</v>
      </c>
      <c r="D130" s="270">
        <f t="shared" si="33"/>
        <v>0.12205905918910401</v>
      </c>
      <c r="E130" s="270">
        <f t="shared" si="33"/>
        <v>0.12114848429168332</v>
      </c>
      <c r="F130" s="270">
        <f t="shared" si="33"/>
        <v>0.12230388132996191</v>
      </c>
      <c r="G130" s="270">
        <f t="shared" si="33"/>
        <v>0.11896873484052269</v>
      </c>
      <c r="H130" s="270">
        <f t="shared" si="33"/>
        <v>0.12099504888331238</v>
      </c>
      <c r="I130" s="270">
        <f t="shared" si="33"/>
        <v>0.11846357627831085</v>
      </c>
      <c r="J130" s="270">
        <f t="shared" si="33"/>
        <v>0.1140397419117478</v>
      </c>
      <c r="K130" s="270">
        <f t="shared" si="33"/>
        <v>7.7443991772034565E-2</v>
      </c>
      <c r="L130" s="270">
        <f t="shared" si="33"/>
        <v>7.9330133371154757E-2</v>
      </c>
      <c r="M130" s="270">
        <f t="shared" si="33"/>
        <v>7.5432933078934769E-2</v>
      </c>
      <c r="N130" s="270">
        <f t="shared" si="33"/>
        <v>7.8337511727400069E-2</v>
      </c>
      <c r="O130" s="270">
        <f t="shared" si="33"/>
        <v>8.5929511937581846E-2</v>
      </c>
      <c r="P130" s="270">
        <f t="shared" si="33"/>
        <v>8.3358987584125951E-2</v>
      </c>
      <c r="Q130" s="270">
        <f t="shared" si="33"/>
        <v>8.47382042185921E-2</v>
      </c>
      <c r="R130" s="270">
        <f t="shared" si="33"/>
        <v>8.5775084425100123E-2</v>
      </c>
      <c r="S130" s="270">
        <f t="shared" si="33"/>
        <v>8.8457722323864049E-2</v>
      </c>
      <c r="T130" s="270">
        <f t="shared" si="33"/>
        <v>8.8787332697986859E-2</v>
      </c>
      <c r="U130" s="270">
        <f t="shared" si="33"/>
        <v>8.8746384983091731E-2</v>
      </c>
      <c r="V130" s="270">
        <f t="shared" si="33"/>
        <v>9.2828802858635803E-2</v>
      </c>
      <c r="W130" s="270">
        <f t="shared" si="33"/>
        <v>9.3753085034844086E-2</v>
      </c>
      <c r="X130" s="270">
        <f t="shared" si="33"/>
        <v>9.3268011757257879E-2</v>
      </c>
      <c r="Y130" s="270">
        <f t="shared" si="33"/>
        <v>9.0790298999090635E-2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0.19842570966293474</v>
      </c>
      <c r="C132" s="281">
        <f t="shared" si="35"/>
        <v>0.17781673881389151</v>
      </c>
      <c r="D132" s="281">
        <f t="shared" si="35"/>
        <v>0.17953958803139378</v>
      </c>
      <c r="E132" s="281">
        <f t="shared" si="35"/>
        <v>0.1799150183435394</v>
      </c>
      <c r="F132" s="281">
        <f t="shared" si="35"/>
        <v>0.17905926295574887</v>
      </c>
      <c r="G132" s="281">
        <f t="shared" si="35"/>
        <v>0.1830977858181404</v>
      </c>
      <c r="H132" s="281">
        <f t="shared" si="35"/>
        <v>0.17915411938117606</v>
      </c>
      <c r="I132" s="281">
        <f t="shared" si="35"/>
        <v>0.16874834397089478</v>
      </c>
      <c r="J132" s="281">
        <f t="shared" si="35"/>
        <v>0.15664744473887543</v>
      </c>
      <c r="K132" s="281">
        <f t="shared" si="35"/>
        <v>0.26469524404652089</v>
      </c>
      <c r="L132" s="281">
        <f t="shared" si="35"/>
        <v>0.2956365129205904</v>
      </c>
      <c r="M132" s="281">
        <f t="shared" si="35"/>
        <v>0.31623006000859527</v>
      </c>
      <c r="N132" s="281">
        <f t="shared" si="35"/>
        <v>0.29906201751834899</v>
      </c>
      <c r="O132" s="281">
        <f t="shared" si="35"/>
        <v>0.24583002968576162</v>
      </c>
      <c r="P132" s="281">
        <f t="shared" si="35"/>
        <v>0.25326383441575545</v>
      </c>
      <c r="Q132" s="281">
        <f t="shared" si="35"/>
        <v>0.24186371414194102</v>
      </c>
      <c r="R132" s="281">
        <f t="shared" si="35"/>
        <v>0.23860323784780324</v>
      </c>
      <c r="S132" s="281">
        <f t="shared" si="35"/>
        <v>0.22690678761095215</v>
      </c>
      <c r="T132" s="281">
        <f t="shared" si="35"/>
        <v>0.21263457456277632</v>
      </c>
      <c r="U132" s="281">
        <f t="shared" si="35"/>
        <v>0.2057405815200945</v>
      </c>
      <c r="V132" s="281">
        <f t="shared" si="35"/>
        <v>0.16663499740528318</v>
      </c>
      <c r="W132" s="281">
        <f t="shared" si="35"/>
        <v>0.16517785640444185</v>
      </c>
      <c r="X132" s="281">
        <f t="shared" si="35"/>
        <v>0.1655158374706914</v>
      </c>
      <c r="Y132" s="281">
        <f t="shared" si="35"/>
        <v>0.16939250640465378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3.2433022784882382</v>
      </c>
      <c r="C136" s="272">
        <f>IF(C$5=0,0,(C$5-C$52)/ISI_fec!C$5)</f>
        <v>3.3891742209507201</v>
      </c>
      <c r="D136" s="272">
        <f>IF(D$5=0,0,(D$5-D$52)/ISI_fec!D$5)</f>
        <v>3.3732804559445735</v>
      </c>
      <c r="E136" s="272">
        <f>IF(E$5=0,0,(E$5-E$52)/ISI_fec!E$5)</f>
        <v>3.4061010734691997</v>
      </c>
      <c r="F136" s="272">
        <f>IF(F$5=0,0,(F$5-F$52)/ISI_fec!F$5)</f>
        <v>3.3952514469655237</v>
      </c>
      <c r="G136" s="272">
        <f>IF(G$5=0,0,(G$5-G$52)/ISI_fec!G$5)</f>
        <v>3.3153356565634819</v>
      </c>
      <c r="H136" s="272">
        <f>IF(H$5=0,0,(H$5-H$52)/ISI_fec!H$5)</f>
        <v>3.3796584035792701</v>
      </c>
      <c r="I136" s="272">
        <f>IF(I$5=0,0,(I$5-I$52)/ISI_fec!I$5)</f>
        <v>3.3714051922030328</v>
      </c>
      <c r="J136" s="272">
        <f>IF(J$5=0,0,(J$5-J$52)/ISI_fec!J$5)</f>
        <v>3.1613152219403808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1.6819306461132184</v>
      </c>
      <c r="C141" s="275">
        <f>IF(C$10=0,0,C$10/ISI_fec!C$10)</f>
        <v>1.6329882389609041</v>
      </c>
      <c r="D141" s="275">
        <f>IF(D$10=0,0,D$10/ISI_fec!D$10)</f>
        <v>1.6820632107433506</v>
      </c>
      <c r="E141" s="275">
        <f>IF(E$10=0,0,E$10/ISI_fec!E$10)</f>
        <v>1.7226740752210019</v>
      </c>
      <c r="F141" s="275">
        <f>IF(F$10=0,0,F$10/ISI_fec!F$10)</f>
        <v>1.6912279985984908</v>
      </c>
      <c r="G141" s="275">
        <f>IF(G$10=0,0,G$10/ISI_fec!G$10)</f>
        <v>1.7307826573994742</v>
      </c>
      <c r="H141" s="275">
        <f>IF(H$10=0,0,H$10/ISI_fec!H$10)</f>
        <v>1.7252675340671679</v>
      </c>
      <c r="I141" s="275">
        <f>IF(I$10=0,0,I$10/ISI_fec!I$10)</f>
        <v>1.7950628089998133</v>
      </c>
      <c r="J141" s="275">
        <f>IF(J$10=0,0,J$10/ISI_fec!J$10)</f>
        <v>1.8563515832913764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3.9582019170760212</v>
      </c>
      <c r="C142" s="276">
        <f>IF(C$16=0,0,C$16/ISI_fec!C$16)</f>
        <v>4.1144904030529927</v>
      </c>
      <c r="D142" s="276">
        <f>IF(D$16=0,0,D$16/ISI_fec!D$16)</f>
        <v>4.0195924518829118</v>
      </c>
      <c r="E142" s="276">
        <f>IF(E$16=0,0,E$16/ISI_fec!E$16)</f>
        <v>4.090163971577728</v>
      </c>
      <c r="F142" s="276">
        <f>IF(F$16=0,0,F$16/ISI_fec!F$16)</f>
        <v>4.0353383800839691</v>
      </c>
      <c r="G142" s="276">
        <f>IF(G$16=0,0,G$16/ISI_fec!G$16)</f>
        <v>3.9692057018292779</v>
      </c>
      <c r="H142" s="276">
        <f>IF(H$16=0,0,H$16/ISI_fec!H$16)</f>
        <v>4.0546934089791407</v>
      </c>
      <c r="I142" s="276">
        <f>IF(I$16=0,0,I$16/ISI_fec!I$16)</f>
        <v>3.9400190086983331</v>
      </c>
      <c r="J142" s="276">
        <f>IF(J$16=0,0,J$16/ISI_fec!J$16)</f>
        <v>3.4979934465568139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4.6345468256342865</v>
      </c>
      <c r="C143" s="276">
        <f>IF(C$22=0,0,C$22/ISI_fec!C$22)</f>
        <v>4.7123784803119921</v>
      </c>
      <c r="D143" s="276">
        <f>IF(D$22=0,0,D$22/ISI_fec!D$22)</f>
        <v>4.5960619955090367</v>
      </c>
      <c r="E143" s="276">
        <f>IF(E$22=0,0,E$22/ISI_fec!E$22)</f>
        <v>4.6290050033889862</v>
      </c>
      <c r="F143" s="276">
        <f>IF(F$22=0,0,F$22/ISI_fec!F$22)</f>
        <v>4.609098580108947</v>
      </c>
      <c r="G143" s="276">
        <f>IF(G$22=0,0,G$22/ISI_fec!G$22)</f>
        <v>4.5831037690265628</v>
      </c>
      <c r="H143" s="276">
        <f>IF(H$22=0,0,H$22/ISI_fec!H$22)</f>
        <v>4.6706542584840118</v>
      </c>
      <c r="I143" s="276">
        <f>IF(I$22=0,0,I$22/ISI_fec!I$22)</f>
        <v>4.5450782585965337</v>
      </c>
      <c r="J143" s="276">
        <f>IF(J$22=0,0,J$22/ISI_fec!J$22)</f>
        <v>4.2830174895937443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1.7304533997882459</v>
      </c>
      <c r="C144" s="276">
        <f>IF(C$28=0,0,C$28/ISI_fec!C$28)</f>
        <v>1.6482754735385399</v>
      </c>
      <c r="D144" s="276">
        <f>IF(D$28=0,0,D$28/ISI_fec!D$28)</f>
        <v>1.6820632107433497</v>
      </c>
      <c r="E144" s="276">
        <f>IF(E$28=0,0,E$28/ISI_fec!E$28)</f>
        <v>1.7226740752210028</v>
      </c>
      <c r="F144" s="276">
        <f>IF(F$28=0,0,F$28/ISI_fec!F$28)</f>
        <v>1.6912279985984917</v>
      </c>
      <c r="G144" s="276">
        <f>IF(G$28=0,0,G$28/ISI_fec!G$28)</f>
        <v>1.7307826573994738</v>
      </c>
      <c r="H144" s="276">
        <f>IF(H$28=0,0,H$28/ISI_fec!H$28)</f>
        <v>1.7252675340671664</v>
      </c>
      <c r="I144" s="276">
        <f>IF(I$28=0,0,I$28/ISI_fec!I$28)</f>
        <v>1.7950628089998131</v>
      </c>
      <c r="J144" s="276">
        <f>IF(J$28=0,0,J$28/ISI_fec!J$28)</f>
        <v>1.8563515832913762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2.5175314335822208</v>
      </c>
      <c r="C145" s="277">
        <f>IF(C$35=0,0,C$35/ISI_fec!C$35)</f>
        <v>2.6142655339128411</v>
      </c>
      <c r="D145" s="277">
        <f>IF(D$35=0,0,D$35/ISI_fec!D$35)</f>
        <v>2.6216707728742339</v>
      </c>
      <c r="E145" s="277">
        <f>IF(E$35=0,0,E$35/ISI_fec!E$35)</f>
        <v>2.6604105234638391</v>
      </c>
      <c r="F145" s="277">
        <f>IF(F$35=0,0,F$35/ISI_fec!F$35)</f>
        <v>2.6403320511297155</v>
      </c>
      <c r="G145" s="277">
        <f>IF(G$35=0,0,G$35/ISI_fec!G$35)</f>
        <v>2.617439189474887</v>
      </c>
      <c r="H145" s="277">
        <f>IF(H$35=0,0,H$35/ISI_fec!H$35)</f>
        <v>2.6599694854695191</v>
      </c>
      <c r="I145" s="277">
        <f>IF(I$35=0,0,I$35/ISI_fec!I$35)</f>
        <v>2.6393434231857169</v>
      </c>
      <c r="J145" s="277">
        <f>IF(J$35=0,0,J$35/ISI_fec!J$35)</f>
        <v>2.5378367069825565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1.4170363671979553</v>
      </c>
      <c r="C147" s="272">
        <f>IF(C$54=0,0,(C$54-C$96)/ISI_fec!C$54)</f>
        <v>1.5034464434710217</v>
      </c>
      <c r="D147" s="272">
        <f>IF(D$54=0,0,(D$54-D$96)/ISI_fec!D$54)</f>
        <v>1.4978779895355312</v>
      </c>
      <c r="E147" s="272">
        <f>IF(E$54=0,0,(E$54-E$96)/ISI_fec!E$54)</f>
        <v>1.5241447392015577</v>
      </c>
      <c r="F147" s="272">
        <f>IF(F$54=0,0,(F$54-F$96)/ISI_fec!F$54)</f>
        <v>1.5258102888253642</v>
      </c>
      <c r="G147" s="272">
        <f>IF(G$54=0,0,(G$54-G$96)/ISI_fec!G$54)</f>
        <v>1.4950387434799965</v>
      </c>
      <c r="H147" s="272">
        <f>IF(H$54=0,0,(H$54-H$96)/ISI_fec!H$54)</f>
        <v>1.5430040106653675</v>
      </c>
      <c r="I147" s="272">
        <f>IF(I$54=0,0,(I$54-I$96)/ISI_fec!I$54)</f>
        <v>1.5409209313814789</v>
      </c>
      <c r="J147" s="272">
        <f>IF(J$54=0,0,(J$54-J$96)/ISI_fec!J$54)</f>
        <v>1.5105478805645363</v>
      </c>
      <c r="K147" s="272">
        <f>IF(K$54=0,0,(K$54-K$96)/ISI_fec!K$54)</f>
        <v>1.1816850707326869</v>
      </c>
      <c r="L147" s="272">
        <f>IF(L$54=0,0,(L$54-L$96)/ISI_fec!L$54)</f>
        <v>1.03315567413428</v>
      </c>
      <c r="M147" s="272">
        <f>IF(M$54=0,0,(M$54-M$96)/ISI_fec!M$54)</f>
        <v>1.0766597438258942</v>
      </c>
      <c r="N147" s="272">
        <f>IF(N$54=0,0,(N$54-N$96)/ISI_fec!N$54)</f>
        <v>1.0569596474243848</v>
      </c>
      <c r="O147" s="272">
        <f>IF(O$54=0,0,(O$54-O$96)/ISI_fec!O$54)</f>
        <v>1.0127981549521419</v>
      </c>
      <c r="P147" s="272">
        <f>IF(P$54=0,0,(P$54-P$96)/ISI_fec!P$54)</f>
        <v>1.0593742430095714</v>
      </c>
      <c r="Q147" s="272">
        <f>IF(Q$54=0,0,(Q$54-Q$96)/ISI_fec!Q$54)</f>
        <v>1.0567601084296308</v>
      </c>
      <c r="R147" s="272">
        <f>IF(R$54=0,0,(R$54-R$96)/ISI_fec!R$54)</f>
        <v>1.0313864585468528</v>
      </c>
      <c r="S147" s="272">
        <f>IF(S$54=0,0,(S$54-S$96)/ISI_fec!S$54)</f>
        <v>1.0104133302589857</v>
      </c>
      <c r="T147" s="272">
        <f>IF(T$54=0,0,(T$54-T$96)/ISI_fec!T$54)</f>
        <v>1.0396300142614066</v>
      </c>
      <c r="U147" s="272">
        <f>IF(U$54=0,0,(U$54-U$96)/ISI_fec!U$54)</f>
        <v>1.0511359524831749</v>
      </c>
      <c r="V147" s="272">
        <f>IF(V$54=0,0,(V$54-V$96)/ISI_fec!V$54)</f>
        <v>1.0982310807663973</v>
      </c>
      <c r="W147" s="272">
        <f>IF(W$54=0,0,(W$54-W$96)/ISI_fec!W$54)</f>
        <v>1.1005894591340852</v>
      </c>
      <c r="X147" s="272">
        <f>IF(X$54=0,0,(X$54-X$96)/ISI_fec!X$54)</f>
        <v>1.0875965824266702</v>
      </c>
      <c r="Y147" s="272">
        <f>IF(Y$54=0,0,(Y$54-Y$96)/ISI_fec!Y$54)</f>
        <v>1.1394334801818615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1.6819306461132186</v>
      </c>
      <c r="C152" s="275">
        <f>IF(C$59=0,0,C$59/ISI_fec!C$59)</f>
        <v>1.6329882389609045</v>
      </c>
      <c r="D152" s="275">
        <f>IF(D$59=0,0,D$59/ISI_fec!D$59)</f>
        <v>1.6820632107433504</v>
      </c>
      <c r="E152" s="275">
        <f>IF(E$59=0,0,E$59/ISI_fec!E$59)</f>
        <v>1.7226740752210024</v>
      </c>
      <c r="F152" s="275">
        <f>IF(F$59=0,0,F$59/ISI_fec!F$59)</f>
        <v>1.6912279985984915</v>
      </c>
      <c r="G152" s="275">
        <f>IF(G$59=0,0,G$59/ISI_fec!G$59)</f>
        <v>1.7307826573994742</v>
      </c>
      <c r="H152" s="275">
        <f>IF(H$59=0,0,H$59/ISI_fec!H$59)</f>
        <v>1.7252675340671677</v>
      </c>
      <c r="I152" s="275">
        <f>IF(I$59=0,0,I$59/ISI_fec!I$59)</f>
        <v>1.7950628089998137</v>
      </c>
      <c r="J152" s="275">
        <f>IF(J$59=0,0,J$59/ISI_fec!J$59)</f>
        <v>1.8563515832913762</v>
      </c>
      <c r="K152" s="275">
        <f>IF(K$59=0,0,K$59/ISI_fec!K$59)</f>
        <v>1.8737137619153723</v>
      </c>
      <c r="L152" s="275">
        <f>IF(L$59=0,0,L$59/ISI_fec!L$59)</f>
        <v>1.6319303211378708</v>
      </c>
      <c r="M152" s="275">
        <f>IF(M$59=0,0,M$59/ISI_fec!M$59)</f>
        <v>1.7085868396631869</v>
      </c>
      <c r="N152" s="275">
        <f>IF(N$59=0,0,N$59/ISI_fec!N$59)</f>
        <v>1.6734548012702806</v>
      </c>
      <c r="O152" s="275">
        <f>IF(O$59=0,0,O$59/ISI_fec!O$59)</f>
        <v>1.5940472923051461</v>
      </c>
      <c r="P152" s="275">
        <f>IF(P$59=0,0,P$59/ISI_fec!P$59)</f>
        <v>1.6776966752130069</v>
      </c>
      <c r="Q152" s="275">
        <f>IF(Q$59=0,0,Q$59/ISI_fec!Q$59)</f>
        <v>1.6731036049090056</v>
      </c>
      <c r="R152" s="275">
        <f>IF(R$59=0,0,R$59/ISI_fec!R$59)</f>
        <v>1.6288808490174989</v>
      </c>
      <c r="S152" s="275">
        <f>IF(S$59=0,0,S$59/ISI_fec!S$59)</f>
        <v>1.5837469350681284</v>
      </c>
      <c r="T152" s="275">
        <f>IF(T$59=0,0,T$59/ISI_fec!T$59)</f>
        <v>1.6394846685539388</v>
      </c>
      <c r="U152" s="275">
        <f>IF(U$59=0,0,U$59/ISI_fec!U$59)</f>
        <v>1.6606808209737975</v>
      </c>
      <c r="V152" s="275">
        <f>IF(V$59=0,0,V$59/ISI_fec!V$59)</f>
        <v>1.7390108146700363</v>
      </c>
      <c r="W152" s="275">
        <f>IF(W$59=0,0,W$59/ISI_fec!W$59)</f>
        <v>1.741875376000753</v>
      </c>
      <c r="X152" s="275">
        <f>IF(X$59=0,0,X$59/ISI_fec!X$59)</f>
        <v>1.7211739175761376</v>
      </c>
      <c r="Y152" s="275">
        <f>IF(Y$59=0,0,Y$59/ISI_fec!Y$59)</f>
        <v>1.8049004974279741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4.650766213902279</v>
      </c>
      <c r="C153" s="276">
        <f>IF(C$65=0,0,C$65/ISI_fec!C$65)</f>
        <v>4.8520211331855378</v>
      </c>
      <c r="D153" s="276">
        <f>IF(D$65=0,0,D$65/ISI_fec!D$65)</f>
        <v>4.7120849952314066</v>
      </c>
      <c r="E153" s="276">
        <f>IF(E$65=0,0,E$65/ISI_fec!E$65)</f>
        <v>4.7690826425488524</v>
      </c>
      <c r="F153" s="276">
        <f>IF(F$65=0,0,F$65/ISI_fec!F$65)</f>
        <v>4.7452679740387511</v>
      </c>
      <c r="G153" s="276">
        <f>IF(G$65=0,0,G$65/ISI_fec!G$65)</f>
        <v>4.6337854264158169</v>
      </c>
      <c r="H153" s="276">
        <f>IF(H$65=0,0,H$65/ISI_fec!H$65)</f>
        <v>4.7742983687305252</v>
      </c>
      <c r="I153" s="276">
        <f>IF(I$65=0,0,I$65/ISI_fec!I$65)</f>
        <v>4.6189617548933493</v>
      </c>
      <c r="J153" s="276">
        <f>IF(J$65=0,0,J$65/ISI_fec!J$65)</f>
        <v>4.1358849648753973</v>
      </c>
      <c r="K153" s="276">
        <f>IF(K$65=0,0,K$65/ISI_fec!K$65)</f>
        <v>2.3487948000000003</v>
      </c>
      <c r="L153" s="276">
        <f>IF(L$65=0,0,L$65/ISI_fec!L$65)</f>
        <v>2.3487947999999998</v>
      </c>
      <c r="M153" s="276">
        <f>IF(M$65=0,0,M$65/ISI_fec!M$65)</f>
        <v>2.3487948000000007</v>
      </c>
      <c r="N153" s="276">
        <f>IF(N$65=0,0,N$65/ISI_fec!N$65)</f>
        <v>2.3487948000000003</v>
      </c>
      <c r="O153" s="276">
        <f>IF(O$65=0,0,O$65/ISI_fec!O$65)</f>
        <v>2.3487948000000007</v>
      </c>
      <c r="P153" s="276">
        <f>IF(P$65=0,0,P$65/ISI_fec!P$65)</f>
        <v>2.3487947999999998</v>
      </c>
      <c r="Q153" s="276">
        <f>IF(Q$65=0,0,Q$65/ISI_fec!Q$65)</f>
        <v>2.3487948000000007</v>
      </c>
      <c r="R153" s="276">
        <f>IF(R$65=0,0,R$65/ISI_fec!R$65)</f>
        <v>2.3487947999999998</v>
      </c>
      <c r="S153" s="276">
        <f>IF(S$65=0,0,S$65/ISI_fec!S$65)</f>
        <v>2.3531040623160648</v>
      </c>
      <c r="T153" s="276">
        <f>IF(T$65=0,0,T$65/ISI_fec!T$65)</f>
        <v>2.3503423277815436</v>
      </c>
      <c r="U153" s="276">
        <f>IF(U$65=0,0,U$65/ISI_fec!U$65)</f>
        <v>2.3503654724060086</v>
      </c>
      <c r="V153" s="276">
        <f>IF(V$65=0,0,V$65/ISI_fec!V$65)</f>
        <v>2.3496681632404663</v>
      </c>
      <c r="W153" s="276">
        <f>IF(W$65=0,0,W$65/ISI_fec!W$65)</f>
        <v>2.3497730830469403</v>
      </c>
      <c r="X153" s="276">
        <f>IF(X$65=0,0,X$65/ISI_fec!X$65)</f>
        <v>2.3498821033585671</v>
      </c>
      <c r="Y153" s="276">
        <f>IF(Y$65=0,0,Y$65/ISI_fec!Y$65)</f>
        <v>2.3487947999999998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1.7304533997882467</v>
      </c>
      <c r="C155" s="276">
        <f>IF(C$72=0,0,C$72/ISI_fec!C$72)</f>
        <v>1.6482754735385396</v>
      </c>
      <c r="D155" s="276">
        <f>IF(D$72=0,0,D$72/ISI_fec!D$72)</f>
        <v>1.6820632107433497</v>
      </c>
      <c r="E155" s="276">
        <f>IF(E$72=0,0,E$72/ISI_fec!E$72)</f>
        <v>1.7226740752210028</v>
      </c>
      <c r="F155" s="276">
        <f>IF(F$72=0,0,F$72/ISI_fec!F$72)</f>
        <v>1.6912279985984913</v>
      </c>
      <c r="G155" s="276">
        <f>IF(G$72=0,0,G$72/ISI_fec!G$72)</f>
        <v>1.7307826573994745</v>
      </c>
      <c r="H155" s="276">
        <f>IF(H$72=0,0,H$72/ISI_fec!H$72)</f>
        <v>1.7252675340671677</v>
      </c>
      <c r="I155" s="276">
        <f>IF(I$72=0,0,I$72/ISI_fec!I$72)</f>
        <v>1.7950628089998135</v>
      </c>
      <c r="J155" s="276">
        <f>IF(J$72=0,0,J$72/ISI_fec!J$72)</f>
        <v>1.8563515832913766</v>
      </c>
      <c r="K155" s="276">
        <f>IF(K$72=0,0,K$72/ISI_fec!K$72)</f>
        <v>1.8737137619153732</v>
      </c>
      <c r="L155" s="276">
        <f>IF(L$72=0,0,L$72/ISI_fec!L$72)</f>
        <v>1.6319303211378711</v>
      </c>
      <c r="M155" s="276">
        <f>IF(M$72=0,0,M$72/ISI_fec!M$72)</f>
        <v>1.7085868396631867</v>
      </c>
      <c r="N155" s="276">
        <f>IF(N$72=0,0,N$72/ISI_fec!N$72)</f>
        <v>1.6734548012702808</v>
      </c>
      <c r="O155" s="276">
        <f>IF(O$72=0,0,O$72/ISI_fec!O$72)</f>
        <v>1.5940472923051463</v>
      </c>
      <c r="P155" s="276">
        <f>IF(P$72=0,0,P$72/ISI_fec!P$72)</f>
        <v>1.6776966752130065</v>
      </c>
      <c r="Q155" s="276">
        <f>IF(Q$72=0,0,Q$72/ISI_fec!Q$72)</f>
        <v>1.6731036049090049</v>
      </c>
      <c r="R155" s="276">
        <f>IF(R$72=0,0,R$72/ISI_fec!R$72)</f>
        <v>1.6288808490174986</v>
      </c>
      <c r="S155" s="276">
        <f>IF(S$72=0,0,S$72/ISI_fec!S$72)</f>
        <v>1.5889751335742335</v>
      </c>
      <c r="T155" s="276">
        <f>IF(T$72=0,0,T$72/ISI_fec!T$72)</f>
        <v>1.6433677186262814</v>
      </c>
      <c r="U155" s="276">
        <f>IF(U$72=0,0,U$72/ISI_fec!U$72)</f>
        <v>1.6647293445917952</v>
      </c>
      <c r="V155" s="276">
        <f>IF(V$72=0,0,V$72/ISI_fec!V$72)</f>
        <v>1.7428028908492947</v>
      </c>
      <c r="W155" s="276">
        <f>IF(W$72=0,0,W$72/ISI_fec!W$72)</f>
        <v>1.7455375908938922</v>
      </c>
      <c r="X155" s="276">
        <f>IF(X$72=0,0,X$72/ISI_fec!X$72)</f>
        <v>1.7251983841095371</v>
      </c>
      <c r="Y155" s="276">
        <f>IF(Y$72=0,0,Y$72/ISI_fec!Y$72)</f>
        <v>1.8091821172073055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2.5175314335822216</v>
      </c>
      <c r="C156" s="277">
        <f>IF(C$79=0,0,C$79/ISI_fec!C$79)</f>
        <v>2.6142655339128424</v>
      </c>
      <c r="D156" s="277">
        <f>IF(D$79=0,0,D$79/ISI_fec!D$79)</f>
        <v>2.6216707728742348</v>
      </c>
      <c r="E156" s="277">
        <f>IF(E$79=0,0,E$79/ISI_fec!E$79)</f>
        <v>2.66041052346384</v>
      </c>
      <c r="F156" s="277">
        <f>IF(F$79=0,0,F$79/ISI_fec!F$79)</f>
        <v>2.640332051129715</v>
      </c>
      <c r="G156" s="277">
        <f>IF(G$79=0,0,G$79/ISI_fec!G$79)</f>
        <v>2.6174391894748883</v>
      </c>
      <c r="H156" s="277">
        <f>IF(H$79=0,0,H$79/ISI_fec!H$79)</f>
        <v>2.6599694854695195</v>
      </c>
      <c r="I156" s="277">
        <f>IF(I$79=0,0,I$79/ISI_fec!I$79)</f>
        <v>2.6393434231857178</v>
      </c>
      <c r="J156" s="277">
        <f>IF(J$79=0,0,J$79/ISI_fec!J$79)</f>
        <v>2.5378367069825569</v>
      </c>
      <c r="K156" s="277">
        <f>IF(K$79=0,0,K$79/ISI_fec!K$79)</f>
        <v>2.0132510394434071</v>
      </c>
      <c r="L156" s="277">
        <f>IF(L$79=0,0,L$79/ISI_fec!L$79)</f>
        <v>1.8444181958409092</v>
      </c>
      <c r="M156" s="277">
        <f>IF(M$79=0,0,M$79/ISI_fec!M$79)</f>
        <v>1.898503446003996</v>
      </c>
      <c r="N156" s="277">
        <f>IF(N$79=0,0,N$79/ISI_fec!N$79)</f>
        <v>1.8783578357710262</v>
      </c>
      <c r="O156" s="277">
        <f>IF(O$79=0,0,O$79/ISI_fec!O$79)</f>
        <v>1.81941584261023</v>
      </c>
      <c r="P156" s="277">
        <f>IF(P$79=0,0,P$79/ISI_fec!P$79)</f>
        <v>1.881330405188804</v>
      </c>
      <c r="Q156" s="277">
        <f>IF(Q$79=0,0,Q$79/ISI_fec!Q$79)</f>
        <v>1.8781116896240455</v>
      </c>
      <c r="R156" s="277">
        <f>IF(R$79=0,0,R$79/ISI_fec!R$79)</f>
        <v>1.8415122212690536</v>
      </c>
      <c r="S156" s="277">
        <f>IF(S$79=0,0,S$79/ISI_fec!S$79)</f>
        <v>1.8175406199912441</v>
      </c>
      <c r="T156" s="277">
        <f>IF(T$79=0,0,T$79/ISI_fec!T$79)</f>
        <v>1.8567017018452532</v>
      </c>
      <c r="U156" s="277">
        <f>IF(U$79=0,0,U$79/ISI_fec!U$79)</f>
        <v>1.867406495571343</v>
      </c>
      <c r="V156" s="277">
        <f>IF(V$79=0,0,V$79/ISI_fec!V$79)</f>
        <v>1.9265349739003317</v>
      </c>
      <c r="W156" s="277">
        <f>IF(W$79=0,0,W$79/ISI_fec!W$79)</f>
        <v>1.9311850277614155</v>
      </c>
      <c r="X156" s="277">
        <f>IF(X$79=0,0,X$79/ISI_fec!X$79)</f>
        <v>1.9145449024777788</v>
      </c>
      <c r="Y156" s="277">
        <f>IF(Y$79=0,0,Y$79/ISI_fec!Y$79)</f>
        <v>1.9767772606094771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BG: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73.474266162192009</v>
      </c>
      <c r="C3" s="203">
        <f t="shared" si="0"/>
        <v>58.986111991129057</v>
      </c>
      <c r="D3" s="203">
        <f t="shared" si="0"/>
        <v>50.437429303128368</v>
      </c>
      <c r="E3" s="203">
        <f t="shared" si="0"/>
        <v>66.038380339243403</v>
      </c>
      <c r="F3" s="203">
        <f t="shared" si="0"/>
        <v>100.82396194875662</v>
      </c>
      <c r="G3" s="203">
        <f t="shared" si="0"/>
        <v>103.61557266540899</v>
      </c>
      <c r="H3" s="203">
        <f t="shared" si="0"/>
        <v>117.95812837700146</v>
      </c>
      <c r="I3" s="203">
        <f t="shared" si="0"/>
        <v>193.82134859068623</v>
      </c>
      <c r="J3" s="203">
        <f t="shared" si="0"/>
        <v>182.95468047211148</v>
      </c>
      <c r="K3" s="203">
        <f t="shared" si="0"/>
        <v>542.3151116970638</v>
      </c>
      <c r="L3" s="203">
        <f t="shared" si="0"/>
        <v>419.47667541123639</v>
      </c>
      <c r="M3" s="203">
        <f t="shared" si="0"/>
        <v>565.25582845246572</v>
      </c>
      <c r="N3" s="203">
        <f t="shared" si="0"/>
        <v>621.48261644542981</v>
      </c>
      <c r="O3" s="203">
        <f t="shared" si="0"/>
        <v>421.79828372370883</v>
      </c>
      <c r="P3" s="203">
        <f t="shared" si="0"/>
        <v>373.06438951749897</v>
      </c>
      <c r="Q3" s="203">
        <f t="shared" si="0"/>
        <v>467.80966524455084</v>
      </c>
      <c r="R3" s="203">
        <f t="shared" si="0"/>
        <v>506.98678628800189</v>
      </c>
      <c r="S3" s="203">
        <f t="shared" si="0"/>
        <v>609.60415246131049</v>
      </c>
      <c r="T3" s="203">
        <f t="shared" si="0"/>
        <v>489.13131699620834</v>
      </c>
      <c r="U3" s="203">
        <f t="shared" si="0"/>
        <v>570.51392802102919</v>
      </c>
      <c r="V3" s="203">
        <f t="shared" si="0"/>
        <v>461.41263524563135</v>
      </c>
      <c r="W3" s="203">
        <f t="shared" si="0"/>
        <v>411.47602288717485</v>
      </c>
      <c r="X3" s="203">
        <f t="shared" si="0"/>
        <v>919.94001564754706</v>
      </c>
      <c r="Y3" s="203">
        <f t="shared" si="0"/>
        <v>176.86286736188916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26.85668146868753</v>
      </c>
      <c r="C5" s="282">
        <f t="shared" si="1"/>
        <v>20.19611638123088</v>
      </c>
      <c r="D5" s="282">
        <f t="shared" si="1"/>
        <v>17.354660284447132</v>
      </c>
      <c r="E5" s="282">
        <f t="shared" si="1"/>
        <v>22.722681793213379</v>
      </c>
      <c r="F5" s="282">
        <f t="shared" si="1"/>
        <v>34.997157486447207</v>
      </c>
      <c r="G5" s="282">
        <f t="shared" si="1"/>
        <v>36.582770473685649</v>
      </c>
      <c r="H5" s="282">
        <f t="shared" si="1"/>
        <v>42.557325363266493</v>
      </c>
      <c r="I5" s="282">
        <f t="shared" si="1"/>
        <v>69.927509937748042</v>
      </c>
      <c r="J5" s="282">
        <f t="shared" si="1"/>
        <v>66.006997319416371</v>
      </c>
      <c r="K5" s="282">
        <f t="shared" si="1"/>
        <v>62.555941709108453</v>
      </c>
      <c r="L5" s="282">
        <f t="shared" si="1"/>
        <v>46.195216777552297</v>
      </c>
      <c r="M5" s="282">
        <f t="shared" si="1"/>
        <v>53.710519742988957</v>
      </c>
      <c r="N5" s="282">
        <f t="shared" si="1"/>
        <v>49.123866412818238</v>
      </c>
      <c r="O5" s="282">
        <f t="shared" si="1"/>
        <v>52.872967027634161</v>
      </c>
      <c r="P5" s="282">
        <f t="shared" si="1"/>
        <v>65.521228114853812</v>
      </c>
      <c r="Q5" s="282">
        <f t="shared" si="1"/>
        <v>70.898972383063324</v>
      </c>
      <c r="R5" s="282">
        <f t="shared" si="1"/>
        <v>72.852113132500676</v>
      </c>
      <c r="S5" s="282">
        <f t="shared" si="1"/>
        <v>63.89018670010455</v>
      </c>
      <c r="T5" s="282">
        <f t="shared" si="1"/>
        <v>62.087013482326029</v>
      </c>
      <c r="U5" s="282">
        <f t="shared" si="1"/>
        <v>146.00527338480691</v>
      </c>
      <c r="V5" s="282">
        <f t="shared" si="1"/>
        <v>130.23541667612849</v>
      </c>
      <c r="W5" s="282">
        <f t="shared" si="1"/>
        <v>33.465942856760449</v>
      </c>
      <c r="X5" s="282">
        <f t="shared" si="1"/>
        <v>104.84584759327321</v>
      </c>
      <c r="Y5" s="282">
        <f t="shared" si="1"/>
        <v>69.234106116646956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26.85668146868753</v>
      </c>
      <c r="C7" s="282">
        <v>20.19611638123088</v>
      </c>
      <c r="D7" s="282">
        <v>17.354660284447132</v>
      </c>
      <c r="E7" s="282">
        <v>22.722681793213379</v>
      </c>
      <c r="F7" s="282">
        <v>34.997157486447207</v>
      </c>
      <c r="G7" s="282">
        <v>36.582770473685649</v>
      </c>
      <c r="H7" s="282">
        <v>42.557325363266493</v>
      </c>
      <c r="I7" s="282">
        <v>69.927509937748042</v>
      </c>
      <c r="J7" s="282">
        <v>66.006997319416371</v>
      </c>
      <c r="K7" s="282">
        <v>62.555941709108453</v>
      </c>
      <c r="L7" s="282">
        <v>46.195216777552297</v>
      </c>
      <c r="M7" s="282">
        <v>53.710519742988957</v>
      </c>
      <c r="N7" s="282">
        <v>49.123866412818238</v>
      </c>
      <c r="O7" s="282">
        <v>52.872967027634161</v>
      </c>
      <c r="P7" s="282">
        <v>65.521228114853812</v>
      </c>
      <c r="Q7" s="282">
        <v>70.898972383063324</v>
      </c>
      <c r="R7" s="282">
        <v>72.852113132500676</v>
      </c>
      <c r="S7" s="282">
        <v>63.89018670010455</v>
      </c>
      <c r="T7" s="282">
        <v>62.087013482326029</v>
      </c>
      <c r="U7" s="282">
        <v>146.00527338480691</v>
      </c>
      <c r="V7" s="282">
        <v>130.23541667612849</v>
      </c>
      <c r="W7" s="282">
        <v>33.465942856760449</v>
      </c>
      <c r="X7" s="282">
        <v>104.84584759327321</v>
      </c>
      <c r="Y7" s="282">
        <v>69.234106116646956</v>
      </c>
      <c r="DA7" s="94" t="s">
        <v>435</v>
      </c>
    </row>
    <row r="8" spans="1:105" ht="12" customHeight="1" x14ac:dyDescent="0.25">
      <c r="A8" s="49" t="s">
        <v>47</v>
      </c>
      <c r="B8" s="242">
        <v>46.617584693504483</v>
      </c>
      <c r="C8" s="242">
        <v>38.789995609898178</v>
      </c>
      <c r="D8" s="242">
        <v>33.08276901868124</v>
      </c>
      <c r="E8" s="242">
        <v>43.315698546030028</v>
      </c>
      <c r="F8" s="242">
        <v>65.826804462309411</v>
      </c>
      <c r="G8" s="242">
        <v>67.032802191723334</v>
      </c>
      <c r="H8" s="242">
        <v>75.400803013734972</v>
      </c>
      <c r="I8" s="242">
        <v>123.8938386529382</v>
      </c>
      <c r="J8" s="242">
        <v>116.94768315269511</v>
      </c>
      <c r="K8" s="242">
        <v>479.75916998795537</v>
      </c>
      <c r="L8" s="242">
        <v>373.28145863368411</v>
      </c>
      <c r="M8" s="242">
        <v>511.54530870947679</v>
      </c>
      <c r="N8" s="242">
        <v>572.35875003261162</v>
      </c>
      <c r="O8" s="242">
        <v>368.92531669607467</v>
      </c>
      <c r="P8" s="242">
        <v>307.54316140264513</v>
      </c>
      <c r="Q8" s="242">
        <v>396.91069286148752</v>
      </c>
      <c r="R8" s="242">
        <v>434.13467315550122</v>
      </c>
      <c r="S8" s="242">
        <v>545.71396576120594</v>
      </c>
      <c r="T8" s="242">
        <v>427.04430351388231</v>
      </c>
      <c r="U8" s="242">
        <v>424.50865463622227</v>
      </c>
      <c r="V8" s="242">
        <v>331.17721856950283</v>
      </c>
      <c r="W8" s="242">
        <v>378.01008003041437</v>
      </c>
      <c r="X8" s="242">
        <v>815.09416805427384</v>
      </c>
      <c r="Y8" s="242">
        <v>107.6287612452422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8.43</v>
      </c>
      <c r="C12" s="282">
        <f t="shared" si="2"/>
        <v>2</v>
      </c>
      <c r="D12" s="282">
        <f t="shared" si="2"/>
        <v>2</v>
      </c>
      <c r="E12" s="282">
        <f t="shared" si="2"/>
        <v>2.42</v>
      </c>
      <c r="F12" s="282">
        <f t="shared" si="2"/>
        <v>3.762</v>
      </c>
      <c r="G12" s="282">
        <f t="shared" si="2"/>
        <v>5.1070000000000002</v>
      </c>
      <c r="H12" s="282">
        <f t="shared" si="2"/>
        <v>12.824999999999999</v>
      </c>
      <c r="I12" s="282">
        <f t="shared" si="2"/>
        <v>17.329999999999998</v>
      </c>
      <c r="J12" s="282">
        <f t="shared" si="2"/>
        <v>12.606999999999999</v>
      </c>
      <c r="K12" s="282">
        <f t="shared" si="2"/>
        <v>8.9329999999999998</v>
      </c>
      <c r="L12" s="282">
        <f t="shared" si="2"/>
        <v>12.257</v>
      </c>
      <c r="M12" s="282">
        <f t="shared" si="2"/>
        <v>8.2789999999999999</v>
      </c>
      <c r="N12" s="282">
        <f t="shared" si="2"/>
        <v>8.5380000000000003</v>
      </c>
      <c r="O12" s="282">
        <f t="shared" si="2"/>
        <v>8.0709999999999997</v>
      </c>
      <c r="P12" s="282">
        <f t="shared" si="2"/>
        <v>7.5369999999999999</v>
      </c>
      <c r="Q12" s="282">
        <f t="shared" si="2"/>
        <v>8.6199999999999992</v>
      </c>
      <c r="R12" s="282">
        <f t="shared" si="2"/>
        <v>8.0500000000000007</v>
      </c>
      <c r="S12" s="282">
        <f t="shared" si="2"/>
        <v>7.15</v>
      </c>
      <c r="T12" s="282">
        <f t="shared" si="2"/>
        <v>7.1120000000000001</v>
      </c>
      <c r="U12" s="282">
        <f t="shared" si="2"/>
        <v>17.887</v>
      </c>
      <c r="V12" s="282">
        <f t="shared" si="2"/>
        <v>16.343</v>
      </c>
      <c r="W12" s="282">
        <f t="shared" si="2"/>
        <v>4.2140000000000004</v>
      </c>
      <c r="X12" s="282">
        <f t="shared" si="2"/>
        <v>13.217000000000001</v>
      </c>
      <c r="Y12" s="282">
        <f t="shared" si="2"/>
        <v>8.6363212067210799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8.43</v>
      </c>
      <c r="C14" s="282">
        <v>2</v>
      </c>
      <c r="D14" s="282">
        <v>2</v>
      </c>
      <c r="E14" s="282">
        <v>2.42</v>
      </c>
      <c r="F14" s="282">
        <v>3.762</v>
      </c>
      <c r="G14" s="282">
        <v>5.1070000000000002</v>
      </c>
      <c r="H14" s="282">
        <v>12.824999999999999</v>
      </c>
      <c r="I14" s="282">
        <v>17.329999999999998</v>
      </c>
      <c r="J14" s="282">
        <v>12.606999999999999</v>
      </c>
      <c r="K14" s="282">
        <v>8.9329999999999998</v>
      </c>
      <c r="L14" s="282">
        <v>12.257</v>
      </c>
      <c r="M14" s="282">
        <v>8.2789999999999999</v>
      </c>
      <c r="N14" s="282">
        <v>8.5380000000000003</v>
      </c>
      <c r="O14" s="282">
        <v>8.0709999999999997</v>
      </c>
      <c r="P14" s="282">
        <v>7.5369999999999999</v>
      </c>
      <c r="Q14" s="282">
        <v>8.6199999999999992</v>
      </c>
      <c r="R14" s="282">
        <v>8.0500000000000007</v>
      </c>
      <c r="S14" s="282">
        <v>7.15</v>
      </c>
      <c r="T14" s="282">
        <v>7.1120000000000001</v>
      </c>
      <c r="U14" s="282">
        <v>17.887</v>
      </c>
      <c r="V14" s="282">
        <v>16.343</v>
      </c>
      <c r="W14" s="282">
        <v>4.2140000000000004</v>
      </c>
      <c r="X14" s="282">
        <v>13.217000000000001</v>
      </c>
      <c r="Y14" s="282">
        <v>8.6363212067210799</v>
      </c>
      <c r="DA14" s="94" t="s">
        <v>442</v>
      </c>
    </row>
    <row r="15" spans="1:105" ht="12" customHeight="1" x14ac:dyDescent="0.25">
      <c r="A15" s="49" t="s">
        <v>443</v>
      </c>
      <c r="B15" s="242">
        <v>340.28100000000001</v>
      </c>
      <c r="C15" s="242">
        <v>318.84533333333337</v>
      </c>
      <c r="D15" s="242">
        <v>267.88299999999998</v>
      </c>
      <c r="E15" s="242">
        <v>287.38966666666659</v>
      </c>
      <c r="F15" s="242">
        <v>327.02600000000001</v>
      </c>
      <c r="G15" s="242">
        <v>340.45876666666658</v>
      </c>
      <c r="H15" s="242">
        <v>346.48996666666659</v>
      </c>
      <c r="I15" s="242">
        <v>371.44659999999999</v>
      </c>
      <c r="J15" s="242">
        <v>281.85426666666672</v>
      </c>
      <c r="K15" s="242">
        <v>362.69080000000002</v>
      </c>
      <c r="L15" s="242">
        <v>382.92693333333341</v>
      </c>
      <c r="M15" s="242">
        <v>391.77066666666673</v>
      </c>
      <c r="N15" s="242">
        <v>328.26196666666658</v>
      </c>
      <c r="O15" s="242">
        <v>353.89710666666667</v>
      </c>
      <c r="P15" s="242">
        <v>359.38506999999998</v>
      </c>
      <c r="Q15" s="242">
        <v>355.65201666666673</v>
      </c>
      <c r="R15" s="242">
        <v>324.5726166666667</v>
      </c>
      <c r="S15" s="242">
        <v>403.73410000000001</v>
      </c>
      <c r="T15" s="242">
        <v>473.5</v>
      </c>
      <c r="U15" s="242">
        <v>446.83333333333343</v>
      </c>
      <c r="V15" s="242">
        <v>479.85</v>
      </c>
      <c r="W15" s="242">
        <v>462.5</v>
      </c>
      <c r="X15" s="242">
        <v>479.0440326575544</v>
      </c>
      <c r="Y15" s="242">
        <v>450.1598517658295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22.988505747126439</v>
      </c>
      <c r="C19" s="282">
        <f t="shared" si="3"/>
        <v>22.988505747126439</v>
      </c>
      <c r="D19" s="282">
        <f t="shared" si="3"/>
        <v>21.062352127103392</v>
      </c>
      <c r="E19" s="282">
        <f t="shared" si="3"/>
        <v>21.062352127103392</v>
      </c>
      <c r="F19" s="282">
        <f t="shared" si="3"/>
        <v>19.136198507080341</v>
      </c>
      <c r="G19" s="282">
        <f t="shared" si="3"/>
        <v>19.136198507080341</v>
      </c>
      <c r="H19" s="282">
        <f t="shared" si="3"/>
        <v>17.21004488705729</v>
      </c>
      <c r="I19" s="282">
        <f t="shared" si="3"/>
        <v>19.136198507080341</v>
      </c>
      <c r="J19" s="282">
        <f t="shared" si="3"/>
        <v>17.21004488705729</v>
      </c>
      <c r="K19" s="282">
        <f t="shared" si="3"/>
        <v>17.21004488705729</v>
      </c>
      <c r="L19" s="282">
        <f t="shared" si="3"/>
        <v>15.283891267034249</v>
      </c>
      <c r="M19" s="282">
        <f t="shared" si="3"/>
        <v>15.283891267034249</v>
      </c>
      <c r="N19" s="282">
        <f t="shared" si="3"/>
        <v>13.3577376470112</v>
      </c>
      <c r="O19" s="282">
        <f t="shared" si="3"/>
        <v>13.3577376470112</v>
      </c>
      <c r="P19" s="282">
        <f t="shared" si="3"/>
        <v>11.431584026988149</v>
      </c>
      <c r="Q19" s="282">
        <f t="shared" si="3"/>
        <v>11.431584026988149</v>
      </c>
      <c r="R19" s="282">
        <f t="shared" si="3"/>
        <v>9.5054304069651039</v>
      </c>
      <c r="S19" s="282">
        <f t="shared" si="3"/>
        <v>9.5054304069651039</v>
      </c>
      <c r="T19" s="282">
        <f t="shared" si="3"/>
        <v>7.5792767869420574</v>
      </c>
      <c r="U19" s="282">
        <f t="shared" si="3"/>
        <v>19.136198507080341</v>
      </c>
      <c r="V19" s="282">
        <f t="shared" si="3"/>
        <v>17.21004488705729</v>
      </c>
      <c r="W19" s="282">
        <f t="shared" si="3"/>
        <v>17.21004488705729</v>
      </c>
      <c r="X19" s="282">
        <f t="shared" si="3"/>
        <v>17.21004488705729</v>
      </c>
      <c r="Y19" s="282">
        <f t="shared" si="3"/>
        <v>15.283891267034249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22.988505747126439</v>
      </c>
      <c r="C21" s="282">
        <v>22.988505747126439</v>
      </c>
      <c r="D21" s="282">
        <v>21.062352127103392</v>
      </c>
      <c r="E21" s="282">
        <v>21.062352127103392</v>
      </c>
      <c r="F21" s="282">
        <v>19.136198507080341</v>
      </c>
      <c r="G21" s="282">
        <v>19.136198507080341</v>
      </c>
      <c r="H21" s="282">
        <v>17.21004488705729</v>
      </c>
      <c r="I21" s="282">
        <v>19.136198507080341</v>
      </c>
      <c r="J21" s="282">
        <v>17.21004488705729</v>
      </c>
      <c r="K21" s="282">
        <v>17.21004488705729</v>
      </c>
      <c r="L21" s="282">
        <v>15.283891267034249</v>
      </c>
      <c r="M21" s="282">
        <v>15.283891267034249</v>
      </c>
      <c r="N21" s="282">
        <v>13.3577376470112</v>
      </c>
      <c r="O21" s="282">
        <v>13.3577376470112</v>
      </c>
      <c r="P21" s="282">
        <v>11.431584026988149</v>
      </c>
      <c r="Q21" s="282">
        <v>11.431584026988149</v>
      </c>
      <c r="R21" s="282">
        <v>9.5054304069651039</v>
      </c>
      <c r="S21" s="282">
        <v>9.5054304069651039</v>
      </c>
      <c r="T21" s="282">
        <v>7.5792767869420574</v>
      </c>
      <c r="U21" s="282">
        <v>19.136198507080341</v>
      </c>
      <c r="V21" s="282">
        <v>17.21004488705729</v>
      </c>
      <c r="W21" s="282">
        <v>17.21004488705729</v>
      </c>
      <c r="X21" s="282">
        <v>17.21004488705729</v>
      </c>
      <c r="Y21" s="282">
        <v>15.283891267034249</v>
      </c>
      <c r="DA21" s="94" t="s">
        <v>448</v>
      </c>
    </row>
    <row r="22" spans="1:105" ht="12" customHeight="1" x14ac:dyDescent="0.25">
      <c r="A22" s="49" t="s">
        <v>443</v>
      </c>
      <c r="B22" s="242">
        <v>391.12758620689658</v>
      </c>
      <c r="C22" s="242">
        <v>391.12758620689658</v>
      </c>
      <c r="D22" s="242">
        <v>362.88154836906739</v>
      </c>
      <c r="E22" s="242">
        <v>362.88154836906739</v>
      </c>
      <c r="F22" s="242">
        <v>362.88154836906739</v>
      </c>
      <c r="G22" s="242">
        <v>362.88154836906739</v>
      </c>
      <c r="H22" s="242">
        <v>391.12758620689658</v>
      </c>
      <c r="I22" s="242">
        <v>391.12758620689658</v>
      </c>
      <c r="J22" s="242">
        <v>362.88154836906739</v>
      </c>
      <c r="K22" s="242">
        <v>391.12758620689658</v>
      </c>
      <c r="L22" s="242">
        <v>419.37362404472572</v>
      </c>
      <c r="M22" s="242">
        <v>419.37362404472572</v>
      </c>
      <c r="N22" s="242">
        <v>419.37362404472572</v>
      </c>
      <c r="O22" s="242">
        <v>391.12758620689658</v>
      </c>
      <c r="P22" s="242">
        <v>391.12758620689658</v>
      </c>
      <c r="Q22" s="242">
        <v>391.12758620689658</v>
      </c>
      <c r="R22" s="242">
        <v>391.12758620689658</v>
      </c>
      <c r="S22" s="242">
        <v>447.61966188255491</v>
      </c>
      <c r="T22" s="242">
        <v>504.11173755821312</v>
      </c>
      <c r="U22" s="242">
        <v>504.11173755821312</v>
      </c>
      <c r="V22" s="242">
        <v>532.35777539604226</v>
      </c>
      <c r="W22" s="242">
        <v>532.35777539604226</v>
      </c>
      <c r="X22" s="242">
        <v>532.35777539604226</v>
      </c>
      <c r="Y22" s="242">
        <v>532.35777539604226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1.9261536200230469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11.556921720138281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1.9261536200230469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11.556921720138281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28.246037837829149</v>
      </c>
      <c r="G28" s="242">
        <v>0</v>
      </c>
      <c r="H28" s="242">
        <v>56.492075675658292</v>
      </c>
      <c r="I28" s="242">
        <v>0</v>
      </c>
      <c r="J28" s="242">
        <v>0</v>
      </c>
      <c r="K28" s="242">
        <v>56.492075675658292</v>
      </c>
      <c r="L28" s="242">
        <v>28.246037837829149</v>
      </c>
      <c r="M28" s="242">
        <v>28.246037837829149</v>
      </c>
      <c r="N28" s="242">
        <v>0</v>
      </c>
      <c r="O28" s="242">
        <v>0</v>
      </c>
      <c r="P28" s="242">
        <v>0</v>
      </c>
      <c r="Q28" s="242">
        <v>28.246037837829149</v>
      </c>
      <c r="R28" s="242">
        <v>0</v>
      </c>
      <c r="S28" s="242">
        <v>84.738113513487434</v>
      </c>
      <c r="T28" s="242">
        <v>84.738113513487434</v>
      </c>
      <c r="U28" s="242">
        <v>0</v>
      </c>
      <c r="V28" s="242">
        <v>56.492075675658292</v>
      </c>
      <c r="W28" s="242">
        <v>0</v>
      </c>
      <c r="X28" s="242">
        <v>28.246037837829149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1.9261536200230474</v>
      </c>
      <c r="E31" s="282">
        <f t="shared" si="6"/>
        <v>0</v>
      </c>
      <c r="F31" s="282">
        <f t="shared" si="6"/>
        <v>1.9261536200230509</v>
      </c>
      <c r="G31" s="282">
        <f t="shared" si="6"/>
        <v>0</v>
      </c>
      <c r="H31" s="282">
        <f t="shared" si="6"/>
        <v>1.9261536200230509</v>
      </c>
      <c r="I31" s="282">
        <f t="shared" si="6"/>
        <v>0</v>
      </c>
      <c r="J31" s="282">
        <f t="shared" si="6"/>
        <v>1.9261536200230509</v>
      </c>
      <c r="K31" s="282">
        <f t="shared" si="6"/>
        <v>0</v>
      </c>
      <c r="L31" s="282">
        <f t="shared" si="6"/>
        <v>1.9261536200230402</v>
      </c>
      <c r="M31" s="282">
        <f t="shared" si="6"/>
        <v>0</v>
      </c>
      <c r="N31" s="282">
        <f t="shared" si="6"/>
        <v>1.9261536200230491</v>
      </c>
      <c r="O31" s="282">
        <f t="shared" si="6"/>
        <v>0</v>
      </c>
      <c r="P31" s="282">
        <f t="shared" si="6"/>
        <v>1.9261536200230509</v>
      </c>
      <c r="Q31" s="282">
        <f t="shared" si="6"/>
        <v>0</v>
      </c>
      <c r="R31" s="282">
        <f t="shared" si="6"/>
        <v>1.9261536200230456</v>
      </c>
      <c r="S31" s="282">
        <f t="shared" si="6"/>
        <v>0</v>
      </c>
      <c r="T31" s="282">
        <f t="shared" si="6"/>
        <v>1.9261536200230465</v>
      </c>
      <c r="U31" s="282">
        <f t="shared" si="6"/>
        <v>0</v>
      </c>
      <c r="V31" s="282">
        <f t="shared" si="6"/>
        <v>1.9261536200230509</v>
      </c>
      <c r="W31" s="282">
        <f t="shared" si="6"/>
        <v>0</v>
      </c>
      <c r="X31" s="282">
        <f t="shared" si="6"/>
        <v>0</v>
      </c>
      <c r="Y31" s="282">
        <f t="shared" si="6"/>
        <v>1.9261536200230402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1.9261536200230474</v>
      </c>
      <c r="E33" s="282">
        <f t="shared" si="8"/>
        <v>0</v>
      </c>
      <c r="F33" s="282">
        <f t="shared" si="8"/>
        <v>1.9261536200230509</v>
      </c>
      <c r="G33" s="282">
        <f t="shared" si="8"/>
        <v>0</v>
      </c>
      <c r="H33" s="282">
        <f t="shared" si="8"/>
        <v>1.9261536200230509</v>
      </c>
      <c r="I33" s="282">
        <f t="shared" si="8"/>
        <v>0</v>
      </c>
      <c r="J33" s="282">
        <f t="shared" si="8"/>
        <v>1.9261536200230509</v>
      </c>
      <c r="K33" s="282">
        <f t="shared" si="8"/>
        <v>0</v>
      </c>
      <c r="L33" s="282">
        <f t="shared" si="8"/>
        <v>1.9261536200230402</v>
      </c>
      <c r="M33" s="282">
        <f t="shared" si="8"/>
        <v>0</v>
      </c>
      <c r="N33" s="282">
        <f t="shared" si="8"/>
        <v>1.9261536200230491</v>
      </c>
      <c r="O33" s="282">
        <f t="shared" si="8"/>
        <v>0</v>
      </c>
      <c r="P33" s="282">
        <f t="shared" si="8"/>
        <v>1.9261536200230509</v>
      </c>
      <c r="Q33" s="282">
        <f t="shared" si="8"/>
        <v>0</v>
      </c>
      <c r="R33" s="282">
        <f t="shared" si="8"/>
        <v>1.9261536200230456</v>
      </c>
      <c r="S33" s="282">
        <f t="shared" si="8"/>
        <v>0</v>
      </c>
      <c r="T33" s="282">
        <f t="shared" si="8"/>
        <v>1.9261536200230465</v>
      </c>
      <c r="U33" s="282">
        <f t="shared" si="8"/>
        <v>0</v>
      </c>
      <c r="V33" s="282">
        <f t="shared" si="8"/>
        <v>1.9261536200230509</v>
      </c>
      <c r="W33" s="282">
        <f t="shared" si="8"/>
        <v>0</v>
      </c>
      <c r="X33" s="282">
        <f t="shared" si="8"/>
        <v>0</v>
      </c>
      <c r="Y33" s="282">
        <f t="shared" si="8"/>
        <v>1.9261536200230402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28.246037837829192</v>
      </c>
      <c r="E34" s="242">
        <f t="shared" si="9"/>
        <v>0</v>
      </c>
      <c r="F34" s="242">
        <f t="shared" si="9"/>
        <v>28.246037837829135</v>
      </c>
      <c r="G34" s="242">
        <f t="shared" si="9"/>
        <v>0</v>
      </c>
      <c r="H34" s="242">
        <f t="shared" si="9"/>
        <v>28.246037837829078</v>
      </c>
      <c r="I34" s="242">
        <f t="shared" si="9"/>
        <v>0</v>
      </c>
      <c r="J34" s="242">
        <f t="shared" si="9"/>
        <v>28.246037837829192</v>
      </c>
      <c r="K34" s="242">
        <f t="shared" si="9"/>
        <v>28.246037837829078</v>
      </c>
      <c r="L34" s="242">
        <f t="shared" si="9"/>
        <v>0</v>
      </c>
      <c r="M34" s="242">
        <f t="shared" si="9"/>
        <v>28.246037837829135</v>
      </c>
      <c r="N34" s="242">
        <f t="shared" si="9"/>
        <v>0</v>
      </c>
      <c r="O34" s="242">
        <f t="shared" si="9"/>
        <v>28.246037837829135</v>
      </c>
      <c r="P34" s="242">
        <f t="shared" si="9"/>
        <v>0</v>
      </c>
      <c r="Q34" s="242">
        <f t="shared" si="9"/>
        <v>28.246037837829135</v>
      </c>
      <c r="R34" s="242">
        <f t="shared" si="9"/>
        <v>0</v>
      </c>
      <c r="S34" s="242">
        <f t="shared" si="9"/>
        <v>28.246037837829078</v>
      </c>
      <c r="T34" s="242">
        <f t="shared" si="9"/>
        <v>28.246037837829249</v>
      </c>
      <c r="U34" s="242">
        <f t="shared" si="9"/>
        <v>0</v>
      </c>
      <c r="V34" s="242">
        <f t="shared" si="9"/>
        <v>28.246037837829135</v>
      </c>
      <c r="W34" s="242">
        <f t="shared" si="9"/>
        <v>0</v>
      </c>
      <c r="X34" s="242">
        <f t="shared" si="9"/>
        <v>28.246037837829135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14.558505747126439</v>
      </c>
      <c r="C37" s="282">
        <f t="shared" si="11"/>
        <v>20.988505747126439</v>
      </c>
      <c r="D37" s="282">
        <f t="shared" si="11"/>
        <v>19.062352127103392</v>
      </c>
      <c r="E37" s="282">
        <f t="shared" si="11"/>
        <v>18.642352127103393</v>
      </c>
      <c r="F37" s="282">
        <f t="shared" si="11"/>
        <v>15.37419850708034</v>
      </c>
      <c r="G37" s="282">
        <f t="shared" si="11"/>
        <v>14.029198507080341</v>
      </c>
      <c r="H37" s="282">
        <f t="shared" si="11"/>
        <v>4.3850448870572905</v>
      </c>
      <c r="I37" s="282">
        <f t="shared" si="11"/>
        <v>1.8061985070803424</v>
      </c>
      <c r="J37" s="282">
        <f t="shared" si="11"/>
        <v>4.6030448870572904</v>
      </c>
      <c r="K37" s="282">
        <f t="shared" si="11"/>
        <v>8.2770448870572899</v>
      </c>
      <c r="L37" s="282">
        <f t="shared" si="11"/>
        <v>3.0268912670342498</v>
      </c>
      <c r="M37" s="282">
        <f t="shared" si="11"/>
        <v>7.0048912670342496</v>
      </c>
      <c r="N37" s="282">
        <f t="shared" si="11"/>
        <v>4.8197376470112001</v>
      </c>
      <c r="O37" s="282">
        <f t="shared" si="11"/>
        <v>5.2867376470112006</v>
      </c>
      <c r="P37" s="282">
        <f t="shared" si="11"/>
        <v>3.8945840269881495</v>
      </c>
      <c r="Q37" s="282">
        <f t="shared" si="11"/>
        <v>2.8115840269881502</v>
      </c>
      <c r="R37" s="282">
        <f t="shared" si="11"/>
        <v>1.4554304069651032</v>
      </c>
      <c r="S37" s="282">
        <f t="shared" si="11"/>
        <v>2.3554304069651035</v>
      </c>
      <c r="T37" s="282">
        <f t="shared" si="11"/>
        <v>0.46727678694205732</v>
      </c>
      <c r="U37" s="282">
        <f t="shared" si="11"/>
        <v>1.2491985070803402</v>
      </c>
      <c r="V37" s="282">
        <f t="shared" si="11"/>
        <v>0.86704488705728977</v>
      </c>
      <c r="W37" s="282">
        <f t="shared" si="11"/>
        <v>12.996044887057289</v>
      </c>
      <c r="X37" s="282">
        <f t="shared" si="11"/>
        <v>3.9930448870572892</v>
      </c>
      <c r="Y37" s="282">
        <f t="shared" si="11"/>
        <v>6.6475700603131695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14.558505747126439</v>
      </c>
      <c r="C39" s="282">
        <f t="shared" si="13"/>
        <v>20.988505747126439</v>
      </c>
      <c r="D39" s="282">
        <f t="shared" si="13"/>
        <v>19.062352127103392</v>
      </c>
      <c r="E39" s="282">
        <f t="shared" si="13"/>
        <v>18.642352127103393</v>
      </c>
      <c r="F39" s="282">
        <f t="shared" si="13"/>
        <v>15.37419850708034</v>
      </c>
      <c r="G39" s="282">
        <f t="shared" si="13"/>
        <v>14.029198507080341</v>
      </c>
      <c r="H39" s="282">
        <f t="shared" si="13"/>
        <v>4.3850448870572905</v>
      </c>
      <c r="I39" s="282">
        <f t="shared" si="13"/>
        <v>1.8061985070803424</v>
      </c>
      <c r="J39" s="282">
        <f t="shared" si="13"/>
        <v>4.6030448870572904</v>
      </c>
      <c r="K39" s="282">
        <f t="shared" si="13"/>
        <v>8.2770448870572899</v>
      </c>
      <c r="L39" s="282">
        <f t="shared" si="13"/>
        <v>3.0268912670342498</v>
      </c>
      <c r="M39" s="282">
        <f t="shared" si="13"/>
        <v>7.0048912670342496</v>
      </c>
      <c r="N39" s="282">
        <f t="shared" si="13"/>
        <v>4.8197376470112001</v>
      </c>
      <c r="O39" s="282">
        <f t="shared" si="13"/>
        <v>5.2867376470112006</v>
      </c>
      <c r="P39" s="282">
        <f t="shared" si="13"/>
        <v>3.8945840269881495</v>
      </c>
      <c r="Q39" s="282">
        <f t="shared" si="13"/>
        <v>2.8115840269881502</v>
      </c>
      <c r="R39" s="282">
        <f t="shared" si="13"/>
        <v>1.4554304069651032</v>
      </c>
      <c r="S39" s="282">
        <f t="shared" si="13"/>
        <v>2.3554304069651035</v>
      </c>
      <c r="T39" s="282">
        <f t="shared" si="13"/>
        <v>0.46727678694205732</v>
      </c>
      <c r="U39" s="282">
        <f t="shared" si="13"/>
        <v>1.2491985070803402</v>
      </c>
      <c r="V39" s="282">
        <f t="shared" si="13"/>
        <v>0.86704488705728977</v>
      </c>
      <c r="W39" s="282">
        <f t="shared" si="13"/>
        <v>12.996044887057289</v>
      </c>
      <c r="X39" s="282">
        <f t="shared" si="13"/>
        <v>3.9930448870572892</v>
      </c>
      <c r="Y39" s="282">
        <f t="shared" si="13"/>
        <v>6.6475700603131695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50.846586206896575</v>
      </c>
      <c r="C40" s="242">
        <f t="shared" si="14"/>
        <v>72.282252873563209</v>
      </c>
      <c r="D40" s="242">
        <f t="shared" si="14"/>
        <v>94.998548369067407</v>
      </c>
      <c r="E40" s="242">
        <f t="shared" si="14"/>
        <v>75.491881702400804</v>
      </c>
      <c r="F40" s="242">
        <f t="shared" si="14"/>
        <v>35.855548369067378</v>
      </c>
      <c r="G40" s="242">
        <f t="shared" si="14"/>
        <v>22.422781702400812</v>
      </c>
      <c r="H40" s="242">
        <f t="shared" si="14"/>
        <v>44.637619540229991</v>
      </c>
      <c r="I40" s="242">
        <f t="shared" si="14"/>
        <v>19.680986206896591</v>
      </c>
      <c r="J40" s="242">
        <f t="shared" si="14"/>
        <v>81.027281702400671</v>
      </c>
      <c r="K40" s="242">
        <f t="shared" si="14"/>
        <v>28.436786206896556</v>
      </c>
      <c r="L40" s="242">
        <f t="shared" si="14"/>
        <v>36.446690711392307</v>
      </c>
      <c r="M40" s="242">
        <f t="shared" si="14"/>
        <v>27.602957378058989</v>
      </c>
      <c r="N40" s="242">
        <f t="shared" si="14"/>
        <v>91.111657378059135</v>
      </c>
      <c r="O40" s="242">
        <f t="shared" si="14"/>
        <v>37.230479540229908</v>
      </c>
      <c r="P40" s="242">
        <f t="shared" si="14"/>
        <v>31.742516206896596</v>
      </c>
      <c r="Q40" s="242">
        <f t="shared" si="14"/>
        <v>35.475569540229856</v>
      </c>
      <c r="R40" s="242">
        <f t="shared" si="14"/>
        <v>66.554969540229877</v>
      </c>
      <c r="S40" s="242">
        <f t="shared" si="14"/>
        <v>43.885561882554896</v>
      </c>
      <c r="T40" s="242">
        <f t="shared" si="14"/>
        <v>30.611737558213122</v>
      </c>
      <c r="U40" s="242">
        <f t="shared" si="14"/>
        <v>57.278404224879694</v>
      </c>
      <c r="V40" s="242">
        <f t="shared" si="14"/>
        <v>52.507775396042234</v>
      </c>
      <c r="W40" s="242">
        <f t="shared" si="14"/>
        <v>69.857775396042257</v>
      </c>
      <c r="X40" s="242">
        <f t="shared" si="14"/>
        <v>53.313742738487861</v>
      </c>
      <c r="Y40" s="242">
        <f t="shared" si="14"/>
        <v>82.197923630212756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162.45915735167671</v>
      </c>
      <c r="C43" s="210">
        <v>160.11049011177991</v>
      </c>
      <c r="D43" s="210">
        <v>125.17171109200341</v>
      </c>
      <c r="E43" s="210">
        <v>137.80748065348229</v>
      </c>
      <c r="F43" s="210">
        <v>158.11453138435081</v>
      </c>
      <c r="G43" s="210">
        <v>155.55460017196901</v>
      </c>
      <c r="H43" s="210">
        <v>156.9347377472055</v>
      </c>
      <c r="I43" s="210">
        <v>146.8211521926053</v>
      </c>
      <c r="J43" s="210">
        <v>127.965864144454</v>
      </c>
      <c r="K43" s="210">
        <v>136.42244196044709</v>
      </c>
      <c r="L43" s="210">
        <v>140.34127257093721</v>
      </c>
      <c r="M43" s="210">
        <v>144.14092863284611</v>
      </c>
      <c r="N43" s="210">
        <v>133.89226139294931</v>
      </c>
      <c r="O43" s="210">
        <v>145.8419604471195</v>
      </c>
      <c r="P43" s="210">
        <v>145.67730008598451</v>
      </c>
      <c r="Q43" s="210">
        <v>133.77085124677561</v>
      </c>
      <c r="R43" s="210">
        <v>130.20670679277731</v>
      </c>
      <c r="S43" s="210">
        <v>162.42098022355981</v>
      </c>
      <c r="T43" s="210">
        <v>177.49183147033531</v>
      </c>
      <c r="U43" s="210">
        <v>176.55846947549441</v>
      </c>
      <c r="V43" s="210">
        <v>180.44866723989679</v>
      </c>
      <c r="W43" s="210">
        <v>182.7758383490972</v>
      </c>
      <c r="X43" s="210">
        <v>176.3685296646604</v>
      </c>
      <c r="Y43" s="210">
        <v>165.73430782459161</v>
      </c>
      <c r="DA43" s="109" t="s">
        <v>457</v>
      </c>
    </row>
    <row r="44" spans="1:105" ht="12" customHeight="1" x14ac:dyDescent="0.25">
      <c r="A44" s="24" t="s">
        <v>28</v>
      </c>
      <c r="B44" s="213">
        <v>47.84419604471195</v>
      </c>
      <c r="C44" s="213">
        <v>41.289251934651759</v>
      </c>
      <c r="D44" s="213">
        <v>27.302235597592428</v>
      </c>
      <c r="E44" s="213">
        <v>29.402407566638001</v>
      </c>
      <c r="F44" s="213">
        <v>46.504127257093707</v>
      </c>
      <c r="G44" s="213">
        <v>31.26397248495271</v>
      </c>
      <c r="H44" s="213">
        <v>32.631126397248487</v>
      </c>
      <c r="I44" s="213">
        <v>37.439122957867582</v>
      </c>
      <c r="J44" s="213">
        <v>1.1504729148753221</v>
      </c>
      <c r="K44" s="213">
        <v>0.65296646603611352</v>
      </c>
      <c r="L44" s="213">
        <v>0</v>
      </c>
      <c r="M44" s="213">
        <v>0</v>
      </c>
      <c r="N44" s="213">
        <v>0</v>
      </c>
      <c r="O44" s="213">
        <v>0</v>
      </c>
      <c r="P44" s="213">
        <v>0.68073946689595866</v>
      </c>
      <c r="Q44" s="213">
        <v>0.68073946689595866</v>
      </c>
      <c r="R44" s="213">
        <v>0.68073946689595866</v>
      </c>
      <c r="S44" s="213">
        <v>1.0707652622527939</v>
      </c>
      <c r="T44" s="213">
        <v>1.319862424763542</v>
      </c>
      <c r="U44" s="213">
        <v>0.9727429062768701</v>
      </c>
      <c r="V44" s="213">
        <v>0.83456577815993116</v>
      </c>
      <c r="W44" s="213">
        <v>0.85838349097162514</v>
      </c>
      <c r="X44" s="213">
        <v>0.87059329320722267</v>
      </c>
      <c r="Y44" s="213">
        <v>0.78211521926053307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40.857007738607052</v>
      </c>
      <c r="C45" s="204">
        <f t="shared" si="15"/>
        <v>42.786844368013753</v>
      </c>
      <c r="D45" s="204">
        <f t="shared" si="15"/>
        <v>38.927085124677554</v>
      </c>
      <c r="E45" s="204">
        <f t="shared" si="15"/>
        <v>36.156491831470333</v>
      </c>
      <c r="F45" s="204">
        <f t="shared" si="15"/>
        <v>30.877987962166809</v>
      </c>
      <c r="G45" s="204">
        <f t="shared" si="15"/>
        <v>38.198624247635422</v>
      </c>
      <c r="H45" s="204">
        <f t="shared" si="15"/>
        <v>35.739638865004302</v>
      </c>
      <c r="I45" s="204">
        <f t="shared" si="15"/>
        <v>20.063026655202059</v>
      </c>
      <c r="J45" s="204">
        <f t="shared" si="15"/>
        <v>28.661478933791919</v>
      </c>
      <c r="K45" s="204">
        <f t="shared" si="15"/>
        <v>29.003095442820289</v>
      </c>
      <c r="L45" s="204">
        <f t="shared" si="15"/>
        <v>32.012467755803947</v>
      </c>
      <c r="M45" s="204">
        <f t="shared" si="15"/>
        <v>27.464832330180567</v>
      </c>
      <c r="N45" s="204">
        <f t="shared" si="15"/>
        <v>22.458641444539985</v>
      </c>
      <c r="O45" s="204">
        <f t="shared" si="15"/>
        <v>20.492949269131557</v>
      </c>
      <c r="P45" s="204">
        <f t="shared" si="15"/>
        <v>15.770937231298365</v>
      </c>
      <c r="Q45" s="204">
        <f t="shared" si="15"/>
        <v>12.849871023215819</v>
      </c>
      <c r="R45" s="204">
        <f t="shared" si="15"/>
        <v>12.849871023215819</v>
      </c>
      <c r="S45" s="204">
        <f t="shared" si="15"/>
        <v>11.775236457437659</v>
      </c>
      <c r="T45" s="204">
        <f t="shared" si="15"/>
        <v>16.28804815133276</v>
      </c>
      <c r="U45" s="204">
        <f t="shared" si="15"/>
        <v>15.681083404987099</v>
      </c>
      <c r="V45" s="204">
        <f t="shared" si="15"/>
        <v>12.904299226139294</v>
      </c>
      <c r="W45" s="204">
        <f t="shared" si="15"/>
        <v>15.186672398968184</v>
      </c>
      <c r="X45" s="204">
        <f t="shared" si="15"/>
        <v>13.024505588993978</v>
      </c>
      <c r="Y45" s="204">
        <f t="shared" si="15"/>
        <v>15.781771281169389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2.259501289767841</v>
      </c>
      <c r="C47" s="204">
        <v>2.259501289767841</v>
      </c>
      <c r="D47" s="204">
        <v>2.259501289767841</v>
      </c>
      <c r="E47" s="204">
        <v>2.259501289767841</v>
      </c>
      <c r="F47" s="204">
        <v>0</v>
      </c>
      <c r="G47" s="204">
        <v>2.4959587274290631</v>
      </c>
      <c r="H47" s="204">
        <v>2.4959587274290631</v>
      </c>
      <c r="I47" s="204">
        <v>0</v>
      </c>
      <c r="J47" s="204">
        <v>0</v>
      </c>
      <c r="K47" s="204">
        <v>2.1974204643164228</v>
      </c>
      <c r="L47" s="204">
        <v>3.2960447119518479</v>
      </c>
      <c r="M47" s="204">
        <v>3.2960447119518479</v>
      </c>
      <c r="N47" s="204">
        <v>3.2960447119518479</v>
      </c>
      <c r="O47" s="204">
        <v>3.2960447119518479</v>
      </c>
      <c r="P47" s="204">
        <v>3.2960447119518479</v>
      </c>
      <c r="Q47" s="204">
        <v>3.2960447119518479</v>
      </c>
      <c r="R47" s="204">
        <v>3.2960447119518479</v>
      </c>
      <c r="S47" s="204">
        <v>3.347721410146173</v>
      </c>
      <c r="T47" s="204">
        <v>4.5672398968185721</v>
      </c>
      <c r="U47" s="204">
        <v>3.378503869303525</v>
      </c>
      <c r="V47" s="204">
        <v>3.066466036113499</v>
      </c>
      <c r="W47" s="204">
        <v>2.7302665520206362</v>
      </c>
      <c r="X47" s="204">
        <v>3.8828030954428199</v>
      </c>
      <c r="Y47" s="204">
        <v>4.1310404127257092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2.0540842648323299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1.010318142734308</v>
      </c>
      <c r="L48" s="204">
        <v>1.010318142734308</v>
      </c>
      <c r="M48" s="204">
        <v>1.010318142734308</v>
      </c>
      <c r="N48" s="204">
        <v>1.010318142734308</v>
      </c>
      <c r="O48" s="204">
        <v>0</v>
      </c>
      <c r="P48" s="204">
        <v>1.010318142734308</v>
      </c>
      <c r="Q48" s="204">
        <v>0</v>
      </c>
      <c r="R48" s="204">
        <v>0</v>
      </c>
      <c r="S48" s="204">
        <v>0.29398108340498708</v>
      </c>
      <c r="T48" s="204">
        <v>0.66276870163370594</v>
      </c>
      <c r="U48" s="204">
        <v>1.0466895958727429</v>
      </c>
      <c r="V48" s="204">
        <v>0.6759243336199483</v>
      </c>
      <c r="W48" s="204">
        <v>0.75064488392089423</v>
      </c>
      <c r="X48" s="204">
        <v>0.3536543422184007</v>
      </c>
      <c r="Y48" s="204">
        <v>0.3536543422184007</v>
      </c>
      <c r="DA48" s="71" t="s">
        <v>461</v>
      </c>
    </row>
    <row r="49" spans="1:105" ht="12" customHeight="1" x14ac:dyDescent="0.25">
      <c r="A49" s="18" t="s">
        <v>32</v>
      </c>
      <c r="B49" s="204">
        <v>38.597506448839212</v>
      </c>
      <c r="C49" s="204">
        <v>40.527343078245913</v>
      </c>
      <c r="D49" s="204">
        <v>36.667583834909713</v>
      </c>
      <c r="E49" s="204">
        <v>31.84290627687016</v>
      </c>
      <c r="F49" s="204">
        <v>30.877987962166809</v>
      </c>
      <c r="G49" s="204">
        <v>35.702665520206359</v>
      </c>
      <c r="H49" s="204">
        <v>33.24368013757524</v>
      </c>
      <c r="I49" s="204">
        <v>20.063026655202059</v>
      </c>
      <c r="J49" s="204">
        <v>28.661478933791919</v>
      </c>
      <c r="K49" s="204">
        <v>25.79535683576956</v>
      </c>
      <c r="L49" s="204">
        <v>27.70610490111779</v>
      </c>
      <c r="M49" s="204">
        <v>23.15846947549441</v>
      </c>
      <c r="N49" s="204">
        <v>18.152278589853829</v>
      </c>
      <c r="O49" s="204">
        <v>17.19690455717971</v>
      </c>
      <c r="P49" s="204">
        <v>11.464574376612211</v>
      </c>
      <c r="Q49" s="204">
        <v>9.5538263112639719</v>
      </c>
      <c r="R49" s="204">
        <v>9.5538263112639719</v>
      </c>
      <c r="S49" s="204">
        <v>7.6535683576956126</v>
      </c>
      <c r="T49" s="204">
        <v>10.12708512467756</v>
      </c>
      <c r="U49" s="204">
        <v>10.119432502149611</v>
      </c>
      <c r="V49" s="204">
        <v>7.452020636285468</v>
      </c>
      <c r="W49" s="204">
        <v>9.6350816852966457</v>
      </c>
      <c r="X49" s="204">
        <v>6.4870163370593286</v>
      </c>
      <c r="Y49" s="204">
        <v>8.9719690455717966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0.47996560619088557</v>
      </c>
      <c r="T50" s="204">
        <v>0.9309544282029234</v>
      </c>
      <c r="U50" s="204">
        <v>1.1364574376612211</v>
      </c>
      <c r="V50" s="204">
        <v>1.709888220120378</v>
      </c>
      <c r="W50" s="204">
        <v>2.0706792777300089</v>
      </c>
      <c r="X50" s="204">
        <v>2.3010318142734301</v>
      </c>
      <c r="Y50" s="204">
        <v>2.3251074806534819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8.9638005159071366</v>
      </c>
      <c r="C51" s="204">
        <f t="shared" si="16"/>
        <v>8.7705932932072219</v>
      </c>
      <c r="D51" s="204">
        <f t="shared" si="16"/>
        <v>6.6638005159071358</v>
      </c>
      <c r="E51" s="204">
        <f t="shared" si="16"/>
        <v>7.5022355975924331</v>
      </c>
      <c r="F51" s="204">
        <f t="shared" si="16"/>
        <v>10.08177128116939</v>
      </c>
      <c r="G51" s="204">
        <f t="shared" si="16"/>
        <v>15.9286328460877</v>
      </c>
      <c r="H51" s="204">
        <f t="shared" si="16"/>
        <v>16.93886500429922</v>
      </c>
      <c r="I51" s="204">
        <f t="shared" si="16"/>
        <v>16.294239036973341</v>
      </c>
      <c r="J51" s="204">
        <f t="shared" si="16"/>
        <v>18.250386930352541</v>
      </c>
      <c r="K51" s="204">
        <f t="shared" si="16"/>
        <v>16.530438521066209</v>
      </c>
      <c r="L51" s="204">
        <f t="shared" si="16"/>
        <v>19.067325881341361</v>
      </c>
      <c r="M51" s="204">
        <f t="shared" si="16"/>
        <v>22.828804815133282</v>
      </c>
      <c r="N51" s="204">
        <f t="shared" si="16"/>
        <v>22.291573516766981</v>
      </c>
      <c r="O51" s="204">
        <f t="shared" si="16"/>
        <v>23.58151332760103</v>
      </c>
      <c r="P51" s="204">
        <f t="shared" si="16"/>
        <v>28.590283748925192</v>
      </c>
      <c r="Q51" s="204">
        <f t="shared" si="16"/>
        <v>32.588564058469473</v>
      </c>
      <c r="R51" s="204">
        <f t="shared" si="16"/>
        <v>32.244110060189158</v>
      </c>
      <c r="S51" s="204">
        <f t="shared" si="16"/>
        <v>39.253826311263971</v>
      </c>
      <c r="T51" s="204">
        <f t="shared" si="16"/>
        <v>44.552020636285462</v>
      </c>
      <c r="U51" s="204">
        <f t="shared" si="16"/>
        <v>48.269217540842646</v>
      </c>
      <c r="V51" s="204">
        <f t="shared" si="16"/>
        <v>49.89690455717971</v>
      </c>
      <c r="W51" s="204">
        <f t="shared" si="16"/>
        <v>51.730782459157354</v>
      </c>
      <c r="X51" s="204">
        <f t="shared" si="16"/>
        <v>47.154944110060192</v>
      </c>
      <c r="Y51" s="204">
        <f t="shared" si="16"/>
        <v>41.118314703353398</v>
      </c>
      <c r="DA51" s="71"/>
    </row>
    <row r="52" spans="1:105" ht="12" customHeight="1" x14ac:dyDescent="0.25">
      <c r="A52" s="18" t="s">
        <v>73</v>
      </c>
      <c r="B52" s="204">
        <v>8.9638005159071366</v>
      </c>
      <c r="C52" s="204">
        <v>8.7705932932072219</v>
      </c>
      <c r="D52" s="204">
        <v>6.6638005159071358</v>
      </c>
      <c r="E52" s="204">
        <v>7.5022355975924331</v>
      </c>
      <c r="F52" s="204">
        <v>10.08177128116939</v>
      </c>
      <c r="G52" s="204">
        <v>15.9286328460877</v>
      </c>
      <c r="H52" s="204">
        <v>16.93886500429922</v>
      </c>
      <c r="I52" s="204">
        <v>16.294239036973341</v>
      </c>
      <c r="J52" s="204">
        <v>18.250386930352541</v>
      </c>
      <c r="K52" s="204">
        <v>16.530438521066209</v>
      </c>
      <c r="L52" s="204">
        <v>19.067325881341361</v>
      </c>
      <c r="M52" s="204">
        <v>22.828804815133282</v>
      </c>
      <c r="N52" s="204">
        <v>22.291573516766981</v>
      </c>
      <c r="O52" s="204">
        <v>23.58151332760103</v>
      </c>
      <c r="P52" s="204">
        <v>28.590283748925192</v>
      </c>
      <c r="Q52" s="204">
        <v>32.588564058469473</v>
      </c>
      <c r="R52" s="204">
        <v>32.244110060189158</v>
      </c>
      <c r="S52" s="204">
        <v>39.253826311263971</v>
      </c>
      <c r="T52" s="204">
        <v>44.552020636285462</v>
      </c>
      <c r="U52" s="204">
        <v>48.269217540842646</v>
      </c>
      <c r="V52" s="204">
        <v>49.89690455717971</v>
      </c>
      <c r="W52" s="204">
        <v>51.730782459157354</v>
      </c>
      <c r="X52" s="204">
        <v>47.154944110060192</v>
      </c>
      <c r="Y52" s="204">
        <v>41.118314703353398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4.7807394668959592E-2</v>
      </c>
      <c r="C54" s="204">
        <f t="shared" si="17"/>
        <v>2.3903697334479789E-2</v>
      </c>
      <c r="D54" s="204">
        <f t="shared" si="17"/>
        <v>0</v>
      </c>
      <c r="E54" s="204">
        <f t="shared" si="17"/>
        <v>0</v>
      </c>
      <c r="F54" s="204">
        <f t="shared" si="17"/>
        <v>0.14333619948409279</v>
      </c>
      <c r="G54" s="204">
        <f t="shared" si="17"/>
        <v>0</v>
      </c>
      <c r="H54" s="204">
        <f t="shared" si="17"/>
        <v>0</v>
      </c>
      <c r="I54" s="204">
        <f t="shared" si="17"/>
        <v>2.3903697334479789E-2</v>
      </c>
      <c r="J54" s="204">
        <f t="shared" si="17"/>
        <v>0</v>
      </c>
      <c r="K54" s="204">
        <f t="shared" si="17"/>
        <v>0</v>
      </c>
      <c r="L54" s="204">
        <f t="shared" si="17"/>
        <v>2.3903697334479789E-2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9.5442820292347373E-3</v>
      </c>
      <c r="V54" s="204">
        <f t="shared" si="17"/>
        <v>1.719690455717971E-3</v>
      </c>
      <c r="W54" s="204">
        <f t="shared" si="17"/>
        <v>9.630266552020636E-3</v>
      </c>
      <c r="X54" s="204">
        <f t="shared" si="17"/>
        <v>6.3628546861564913E-3</v>
      </c>
      <c r="Y54" s="204">
        <f t="shared" si="17"/>
        <v>3.6113499570077381E-3</v>
      </c>
      <c r="DA54" s="71"/>
    </row>
    <row r="55" spans="1:105" ht="12" customHeight="1" x14ac:dyDescent="0.25">
      <c r="A55" s="18" t="s">
        <v>38</v>
      </c>
      <c r="B55" s="204">
        <v>4.7807394668959592E-2</v>
      </c>
      <c r="C55" s="204">
        <v>2.3903697334479789E-2</v>
      </c>
      <c r="D55" s="204">
        <v>0</v>
      </c>
      <c r="E55" s="204">
        <v>0</v>
      </c>
      <c r="F55" s="204">
        <v>0.14333619948409279</v>
      </c>
      <c r="G55" s="204">
        <v>0</v>
      </c>
      <c r="H55" s="204">
        <v>0</v>
      </c>
      <c r="I55" s="204">
        <v>2.3903697334479789E-2</v>
      </c>
      <c r="J55" s="204">
        <v>0</v>
      </c>
      <c r="K55" s="204">
        <v>0</v>
      </c>
      <c r="L55" s="204">
        <v>2.3903697334479789E-2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9.5442820292347373E-3</v>
      </c>
      <c r="V55" s="204">
        <v>1.719690455717971E-3</v>
      </c>
      <c r="W55" s="204">
        <v>9.630266552020636E-3</v>
      </c>
      <c r="X55" s="204">
        <v>6.3628546861564913E-3</v>
      </c>
      <c r="Y55" s="204">
        <v>3.6113499570077381E-3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2.3903697334479789E-2</v>
      </c>
      <c r="K61" s="204">
        <v>14.569561478933791</v>
      </c>
      <c r="L61" s="204">
        <v>10.38976784178848</v>
      </c>
      <c r="M61" s="204">
        <v>11.99002579535683</v>
      </c>
      <c r="N61" s="204">
        <v>15.023387790197759</v>
      </c>
      <c r="O61" s="204">
        <v>15.5250214961307</v>
      </c>
      <c r="P61" s="204">
        <v>14.306878761822871</v>
      </c>
      <c r="Q61" s="204">
        <v>13.447033533963889</v>
      </c>
      <c r="R61" s="204">
        <v>18.223903697334482</v>
      </c>
      <c r="S61" s="204">
        <v>20.09320722269991</v>
      </c>
      <c r="T61" s="204">
        <v>22.319260533104039</v>
      </c>
      <c r="U61" s="204">
        <v>22.503783319002579</v>
      </c>
      <c r="V61" s="204">
        <v>23.20799656061909</v>
      </c>
      <c r="W61" s="204">
        <v>22.669647463456581</v>
      </c>
      <c r="X61" s="204">
        <v>22.00842648323302</v>
      </c>
      <c r="Y61" s="204">
        <v>18.849011177987961</v>
      </c>
      <c r="DA61" s="71" t="s">
        <v>472</v>
      </c>
    </row>
    <row r="62" spans="1:105" ht="12" customHeight="1" x14ac:dyDescent="0.25">
      <c r="A62" s="21" t="s">
        <v>40</v>
      </c>
      <c r="B62" s="207">
        <v>64.746345657781589</v>
      </c>
      <c r="C62" s="207">
        <v>67.239896818572646</v>
      </c>
      <c r="D62" s="207">
        <v>52.278589853826311</v>
      </c>
      <c r="E62" s="207">
        <v>64.746345657781589</v>
      </c>
      <c r="F62" s="207">
        <v>70.507308684436794</v>
      </c>
      <c r="G62" s="207">
        <v>70.163370593293209</v>
      </c>
      <c r="H62" s="207">
        <v>71.625107480653483</v>
      </c>
      <c r="I62" s="207">
        <v>73.000859845227851</v>
      </c>
      <c r="J62" s="207">
        <v>79.87962166809973</v>
      </c>
      <c r="K62" s="207">
        <v>75.666380051590707</v>
      </c>
      <c r="L62" s="207">
        <v>78.847807394668948</v>
      </c>
      <c r="M62" s="207">
        <v>81.857265692175403</v>
      </c>
      <c r="N62" s="207">
        <v>74.11865864144454</v>
      </c>
      <c r="O62" s="207">
        <v>86.242476354256226</v>
      </c>
      <c r="P62" s="207">
        <v>86.328460877042133</v>
      </c>
      <c r="Q62" s="207">
        <v>74.204643164230433</v>
      </c>
      <c r="R62" s="207">
        <v>66.208082545141863</v>
      </c>
      <c r="S62" s="207">
        <v>90.227944969905423</v>
      </c>
      <c r="T62" s="207">
        <v>93.012639724849521</v>
      </c>
      <c r="U62" s="207">
        <v>89.122098022355971</v>
      </c>
      <c r="V62" s="207">
        <v>93.603181427343074</v>
      </c>
      <c r="W62" s="207">
        <v>92.320722269991407</v>
      </c>
      <c r="X62" s="207">
        <v>93.303697334479793</v>
      </c>
      <c r="Y62" s="207">
        <v>89.199484092863287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162.45915735167665</v>
      </c>
      <c r="C63" s="284">
        <f t="shared" si="18"/>
        <v>160.11049011177991</v>
      </c>
      <c r="D63" s="284">
        <f t="shared" si="18"/>
        <v>125.17171109200346</v>
      </c>
      <c r="E63" s="284">
        <f t="shared" si="18"/>
        <v>137.80748065348232</v>
      </c>
      <c r="F63" s="284">
        <f t="shared" si="18"/>
        <v>158.11453138435078</v>
      </c>
      <c r="G63" s="284">
        <f t="shared" si="18"/>
        <v>155.55460017196907</v>
      </c>
      <c r="H63" s="284">
        <f t="shared" si="18"/>
        <v>156.93473774720547</v>
      </c>
      <c r="I63" s="284">
        <f t="shared" si="18"/>
        <v>146.82115219260533</v>
      </c>
      <c r="J63" s="284">
        <f t="shared" si="18"/>
        <v>127.965864144454</v>
      </c>
      <c r="K63" s="284">
        <f t="shared" si="18"/>
        <v>136.42244196044709</v>
      </c>
      <c r="L63" s="284">
        <f t="shared" si="18"/>
        <v>140.34127257093724</v>
      </c>
      <c r="M63" s="284">
        <f t="shared" si="18"/>
        <v>144.14092863284608</v>
      </c>
      <c r="N63" s="284">
        <f t="shared" si="18"/>
        <v>133.89226139294931</v>
      </c>
      <c r="O63" s="284">
        <f t="shared" si="18"/>
        <v>145.84196044711956</v>
      </c>
      <c r="P63" s="284">
        <f t="shared" si="18"/>
        <v>145.67730008598448</v>
      </c>
      <c r="Q63" s="284">
        <f t="shared" si="18"/>
        <v>133.77085124677552</v>
      </c>
      <c r="R63" s="284">
        <f t="shared" si="18"/>
        <v>130.20670679277728</v>
      </c>
      <c r="S63" s="284">
        <f t="shared" si="18"/>
        <v>162.42098022355984</v>
      </c>
      <c r="T63" s="284">
        <f t="shared" si="18"/>
        <v>177.49183147033537</v>
      </c>
      <c r="U63" s="284">
        <f t="shared" si="18"/>
        <v>176.55846947549441</v>
      </c>
      <c r="V63" s="284">
        <f t="shared" si="18"/>
        <v>180.44866723989682</v>
      </c>
      <c r="W63" s="284">
        <f t="shared" si="18"/>
        <v>182.77583834909714</v>
      </c>
      <c r="X63" s="284">
        <f t="shared" si="18"/>
        <v>176.36852966466037</v>
      </c>
      <c r="Y63" s="284">
        <f t="shared" si="18"/>
        <v>165.73430782459158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1.699246351938132</v>
      </c>
      <c r="C65" s="282">
        <f t="shared" si="19"/>
        <v>0.42736374115433312</v>
      </c>
      <c r="D65" s="282">
        <f t="shared" si="19"/>
        <v>0.39746465295665118</v>
      </c>
      <c r="E65" s="282">
        <f t="shared" si="19"/>
        <v>0.49334211221400048</v>
      </c>
      <c r="F65" s="282">
        <f t="shared" si="19"/>
        <v>0.78970792540436263</v>
      </c>
      <c r="G65" s="282">
        <f t="shared" si="19"/>
        <v>1.0115411975271871</v>
      </c>
      <c r="H65" s="282">
        <f t="shared" si="19"/>
        <v>2.5983036655016778</v>
      </c>
      <c r="I65" s="282">
        <f t="shared" si="19"/>
        <v>2.9533430177815121</v>
      </c>
      <c r="J65" s="282">
        <f t="shared" si="19"/>
        <v>2.4698197676527021</v>
      </c>
      <c r="K65" s="282">
        <f t="shared" si="19"/>
        <v>1.527933160950399</v>
      </c>
      <c r="L65" s="282">
        <f t="shared" si="19"/>
        <v>2.0600435443068301</v>
      </c>
      <c r="M65" s="282">
        <f t="shared" si="19"/>
        <v>1.41946443576159</v>
      </c>
      <c r="N65" s="282">
        <f t="shared" si="19"/>
        <v>1.619184345443708</v>
      </c>
      <c r="O65" s="282">
        <f t="shared" si="19"/>
        <v>1.5487647080736719</v>
      </c>
      <c r="P65" s="282">
        <f t="shared" si="19"/>
        <v>1.423816593357689</v>
      </c>
      <c r="Q65" s="282">
        <f t="shared" si="19"/>
        <v>1.543788840750604</v>
      </c>
      <c r="R65" s="282">
        <f t="shared" si="19"/>
        <v>1.5372518429409781</v>
      </c>
      <c r="S65" s="282">
        <f t="shared" si="19"/>
        <v>1.4678312322711169</v>
      </c>
      <c r="T65" s="282">
        <f t="shared" si="19"/>
        <v>1.4454433161393621</v>
      </c>
      <c r="U65" s="282">
        <f t="shared" si="19"/>
        <v>2.7309635599331892</v>
      </c>
      <c r="V65" s="282">
        <f t="shared" si="19"/>
        <v>2.4762648740675139</v>
      </c>
      <c r="W65" s="282">
        <f t="shared" si="19"/>
        <v>0.67780723019844324</v>
      </c>
      <c r="X65" s="282">
        <f t="shared" si="19"/>
        <v>2.0085333707169628</v>
      </c>
      <c r="Y65" s="282">
        <f t="shared" si="19"/>
        <v>1.3169955787542831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1.699246351938132</v>
      </c>
      <c r="C67" s="282">
        <f>NFM_fec!C72</f>
        <v>0.42736374115433312</v>
      </c>
      <c r="D67" s="282">
        <f>NFM_fec!D72</f>
        <v>0.39746465295665118</v>
      </c>
      <c r="E67" s="282">
        <f>NFM_fec!E72</f>
        <v>0.49334211221400048</v>
      </c>
      <c r="F67" s="282">
        <f>NFM_fec!F72</f>
        <v>0.78970792540436263</v>
      </c>
      <c r="G67" s="282">
        <f>NFM_fec!G72</f>
        <v>1.0115411975271871</v>
      </c>
      <c r="H67" s="282">
        <f>NFM_fec!H72</f>
        <v>2.5983036655016778</v>
      </c>
      <c r="I67" s="282">
        <f>NFM_fec!I72</f>
        <v>2.9533430177815121</v>
      </c>
      <c r="J67" s="282">
        <f>NFM_fec!J72</f>
        <v>2.4698197676527021</v>
      </c>
      <c r="K67" s="282">
        <f>NFM_fec!K72</f>
        <v>1.527933160950399</v>
      </c>
      <c r="L67" s="282">
        <f>NFM_fec!L72</f>
        <v>2.0600435443068301</v>
      </c>
      <c r="M67" s="282">
        <f>NFM_fec!M72</f>
        <v>1.41946443576159</v>
      </c>
      <c r="N67" s="282">
        <f>NFM_fec!N72</f>
        <v>1.619184345443708</v>
      </c>
      <c r="O67" s="282">
        <f>NFM_fec!O72</f>
        <v>1.5487647080736719</v>
      </c>
      <c r="P67" s="282">
        <f>NFM_fec!P72</f>
        <v>1.423816593357689</v>
      </c>
      <c r="Q67" s="282">
        <f>NFM_fec!Q72</f>
        <v>1.543788840750604</v>
      </c>
      <c r="R67" s="282">
        <f>NFM_fec!R72</f>
        <v>1.5372518429409781</v>
      </c>
      <c r="S67" s="282">
        <f>NFM_fec!S72</f>
        <v>1.4678312322711169</v>
      </c>
      <c r="T67" s="282">
        <f>NFM_fec!T72</f>
        <v>1.4454433161393621</v>
      </c>
      <c r="U67" s="282">
        <f>NFM_fec!U72</f>
        <v>2.7309635599331892</v>
      </c>
      <c r="V67" s="282">
        <f>NFM_fec!V72</f>
        <v>2.4762648740675139</v>
      </c>
      <c r="W67" s="282">
        <f>NFM_fec!W72</f>
        <v>0.67780723019844324</v>
      </c>
      <c r="X67" s="282">
        <f>NFM_fec!X72</f>
        <v>2.0085333707169628</v>
      </c>
      <c r="Y67" s="282">
        <f>NFM_fec!Y72</f>
        <v>1.3169955787542831</v>
      </c>
      <c r="DA67" s="94"/>
    </row>
    <row r="68" spans="1:105" ht="12" customHeight="1" x14ac:dyDescent="0.25">
      <c r="A68" s="52" t="s">
        <v>47</v>
      </c>
      <c r="B68" s="242">
        <f>NFM_fec!B115</f>
        <v>160.75991099973851</v>
      </c>
      <c r="C68" s="242">
        <f>NFM_fec!C115</f>
        <v>159.68312637062559</v>
      </c>
      <c r="D68" s="242">
        <f>NFM_fec!D115</f>
        <v>124.77424643904681</v>
      </c>
      <c r="E68" s="242">
        <f>NFM_fec!E115</f>
        <v>137.31413854126831</v>
      </c>
      <c r="F68" s="242">
        <f>NFM_fec!F115</f>
        <v>157.32482345894641</v>
      </c>
      <c r="G68" s="242">
        <f>NFM_fec!G115</f>
        <v>154.54305897444189</v>
      </c>
      <c r="H68" s="242">
        <f>NFM_fec!H115</f>
        <v>154.3364340817038</v>
      </c>
      <c r="I68" s="242">
        <f>NFM_fec!I115</f>
        <v>143.8678091748238</v>
      </c>
      <c r="J68" s="242">
        <f>NFM_fec!J115</f>
        <v>125.49604437680129</v>
      </c>
      <c r="K68" s="242">
        <f>NFM_fec!K115</f>
        <v>134.89450879949669</v>
      </c>
      <c r="L68" s="242">
        <f>NFM_fec!L115</f>
        <v>138.2812290266304</v>
      </c>
      <c r="M68" s="242">
        <f>NFM_fec!M115</f>
        <v>142.72146419708449</v>
      </c>
      <c r="N68" s="242">
        <f>NFM_fec!N115</f>
        <v>132.27307704750561</v>
      </c>
      <c r="O68" s="242">
        <f>NFM_fec!O115</f>
        <v>144.2931957390459</v>
      </c>
      <c r="P68" s="242">
        <f>NFM_fec!P115</f>
        <v>144.2534834926268</v>
      </c>
      <c r="Q68" s="242">
        <f>NFM_fec!Q115</f>
        <v>132.22706240602491</v>
      </c>
      <c r="R68" s="242">
        <f>NFM_fec!R115</f>
        <v>128.66945494983631</v>
      </c>
      <c r="S68" s="242">
        <f>NFM_fec!S115</f>
        <v>160.95314899128871</v>
      </c>
      <c r="T68" s="242">
        <f>NFM_fec!T115</f>
        <v>176.04638815419599</v>
      </c>
      <c r="U68" s="242">
        <f>NFM_fec!U115</f>
        <v>173.8275059155612</v>
      </c>
      <c r="V68" s="242">
        <f>NFM_fec!V115</f>
        <v>177.97240236582931</v>
      </c>
      <c r="W68" s="242">
        <f>NFM_fec!W115</f>
        <v>182.09803111889869</v>
      </c>
      <c r="X68" s="242">
        <f>NFM_fec!X115</f>
        <v>174.3599962939434</v>
      </c>
      <c r="Y68" s="242">
        <f>NFM_fec!Y115</f>
        <v>164.41731224583731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580.38352507930358</v>
      </c>
      <c r="C70" s="203">
        <f t="shared" si="20"/>
        <v>571.94781031904154</v>
      </c>
      <c r="D70" s="203">
        <f t="shared" si="20"/>
        <v>464.2227166383887</v>
      </c>
      <c r="E70" s="203">
        <f t="shared" si="20"/>
        <v>479.59749919863225</v>
      </c>
      <c r="F70" s="203">
        <f t="shared" si="20"/>
        <v>576.8035145993847</v>
      </c>
      <c r="G70" s="203">
        <f t="shared" si="20"/>
        <v>546.71867855901212</v>
      </c>
      <c r="H70" s="203">
        <f t="shared" si="20"/>
        <v>528.05224987836277</v>
      </c>
      <c r="I70" s="203">
        <f t="shared" si="20"/>
        <v>523.13667943858763</v>
      </c>
      <c r="J70" s="203">
        <f t="shared" si="20"/>
        <v>385.73329346202866</v>
      </c>
      <c r="K70" s="203">
        <f t="shared" si="20"/>
        <v>360.14926653155334</v>
      </c>
      <c r="L70" s="203">
        <f t="shared" si="20"/>
        <v>379.23317824073706</v>
      </c>
      <c r="M70" s="203">
        <f t="shared" si="20"/>
        <v>387.80426944040312</v>
      </c>
      <c r="N70" s="203">
        <f t="shared" si="20"/>
        <v>362.78660528071373</v>
      </c>
      <c r="O70" s="203">
        <f t="shared" si="20"/>
        <v>308.91264016051178</v>
      </c>
      <c r="P70" s="203">
        <f t="shared" si="20"/>
        <v>328.1887596006095</v>
      </c>
      <c r="Q70" s="203">
        <f t="shared" si="20"/>
        <v>306.06345152069366</v>
      </c>
      <c r="R70" s="203">
        <f t="shared" si="20"/>
        <v>305.97148976053347</v>
      </c>
      <c r="S70" s="203">
        <f t="shared" si="20"/>
        <v>281.39548564066121</v>
      </c>
      <c r="T70" s="203">
        <f t="shared" si="20"/>
        <v>312.03075712041209</v>
      </c>
      <c r="U70" s="203">
        <f t="shared" si="20"/>
        <v>296.40623492046126</v>
      </c>
      <c r="V70" s="203">
        <f t="shared" si="20"/>
        <v>288.52075972047476</v>
      </c>
      <c r="W70" s="203">
        <f t="shared" si="20"/>
        <v>295.56611776042399</v>
      </c>
      <c r="X70" s="203">
        <f t="shared" si="20"/>
        <v>296.60408428036078</v>
      </c>
      <c r="Y70" s="203">
        <f t="shared" si="20"/>
        <v>296.87259504039963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366.43793507930354</v>
      </c>
      <c r="C71" s="213">
        <f>NFM_emi!C5+(NFM_emi!C34-NFM_emi!C70)+NFM_emi!C72+(NFM_emi!C115-NFM_emi!C158)</f>
        <v>342.87259031904159</v>
      </c>
      <c r="D71" s="213">
        <f>NFM_emi!D5+(NFM_emi!D34-NFM_emi!D70)+NFM_emi!D72+(NFM_emi!D115-NFM_emi!D158)</f>
        <v>262.7561966383887</v>
      </c>
      <c r="E71" s="213">
        <f>NFM_emi!E5+(NFM_emi!E34-NFM_emi!E70)+NFM_emi!E72+(NFM_emi!E115-NFM_emi!E158)</f>
        <v>264.87187919863226</v>
      </c>
      <c r="F71" s="213">
        <f>NFM_emi!F5+(NFM_emi!F34-NFM_emi!F70)+NFM_emi!F72+(NFM_emi!F115-NFM_emi!F158)</f>
        <v>332.07542459938475</v>
      </c>
      <c r="G71" s="213">
        <f>NFM_emi!G5+(NFM_emi!G34-NFM_emi!G70)+NFM_emi!G72+(NFM_emi!G115-NFM_emi!G158)</f>
        <v>299.76326855901215</v>
      </c>
      <c r="H71" s="213">
        <f>NFM_emi!H5+(NFM_emi!H34-NFM_emi!H70)+NFM_emi!H72+(NFM_emi!H115-NFM_emi!H158)</f>
        <v>300.29222987836278</v>
      </c>
      <c r="I71" s="213">
        <f>NFM_emi!I5+(NFM_emi!I34-NFM_emi!I70)+NFM_emi!I72+(NFM_emi!I115-NFM_emi!I158)</f>
        <v>271.01035943858767</v>
      </c>
      <c r="J71" s="213">
        <f>NFM_emi!J5+(NFM_emi!J34-NFM_emi!J70)+NFM_emi!J72+(NFM_emi!J115-NFM_emi!J158)</f>
        <v>140.50206346202867</v>
      </c>
      <c r="K71" s="213">
        <f>NFM_emi!K5+(NFM_emi!K34-NFM_emi!K70)+NFM_emi!K72+(NFM_emi!K115-NFM_emi!K158)</f>
        <v>134.04254653155334</v>
      </c>
      <c r="L71" s="213">
        <f>NFM_emi!L5+(NFM_emi!L34-NFM_emi!L70)+NFM_emi!L72+(NFM_emi!L115-NFM_emi!L158)</f>
        <v>146.41132824073705</v>
      </c>
      <c r="M71" s="213">
        <f>NFM_emi!M5+(NFM_emi!M34-NFM_emi!M70)+NFM_emi!M72+(NFM_emi!M115-NFM_emi!M158)</f>
        <v>140.50927944040308</v>
      </c>
      <c r="N71" s="213">
        <f>NFM_emi!N5+(NFM_emi!N34-NFM_emi!N70)+NFM_emi!N72+(NFM_emi!N115-NFM_emi!N158)</f>
        <v>123.02445528071374</v>
      </c>
      <c r="O71" s="213">
        <f>NFM_emi!O5+(NFM_emi!O34-NFM_emi!O70)+NFM_emi!O72+(NFM_emi!O115-NFM_emi!O158)</f>
        <v>119.82386016051177</v>
      </c>
      <c r="P71" s="213">
        <f>NFM_emi!P5+(NFM_emi!P34-NFM_emi!P70)+NFM_emi!P72+(NFM_emi!P115-NFM_emi!P158)</f>
        <v>119.19639960060952</v>
      </c>
      <c r="Q71" s="213">
        <f>NFM_emi!Q5+(NFM_emi!Q34-NFM_emi!Q70)+NFM_emi!Q72+(NFM_emi!Q115-NFM_emi!Q158)</f>
        <v>119.26117152069367</v>
      </c>
      <c r="R71" s="213">
        <f>NFM_emi!R5+(NFM_emi!R34-NFM_emi!R70)+NFM_emi!R72+(NFM_emi!R115-NFM_emi!R158)</f>
        <v>118.45211976053348</v>
      </c>
      <c r="S71" s="213">
        <f>NFM_emi!S5+(NFM_emi!S34-NFM_emi!S70)+NFM_emi!S72+(NFM_emi!S115-NFM_emi!S158)</f>
        <v>133.51368564066121</v>
      </c>
      <c r="T71" s="213">
        <f>NFM_emi!T5+(NFM_emi!T34-NFM_emi!T70)+NFM_emi!T72+(NFM_emi!T115-NFM_emi!T158)</f>
        <v>161.29655712041213</v>
      </c>
      <c r="U71" s="213">
        <f>NFM_emi!U5+(NFM_emi!U34-NFM_emi!U70)+NFM_emi!U72+(NFM_emi!U115-NFM_emi!U158)</f>
        <v>167.33712492046126</v>
      </c>
      <c r="V71" s="213">
        <f>NFM_emi!V5+(NFM_emi!V34-NFM_emi!V70)+NFM_emi!V72+(NFM_emi!V115-NFM_emi!V158)</f>
        <v>161.56881972047478</v>
      </c>
      <c r="W71" s="213">
        <f>NFM_emi!W5+(NFM_emi!W34-NFM_emi!W70)+NFM_emi!W72+(NFM_emi!W115-NFM_emi!W158)</f>
        <v>173.67622776042398</v>
      </c>
      <c r="X71" s="213">
        <f>NFM_emi!X5+(NFM_emi!X34-NFM_emi!X70)+NFM_emi!X72+(NFM_emi!X115-NFM_emi!X158)</f>
        <v>155.93116428036075</v>
      </c>
      <c r="Y71" s="213">
        <f>NFM_emi!Y5+(NFM_emi!Y34-NFM_emi!Y70)+NFM_emi!Y72+(NFM_emi!Y115-NFM_emi!Y158)</f>
        <v>150.65892504039962</v>
      </c>
      <c r="DA71" s="85"/>
    </row>
    <row r="72" spans="1:105" ht="12" customHeight="1" x14ac:dyDescent="0.25">
      <c r="A72" s="14" t="s">
        <v>146</v>
      </c>
      <c r="B72" s="204">
        <f>NFM_emi!B70+NFM_emi!B158</f>
        <v>213.94559000000001</v>
      </c>
      <c r="C72" s="204">
        <f>NFM_emi!C70+NFM_emi!C158</f>
        <v>229.07522</v>
      </c>
      <c r="D72" s="204">
        <f>NFM_emi!D70+NFM_emi!D158</f>
        <v>201.46652</v>
      </c>
      <c r="E72" s="204">
        <f>NFM_emi!E70+NFM_emi!E158</f>
        <v>214.72561999999999</v>
      </c>
      <c r="F72" s="204">
        <f>NFM_emi!F70+NFM_emi!F158</f>
        <v>244.72809000000001</v>
      </c>
      <c r="G72" s="204">
        <f>NFM_emi!G70+NFM_emi!G158</f>
        <v>246.95541</v>
      </c>
      <c r="H72" s="204">
        <f>NFM_emi!H70+NFM_emi!H158</f>
        <v>227.76002</v>
      </c>
      <c r="I72" s="204">
        <f>NFM_emi!I70+NFM_emi!I158</f>
        <v>252.12631999999999</v>
      </c>
      <c r="J72" s="204">
        <f>NFM_emi!J70+NFM_emi!J158</f>
        <v>245.23123000000001</v>
      </c>
      <c r="K72" s="204">
        <f>NFM_emi!K70+NFM_emi!K158</f>
        <v>226.10672</v>
      </c>
      <c r="L72" s="204">
        <f>NFM_emi!L70+NFM_emi!L158</f>
        <v>232.82185000000001</v>
      </c>
      <c r="M72" s="204">
        <f>NFM_emi!M70+NFM_emi!M158</f>
        <v>247.29499000000001</v>
      </c>
      <c r="N72" s="204">
        <f>NFM_emi!N70+NFM_emi!N158</f>
        <v>239.76214999999999</v>
      </c>
      <c r="O72" s="204">
        <f>NFM_emi!O70+NFM_emi!O158</f>
        <v>189.08878000000001</v>
      </c>
      <c r="P72" s="204">
        <f>NFM_emi!P70+NFM_emi!P158</f>
        <v>208.99235999999999</v>
      </c>
      <c r="Q72" s="204">
        <f>NFM_emi!Q70+NFM_emi!Q158</f>
        <v>186.80228</v>
      </c>
      <c r="R72" s="204">
        <f>NFM_emi!R70+NFM_emi!R158</f>
        <v>187.51937000000001</v>
      </c>
      <c r="S72" s="204">
        <f>NFM_emi!S70+NFM_emi!S158</f>
        <v>147.8818</v>
      </c>
      <c r="T72" s="204">
        <f>NFM_emi!T70+NFM_emi!T158</f>
        <v>150.73419999999999</v>
      </c>
      <c r="U72" s="204">
        <f>NFM_emi!U70+NFM_emi!U158</f>
        <v>129.06910999999999</v>
      </c>
      <c r="V72" s="204">
        <f>NFM_emi!V70+NFM_emi!V158</f>
        <v>126.95193999999999</v>
      </c>
      <c r="W72" s="204">
        <f>NFM_emi!W70+NFM_emi!W158</f>
        <v>121.88988999999999</v>
      </c>
      <c r="X72" s="204">
        <f>NFM_emi!X70+NFM_emi!X158</f>
        <v>140.67292</v>
      </c>
      <c r="Y72" s="204">
        <f>NFM_emi!Y70+NFM_emi!Y158</f>
        <v>146.21367000000001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580.38352507930358</v>
      </c>
      <c r="C73" s="210">
        <f t="shared" si="21"/>
        <v>571.94781031904154</v>
      </c>
      <c r="D73" s="210">
        <f t="shared" si="21"/>
        <v>464.2227166383887</v>
      </c>
      <c r="E73" s="210">
        <f t="shared" si="21"/>
        <v>479.59749919863225</v>
      </c>
      <c r="F73" s="210">
        <f t="shared" si="21"/>
        <v>576.8035145993847</v>
      </c>
      <c r="G73" s="210">
        <f t="shared" si="21"/>
        <v>546.71867855901223</v>
      </c>
      <c r="H73" s="210">
        <f t="shared" si="21"/>
        <v>528.05224987836277</v>
      </c>
      <c r="I73" s="210">
        <f t="shared" si="21"/>
        <v>523.13667943858763</v>
      </c>
      <c r="J73" s="210">
        <f t="shared" si="21"/>
        <v>385.73329346202871</v>
      </c>
      <c r="K73" s="210">
        <f t="shared" si="21"/>
        <v>360.14926653155334</v>
      </c>
      <c r="L73" s="210">
        <f t="shared" si="21"/>
        <v>379.23317824073706</v>
      </c>
      <c r="M73" s="210">
        <f t="shared" si="21"/>
        <v>387.80426944040312</v>
      </c>
      <c r="N73" s="210">
        <f t="shared" si="21"/>
        <v>362.78660528071373</v>
      </c>
      <c r="O73" s="210">
        <f t="shared" si="21"/>
        <v>308.91264016051178</v>
      </c>
      <c r="P73" s="210">
        <f t="shared" si="21"/>
        <v>328.1887596006095</v>
      </c>
      <c r="Q73" s="210">
        <f t="shared" si="21"/>
        <v>306.06345152069366</v>
      </c>
      <c r="R73" s="210">
        <f t="shared" si="21"/>
        <v>305.97148976053347</v>
      </c>
      <c r="S73" s="210">
        <f t="shared" si="21"/>
        <v>281.39548564066121</v>
      </c>
      <c r="T73" s="210">
        <f t="shared" si="21"/>
        <v>312.03075712041215</v>
      </c>
      <c r="U73" s="210">
        <f t="shared" si="21"/>
        <v>296.40623492046126</v>
      </c>
      <c r="V73" s="210">
        <f t="shared" si="21"/>
        <v>288.52075972047476</v>
      </c>
      <c r="W73" s="210">
        <f t="shared" si="21"/>
        <v>295.56611776042394</v>
      </c>
      <c r="X73" s="210">
        <f t="shared" si="21"/>
        <v>296.60408428036078</v>
      </c>
      <c r="Y73" s="210">
        <f t="shared" si="21"/>
        <v>296.87259504039963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2.5372912045634202</v>
      </c>
      <c r="C75" s="282">
        <f t="shared" si="22"/>
        <v>0.63231109306903965</v>
      </c>
      <c r="D75" s="282">
        <f t="shared" si="22"/>
        <v>0.62029660049312274</v>
      </c>
      <c r="E75" s="282">
        <f t="shared" si="22"/>
        <v>0.67665274210515625</v>
      </c>
      <c r="F75" s="282">
        <f t="shared" si="22"/>
        <v>1.0218764802901279</v>
      </c>
      <c r="G75" s="282">
        <f t="shared" si="22"/>
        <v>1.4319433754698749</v>
      </c>
      <c r="H75" s="282">
        <f t="shared" si="22"/>
        <v>3.5804270754527172</v>
      </c>
      <c r="I75" s="282">
        <f t="shared" si="22"/>
        <v>3.345834728474542</v>
      </c>
      <c r="J75" s="282">
        <f t="shared" si="22"/>
        <v>2.7643661604975369</v>
      </c>
      <c r="K75" s="282">
        <f t="shared" si="22"/>
        <v>1.344658731726958</v>
      </c>
      <c r="L75" s="282">
        <f t="shared" si="22"/>
        <v>2.0212952615737678</v>
      </c>
      <c r="M75" s="282">
        <f t="shared" si="22"/>
        <v>1.2901398029170881</v>
      </c>
      <c r="N75" s="282">
        <f t="shared" si="22"/>
        <v>1.347714819778278</v>
      </c>
      <c r="O75" s="282">
        <f t="shared" si="22"/>
        <v>1.1611827786148921</v>
      </c>
      <c r="P75" s="282">
        <f t="shared" si="22"/>
        <v>1.0535841015359999</v>
      </c>
      <c r="Q75" s="282">
        <f t="shared" si="22"/>
        <v>1.24092488920496</v>
      </c>
      <c r="R75" s="282">
        <f t="shared" si="22"/>
        <v>1.2128027077698289</v>
      </c>
      <c r="S75" s="282">
        <f t="shared" si="22"/>
        <v>1.066550586924178</v>
      </c>
      <c r="T75" s="282">
        <f t="shared" si="22"/>
        <v>1.1641892392146209</v>
      </c>
      <c r="U75" s="282">
        <f t="shared" si="22"/>
        <v>2.3169549091735959</v>
      </c>
      <c r="V75" s="282">
        <f t="shared" si="22"/>
        <v>2.0020705682436062</v>
      </c>
      <c r="W75" s="282">
        <f t="shared" si="22"/>
        <v>0.58469265368843837</v>
      </c>
      <c r="X75" s="282">
        <f t="shared" si="22"/>
        <v>1.6272435995549319</v>
      </c>
      <c r="Y75" s="282">
        <f t="shared" si="22"/>
        <v>1.1134371846146061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2.5372912045634202</v>
      </c>
      <c r="C77" s="282">
        <f>NFM_emi!C$72</f>
        <v>0.63231109306903965</v>
      </c>
      <c r="D77" s="282">
        <f>NFM_emi!D$72</f>
        <v>0.62029660049312274</v>
      </c>
      <c r="E77" s="282">
        <f>NFM_emi!E$72</f>
        <v>0.67665274210515625</v>
      </c>
      <c r="F77" s="282">
        <f>NFM_emi!F$72</f>
        <v>1.0218764802901279</v>
      </c>
      <c r="G77" s="282">
        <f>NFM_emi!G$72</f>
        <v>1.4319433754698749</v>
      </c>
      <c r="H77" s="282">
        <f>NFM_emi!H$72</f>
        <v>3.5804270754527172</v>
      </c>
      <c r="I77" s="282">
        <f>NFM_emi!I$72</f>
        <v>3.345834728474542</v>
      </c>
      <c r="J77" s="282">
        <f>NFM_emi!J$72</f>
        <v>2.7643661604975369</v>
      </c>
      <c r="K77" s="282">
        <f>NFM_emi!K$72</f>
        <v>1.344658731726958</v>
      </c>
      <c r="L77" s="282">
        <f>NFM_emi!L$72</f>
        <v>2.0212952615737678</v>
      </c>
      <c r="M77" s="282">
        <f>NFM_emi!M$72</f>
        <v>1.2901398029170881</v>
      </c>
      <c r="N77" s="282">
        <f>NFM_emi!N$72</f>
        <v>1.347714819778278</v>
      </c>
      <c r="O77" s="282">
        <f>NFM_emi!O$72</f>
        <v>1.1611827786148921</v>
      </c>
      <c r="P77" s="282">
        <f>NFM_emi!P$72</f>
        <v>1.0535841015359999</v>
      </c>
      <c r="Q77" s="282">
        <f>NFM_emi!Q$72</f>
        <v>1.24092488920496</v>
      </c>
      <c r="R77" s="282">
        <f>NFM_emi!R$72</f>
        <v>1.2128027077698289</v>
      </c>
      <c r="S77" s="282">
        <f>NFM_emi!S$72</f>
        <v>1.066550586924178</v>
      </c>
      <c r="T77" s="282">
        <f>NFM_emi!T$72</f>
        <v>1.1641892392146209</v>
      </c>
      <c r="U77" s="282">
        <f>NFM_emi!U$72</f>
        <v>2.3169549091735959</v>
      </c>
      <c r="V77" s="282">
        <f>NFM_emi!V$72</f>
        <v>2.0020705682436062</v>
      </c>
      <c r="W77" s="282">
        <f>NFM_emi!W$72</f>
        <v>0.58469265368843837</v>
      </c>
      <c r="X77" s="282">
        <f>NFM_emi!X$72</f>
        <v>1.6272435995549319</v>
      </c>
      <c r="Y77" s="282">
        <f>NFM_emi!Y$72</f>
        <v>1.1134371846146061</v>
      </c>
      <c r="DA77" s="94"/>
    </row>
    <row r="78" spans="1:105" ht="12" customHeight="1" x14ac:dyDescent="0.25">
      <c r="A78" s="52" t="s">
        <v>47</v>
      </c>
      <c r="B78" s="242">
        <f>NFM_emi!B$115</f>
        <v>577.84623387474016</v>
      </c>
      <c r="C78" s="242">
        <f>NFM_emi!C$115</f>
        <v>571.31549922597253</v>
      </c>
      <c r="D78" s="242">
        <f>NFM_emi!D$115</f>
        <v>463.60242003789557</v>
      </c>
      <c r="E78" s="242">
        <f>NFM_emi!E$115</f>
        <v>478.9208464565271</v>
      </c>
      <c r="F78" s="242">
        <f>NFM_emi!F$115</f>
        <v>575.78163811909462</v>
      </c>
      <c r="G78" s="242">
        <f>NFM_emi!G$115</f>
        <v>545.28673518354231</v>
      </c>
      <c r="H78" s="242">
        <f>NFM_emi!H$115</f>
        <v>524.47182280291008</v>
      </c>
      <c r="I78" s="242">
        <f>NFM_emi!I$115</f>
        <v>519.79084471011311</v>
      </c>
      <c r="J78" s="242">
        <f>NFM_emi!J$115</f>
        <v>382.96892730153115</v>
      </c>
      <c r="K78" s="242">
        <f>NFM_emi!K$115</f>
        <v>358.80460779982639</v>
      </c>
      <c r="L78" s="242">
        <f>NFM_emi!L$115</f>
        <v>377.21188297916331</v>
      </c>
      <c r="M78" s="242">
        <f>NFM_emi!M$115</f>
        <v>386.51412963748601</v>
      </c>
      <c r="N78" s="242">
        <f>NFM_emi!N$115</f>
        <v>361.43889046093545</v>
      </c>
      <c r="O78" s="242">
        <f>NFM_emi!O$115</f>
        <v>307.7514573818969</v>
      </c>
      <c r="P78" s="242">
        <f>NFM_emi!P$115</f>
        <v>327.13517549907351</v>
      </c>
      <c r="Q78" s="242">
        <f>NFM_emi!Q$115</f>
        <v>304.8225266314887</v>
      </c>
      <c r="R78" s="242">
        <f>NFM_emi!R$115</f>
        <v>304.75868705276366</v>
      </c>
      <c r="S78" s="242">
        <f>NFM_emi!S$115</f>
        <v>280.32893505373704</v>
      </c>
      <c r="T78" s="242">
        <f>NFM_emi!T$115</f>
        <v>310.86656788119751</v>
      </c>
      <c r="U78" s="242">
        <f>NFM_emi!U$115</f>
        <v>294.08928001128766</v>
      </c>
      <c r="V78" s="242">
        <f>NFM_emi!V$115</f>
        <v>286.51868915223116</v>
      </c>
      <c r="W78" s="242">
        <f>NFM_emi!W$115</f>
        <v>294.98142510673551</v>
      </c>
      <c r="X78" s="242">
        <f>NFM_emi!X$115</f>
        <v>294.97684068080582</v>
      </c>
      <c r="Y78" s="242">
        <f>NFM_emi!Y$115</f>
        <v>295.75915785578502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3185.8459630708812</v>
      </c>
      <c r="C82" s="288">
        <f t="shared" si="24"/>
        <v>10098.05819061544</v>
      </c>
      <c r="D82" s="288">
        <f t="shared" si="24"/>
        <v>8677.3301422235654</v>
      </c>
      <c r="E82" s="288">
        <f t="shared" si="24"/>
        <v>9389.537931079909</v>
      </c>
      <c r="F82" s="288">
        <f t="shared" si="24"/>
        <v>9302.8063494011712</v>
      </c>
      <c r="G82" s="288">
        <f t="shared" si="24"/>
        <v>7163.2603238076454</v>
      </c>
      <c r="H82" s="288">
        <f t="shared" si="24"/>
        <v>3318.3099698453407</v>
      </c>
      <c r="I82" s="288">
        <f t="shared" si="24"/>
        <v>4035.0553916761714</v>
      </c>
      <c r="J82" s="288">
        <f t="shared" si="24"/>
        <v>5235.7418354419269</v>
      </c>
      <c r="K82" s="288">
        <f t="shared" si="24"/>
        <v>7002.7920865452206</v>
      </c>
      <c r="L82" s="288">
        <f t="shared" si="24"/>
        <v>3768.8844560293956</v>
      </c>
      <c r="M82" s="288">
        <f t="shared" si="24"/>
        <v>6487.5612686301438</v>
      </c>
      <c r="N82" s="288">
        <f t="shared" si="24"/>
        <v>5753.5566189761348</v>
      </c>
      <c r="O82" s="288">
        <f t="shared" si="24"/>
        <v>6550.9809227647329</v>
      </c>
      <c r="P82" s="288">
        <f t="shared" si="24"/>
        <v>8693.2769158622541</v>
      </c>
      <c r="Q82" s="288">
        <f t="shared" si="24"/>
        <v>8224.9387915386687</v>
      </c>
      <c r="R82" s="288">
        <f t="shared" si="24"/>
        <v>9049.9519419255485</v>
      </c>
      <c r="S82" s="288">
        <f t="shared" si="24"/>
        <v>8935.690447567069</v>
      </c>
      <c r="T82" s="288">
        <f t="shared" si="24"/>
        <v>8729.895034072837</v>
      </c>
      <c r="U82" s="288">
        <f t="shared" si="24"/>
        <v>8162.6473631579865</v>
      </c>
      <c r="V82" s="288">
        <f t="shared" si="24"/>
        <v>7968.8806630440249</v>
      </c>
      <c r="W82" s="288">
        <f t="shared" si="24"/>
        <v>7941.6096005601439</v>
      </c>
      <c r="X82" s="288">
        <f t="shared" si="24"/>
        <v>7932.6509490257395</v>
      </c>
      <c r="Y82" s="288">
        <f t="shared" si="24"/>
        <v>8016.6200931441281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136.99731896140096</v>
      </c>
      <c r="C83" s="289">
        <f t="shared" si="25"/>
        <v>121.65771787961405</v>
      </c>
      <c r="D83" s="289">
        <f t="shared" si="25"/>
        <v>123.49708275135504</v>
      </c>
      <c r="E83" s="289">
        <f t="shared" si="25"/>
        <v>150.72114125895285</v>
      </c>
      <c r="F83" s="289">
        <f t="shared" si="25"/>
        <v>201.28920777647468</v>
      </c>
      <c r="G83" s="289">
        <f t="shared" si="25"/>
        <v>196.88963467741522</v>
      </c>
      <c r="H83" s="289">
        <f t="shared" si="25"/>
        <v>217.61323636327032</v>
      </c>
      <c r="I83" s="289">
        <f t="shared" si="25"/>
        <v>333.54414511517456</v>
      </c>
      <c r="J83" s="289">
        <f t="shared" si="25"/>
        <v>414.92252196771813</v>
      </c>
      <c r="K83" s="289">
        <f t="shared" si="25"/>
        <v>1322.7773353720452</v>
      </c>
      <c r="L83" s="289">
        <f t="shared" si="25"/>
        <v>974.81118756602837</v>
      </c>
      <c r="M83" s="289">
        <f t="shared" si="25"/>
        <v>1305.7264165842178</v>
      </c>
      <c r="N83" s="289">
        <f t="shared" si="25"/>
        <v>1743.6036097773488</v>
      </c>
      <c r="O83" s="289">
        <f t="shared" si="25"/>
        <v>1042.4649135195191</v>
      </c>
      <c r="P83" s="289">
        <f t="shared" si="25"/>
        <v>855.74829639596635</v>
      </c>
      <c r="Q83" s="289">
        <f t="shared" si="25"/>
        <v>1116.0085540397492</v>
      </c>
      <c r="R83" s="289">
        <f t="shared" si="25"/>
        <v>1337.557917282202</v>
      </c>
      <c r="S83" s="289">
        <f t="shared" si="25"/>
        <v>1351.6667672143767</v>
      </c>
      <c r="T83" s="289">
        <f t="shared" si="25"/>
        <v>901.88870858264477</v>
      </c>
      <c r="U83" s="289">
        <f t="shared" si="25"/>
        <v>950.03801858162376</v>
      </c>
      <c r="V83" s="289">
        <f t="shared" si="25"/>
        <v>690.16821625404361</v>
      </c>
      <c r="W83" s="289">
        <f t="shared" si="25"/>
        <v>817.31909195765274</v>
      </c>
      <c r="X83" s="289">
        <f t="shared" si="25"/>
        <v>1701.5015582856568</v>
      </c>
      <c r="Y83" s="289">
        <f t="shared" si="25"/>
        <v>239.09009393674239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0.20157133474948186</v>
      </c>
      <c r="C86" s="291">
        <f t="shared" si="27"/>
        <v>0.21368187057716656</v>
      </c>
      <c r="D86" s="291">
        <f t="shared" si="27"/>
        <v>0.19873232647832559</v>
      </c>
      <c r="E86" s="291">
        <f t="shared" si="27"/>
        <v>0.2038603769479341</v>
      </c>
      <c r="F86" s="291">
        <f t="shared" si="27"/>
        <v>0.20991704556203153</v>
      </c>
      <c r="G86" s="291">
        <f t="shared" si="27"/>
        <v>0.19806955111164815</v>
      </c>
      <c r="H86" s="291">
        <f t="shared" si="27"/>
        <v>0.20259677703716786</v>
      </c>
      <c r="I86" s="291">
        <f t="shared" si="27"/>
        <v>0.17041794678485356</v>
      </c>
      <c r="J86" s="291">
        <f t="shared" si="27"/>
        <v>0.19590860376399635</v>
      </c>
      <c r="K86" s="291">
        <f t="shared" si="27"/>
        <v>0.17104367636296866</v>
      </c>
      <c r="L86" s="291">
        <f t="shared" si="27"/>
        <v>0.16807077949798729</v>
      </c>
      <c r="M86" s="291">
        <f t="shared" si="27"/>
        <v>0.17145360982746588</v>
      </c>
      <c r="N86" s="291">
        <f t="shared" si="27"/>
        <v>0.18964445367108315</v>
      </c>
      <c r="O86" s="291">
        <f t="shared" si="27"/>
        <v>0.19189254219720878</v>
      </c>
      <c r="P86" s="291">
        <f t="shared" si="27"/>
        <v>0.18891025518876065</v>
      </c>
      <c r="Q86" s="291">
        <f t="shared" si="27"/>
        <v>0.17909383303371276</v>
      </c>
      <c r="R86" s="291">
        <f t="shared" si="27"/>
        <v>0.1909629618560221</v>
      </c>
      <c r="S86" s="291">
        <f t="shared" si="27"/>
        <v>0.20529108143651983</v>
      </c>
      <c r="T86" s="291">
        <f t="shared" si="27"/>
        <v>0.20324006132443223</v>
      </c>
      <c r="U86" s="291">
        <f t="shared" si="27"/>
        <v>0.15267868060229156</v>
      </c>
      <c r="V86" s="291">
        <f t="shared" si="27"/>
        <v>0.15151837937144427</v>
      </c>
      <c r="W86" s="291">
        <f t="shared" si="27"/>
        <v>0.16084651879412509</v>
      </c>
      <c r="X86" s="291">
        <f t="shared" si="27"/>
        <v>0.15196590532775689</v>
      </c>
      <c r="Y86" s="291">
        <f t="shared" si="27"/>
        <v>0.15249497410186089</v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0.20157133474948186</v>
      </c>
      <c r="C88" s="291">
        <f t="shared" si="29"/>
        <v>0.21368187057716656</v>
      </c>
      <c r="D88" s="291">
        <f t="shared" si="29"/>
        <v>0.19873232647832559</v>
      </c>
      <c r="E88" s="291">
        <f t="shared" si="29"/>
        <v>0.2038603769479341</v>
      </c>
      <c r="F88" s="291">
        <f t="shared" si="29"/>
        <v>0.20991704556203153</v>
      </c>
      <c r="G88" s="291">
        <f t="shared" si="29"/>
        <v>0.19806955111164815</v>
      </c>
      <c r="H88" s="291">
        <f t="shared" si="29"/>
        <v>0.20259677703716786</v>
      </c>
      <c r="I88" s="291">
        <f t="shared" si="29"/>
        <v>0.17041794678485356</v>
      </c>
      <c r="J88" s="291">
        <f t="shared" si="29"/>
        <v>0.19590860376399635</v>
      </c>
      <c r="K88" s="291">
        <f t="shared" si="29"/>
        <v>0.17104367636296866</v>
      </c>
      <c r="L88" s="291">
        <f t="shared" si="29"/>
        <v>0.16807077949798729</v>
      </c>
      <c r="M88" s="291">
        <f t="shared" si="29"/>
        <v>0.17145360982746588</v>
      </c>
      <c r="N88" s="291">
        <f t="shared" si="29"/>
        <v>0.18964445367108315</v>
      </c>
      <c r="O88" s="291">
        <f t="shared" si="29"/>
        <v>0.19189254219720878</v>
      </c>
      <c r="P88" s="291">
        <f t="shared" si="29"/>
        <v>0.18891025518876065</v>
      </c>
      <c r="Q88" s="291">
        <f t="shared" si="29"/>
        <v>0.17909383303371276</v>
      </c>
      <c r="R88" s="291">
        <f t="shared" si="29"/>
        <v>0.1909629618560221</v>
      </c>
      <c r="S88" s="291">
        <f t="shared" si="29"/>
        <v>0.20529108143651983</v>
      </c>
      <c r="T88" s="291">
        <f t="shared" si="29"/>
        <v>0.20324006132443223</v>
      </c>
      <c r="U88" s="291">
        <f t="shared" si="29"/>
        <v>0.15267868060229156</v>
      </c>
      <c r="V88" s="291">
        <f t="shared" si="29"/>
        <v>0.15151837937144427</v>
      </c>
      <c r="W88" s="291">
        <f t="shared" si="29"/>
        <v>0.16084651879412509</v>
      </c>
      <c r="X88" s="291">
        <f t="shared" si="29"/>
        <v>0.15196590532775689</v>
      </c>
      <c r="Y88" s="291">
        <f t="shared" si="29"/>
        <v>0.15249497410186089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0.47243281581909807</v>
      </c>
      <c r="C89" s="253">
        <f t="shared" si="30"/>
        <v>0.5008168841652344</v>
      </c>
      <c r="D89" s="253">
        <f t="shared" si="30"/>
        <v>0.46577889018357571</v>
      </c>
      <c r="E89" s="253">
        <f t="shared" si="30"/>
        <v>0.47779775847172079</v>
      </c>
      <c r="F89" s="253">
        <f t="shared" si="30"/>
        <v>0.48107741726635317</v>
      </c>
      <c r="G89" s="253">
        <f t="shared" si="30"/>
        <v>0.45392592027377743</v>
      </c>
      <c r="H89" s="253">
        <f t="shared" si="30"/>
        <v>0.44542829209880103</v>
      </c>
      <c r="I89" s="253">
        <f t="shared" si="30"/>
        <v>0.38731760951594069</v>
      </c>
      <c r="J89" s="253">
        <f t="shared" si="30"/>
        <v>0.44525153321598798</v>
      </c>
      <c r="K89" s="253">
        <f t="shared" si="30"/>
        <v>0.37192702103140385</v>
      </c>
      <c r="L89" s="253">
        <f t="shared" si="30"/>
        <v>0.36111648721835454</v>
      </c>
      <c r="M89" s="253">
        <f t="shared" si="30"/>
        <v>0.3642984948603038</v>
      </c>
      <c r="N89" s="253">
        <f t="shared" si="30"/>
        <v>0.402949748917523</v>
      </c>
      <c r="O89" s="253">
        <f t="shared" si="30"/>
        <v>0.4077264069721675</v>
      </c>
      <c r="P89" s="253">
        <f t="shared" si="30"/>
        <v>0.40138975025486395</v>
      </c>
      <c r="Q89" s="253">
        <f t="shared" si="30"/>
        <v>0.37178774816270516</v>
      </c>
      <c r="R89" s="253">
        <f t="shared" si="30"/>
        <v>0.39642732733050839</v>
      </c>
      <c r="S89" s="253">
        <f t="shared" si="30"/>
        <v>0.39866126985877265</v>
      </c>
      <c r="T89" s="253">
        <f t="shared" si="30"/>
        <v>0.37179807424328615</v>
      </c>
      <c r="U89" s="253">
        <f t="shared" si="30"/>
        <v>0.38902090096731334</v>
      </c>
      <c r="V89" s="253">
        <f t="shared" si="30"/>
        <v>0.37089174193149799</v>
      </c>
      <c r="W89" s="253">
        <f t="shared" si="30"/>
        <v>0.39372547268951069</v>
      </c>
      <c r="X89" s="253">
        <f t="shared" si="30"/>
        <v>0.36397488415973023</v>
      </c>
      <c r="Y89" s="253">
        <f t="shared" si="30"/>
        <v>0.36524206146079463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9.5964685329145524E-2</v>
      </c>
      <c r="C92" s="291">
        <f>IF(SUM(NFM_ued!C$34,NFM_ued!C$72)=0,"",SUM(NFM_ued!C$34,NFM_ued!C$72)/C$12)</f>
        <v>0.10179202510905851</v>
      </c>
      <c r="D92" s="291">
        <f>IF(SUM(NFM_ued!D$34,NFM_ued!D$72)=0,"",SUM(NFM_ued!D$34,NFM_ued!D$72)/D$12)</f>
        <v>9.3761449996825993E-2</v>
      </c>
      <c r="E92" s="291">
        <f>IF(SUM(NFM_ued!E$34,NFM_ued!E$72)=0,"",SUM(NFM_ued!E$34,NFM_ued!E$72)/E$12)</f>
        <v>9.8252247535693227E-2</v>
      </c>
      <c r="F92" s="291">
        <f>IF(SUM(NFM_ued!F$34,NFM_ued!F$72)=0,"",SUM(NFM_ued!F$34,NFM_ued!F$72)/F$12)</f>
        <v>0.10204536868016975</v>
      </c>
      <c r="G92" s="291">
        <f>IF(SUM(NFM_ued!G$34,NFM_ued!G$72)=0,"",SUM(NFM_ued!G$34,NFM_ued!G$72)/G$12)</f>
        <v>9.5078852490134008E-2</v>
      </c>
      <c r="H92" s="291">
        <f>IF(SUM(NFM_ued!H$34,NFM_ued!H$72)=0,"",SUM(NFM_ued!H$34,NFM_ued!H$72)/H$12)</f>
        <v>9.7692289586144093E-2</v>
      </c>
      <c r="I92" s="291">
        <f>IF(SUM(NFM_ued!I$34,NFM_ued!I$72)=0,"",SUM(NFM_ued!I$34,NFM_ued!I$72)/I$12)</f>
        <v>8.5355514153071854E-2</v>
      </c>
      <c r="J92" s="291">
        <f>IF(SUM(NFM_ued!J$34,NFM_ued!J$72)=0,"",SUM(NFM_ued!J$34,NFM_ued!J$72)/J$12)</f>
        <v>9.7701734375162289E-2</v>
      </c>
      <c r="K92" s="291">
        <f>IF(SUM(NFM_ued!K$34,NFM_ued!K$72)=0,"",SUM(NFM_ued!K$34,NFM_ued!K$72)/K$12)</f>
        <v>8.7369689872760295E-2</v>
      </c>
      <c r="L92" s="291">
        <f>IF(SUM(NFM_ued!L$34,NFM_ued!L$72)=0,"",SUM(NFM_ued!L$34,NFM_ued!L$72)/L$12)</f>
        <v>8.4921832231290281E-2</v>
      </c>
      <c r="M92" s="291">
        <f>IF(SUM(NFM_ued!M$34,NFM_ued!M$72)=0,"",SUM(NFM_ued!M$34,NFM_ued!M$72)/M$12)</f>
        <v>8.7353291411092562E-2</v>
      </c>
      <c r="N92" s="291">
        <f>IF(SUM(NFM_ued!N$34,NFM_ued!N$72)=0,"",SUM(NFM_ued!N$34,NFM_ued!N$72)/N$12)</f>
        <v>9.749883843740291E-2</v>
      </c>
      <c r="O92" s="291">
        <f>IF(SUM(NFM_ued!O$34,NFM_ued!O$72)=0,"",SUM(NFM_ued!O$34,NFM_ued!O$72)/O$12)</f>
        <v>9.9402810277095549E-2</v>
      </c>
      <c r="P92" s="291">
        <f>IF(SUM(NFM_ued!P$34,NFM_ued!P$72)=0,"",SUM(NFM_ued!P$34,NFM_ued!P$72)/P$12)</f>
        <v>9.8050286939859357E-2</v>
      </c>
      <c r="Q92" s="291">
        <f>IF(SUM(NFM_ued!Q$34,NFM_ued!Q$72)=0,"",SUM(NFM_ued!Q$34,NFM_ued!Q$72)/Q$12)</f>
        <v>9.2476333010491851E-2</v>
      </c>
      <c r="R92" s="291">
        <f>IF(SUM(NFM_ued!R$34,NFM_ued!R$72)=0,"",SUM(NFM_ued!R$34,NFM_ued!R$72)/R$12)</f>
        <v>9.8917438522942588E-2</v>
      </c>
      <c r="S92" s="291">
        <f>IF(SUM(NFM_ued!S$34,NFM_ued!S$72)=0,"",SUM(NFM_ued!S$34,NFM_ued!S$72)/S$12)</f>
        <v>0.10702370930274033</v>
      </c>
      <c r="T92" s="291">
        <f>IF(SUM(NFM_ued!T$34,NFM_ued!T$72)=0,"",SUM(NFM_ued!T$34,NFM_ued!T$72)/T$12)</f>
        <v>0.10527690673126107</v>
      </c>
      <c r="U92" s="291">
        <f>IF(SUM(NFM_ued!U$34,NFM_ued!U$72)=0,"",SUM(NFM_ued!U$34,NFM_ued!U$72)/U$12)</f>
        <v>8.2366989008854363E-2</v>
      </c>
      <c r="V92" s="291">
        <f>IF(SUM(NFM_ued!V$34,NFM_ued!V$72)=0,"",SUM(NFM_ued!V$34,NFM_ued!V$72)/V$12)</f>
        <v>8.5196975041732917E-2</v>
      </c>
      <c r="W92" s="291">
        <f>IF(SUM(NFM_ued!W$34,NFM_ued!W$72)=0,"",SUM(NFM_ued!W$34,NFM_ued!W$72)/W$12)</f>
        <v>9.3030202762417663E-2</v>
      </c>
      <c r="X92" s="291">
        <f>IF(SUM(NFM_ued!X$34,NFM_ued!X$72)=0,"",SUM(NFM_ued!X$34,NFM_ued!X$72)/X$12)</f>
        <v>9.0687147200457674E-2</v>
      </c>
      <c r="Y92" s="291">
        <f>IF(SUM(NFM_ued!Y$34,NFM_ued!Y$72)=0,"",SUM(NFM_ued!Y$34,NFM_ued!Y$72)/Y$12)</f>
        <v>9.1790193264340555E-2</v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9.5964685329145524E-2</v>
      </c>
      <c r="C94" s="291">
        <f>IF(NFM_ued!C$72=0,"",NFM_ued!C$72/C$14)</f>
        <v>0.10179202510905851</v>
      </c>
      <c r="D94" s="291">
        <f>IF(NFM_ued!D$72=0,"",NFM_ued!D$72/D$14)</f>
        <v>9.3761449996825993E-2</v>
      </c>
      <c r="E94" s="291">
        <f>IF(NFM_ued!E$72=0,"",NFM_ued!E$72/E$14)</f>
        <v>9.8252247535693227E-2</v>
      </c>
      <c r="F94" s="291">
        <f>IF(NFM_ued!F$72=0,"",NFM_ued!F$72/F$14)</f>
        <v>0.10204536868016975</v>
      </c>
      <c r="G94" s="291">
        <f>IF(NFM_ued!G$72=0,"",NFM_ued!G$72/G$14)</f>
        <v>9.5078852490134008E-2</v>
      </c>
      <c r="H94" s="291">
        <f>IF(NFM_ued!H$72=0,"",NFM_ued!H$72/H$14)</f>
        <v>9.7692289586144093E-2</v>
      </c>
      <c r="I94" s="291">
        <f>IF(NFM_ued!I$72=0,"",NFM_ued!I$72/I$14)</f>
        <v>8.5355514153071854E-2</v>
      </c>
      <c r="J94" s="291">
        <f>IF(NFM_ued!J$72=0,"",NFM_ued!J$72/J$14)</f>
        <v>9.7701734375162289E-2</v>
      </c>
      <c r="K94" s="291">
        <f>IF(NFM_ued!K$72=0,"",NFM_ued!K$72/K$14)</f>
        <v>8.7369689872760295E-2</v>
      </c>
      <c r="L94" s="291">
        <f>IF(NFM_ued!L$72=0,"",NFM_ued!L$72/L$14)</f>
        <v>8.4921832231290281E-2</v>
      </c>
      <c r="M94" s="291">
        <f>IF(NFM_ued!M$72=0,"",NFM_ued!M$72/M$14)</f>
        <v>8.7353291411092562E-2</v>
      </c>
      <c r="N94" s="291">
        <f>IF(NFM_ued!N$72=0,"",NFM_ued!N$72/N$14)</f>
        <v>9.749883843740291E-2</v>
      </c>
      <c r="O94" s="291">
        <f>IF(NFM_ued!O$72=0,"",NFM_ued!O$72/O$14)</f>
        <v>9.9402810277095549E-2</v>
      </c>
      <c r="P94" s="291">
        <f>IF(NFM_ued!P$72=0,"",NFM_ued!P$72/P$14)</f>
        <v>9.8050286939859357E-2</v>
      </c>
      <c r="Q94" s="291">
        <f>IF(NFM_ued!Q$72=0,"",NFM_ued!Q$72/Q$14)</f>
        <v>9.2476333010491851E-2</v>
      </c>
      <c r="R94" s="291">
        <f>IF(NFM_ued!R$72=0,"",NFM_ued!R$72/R$14)</f>
        <v>9.8917438522942588E-2</v>
      </c>
      <c r="S94" s="291">
        <f>IF(NFM_ued!S$72=0,"",NFM_ued!S$72/S$14)</f>
        <v>0.10702370930274033</v>
      </c>
      <c r="T94" s="291">
        <f>IF(NFM_ued!T$72=0,"",NFM_ued!T$72/T$14)</f>
        <v>0.10527690673126107</v>
      </c>
      <c r="U94" s="291">
        <f>IF(NFM_ued!U$72=0,"",NFM_ued!U$72/U$14)</f>
        <v>8.2366989008854363E-2</v>
      </c>
      <c r="V94" s="291">
        <f>IF(NFM_ued!V$72=0,"",NFM_ued!V$72/V$14)</f>
        <v>8.5196975041732917E-2</v>
      </c>
      <c r="W94" s="291">
        <f>IF(NFM_ued!W$72=0,"",NFM_ued!W$72/W$14)</f>
        <v>9.3030202762417663E-2</v>
      </c>
      <c r="X94" s="291">
        <f>IF(NFM_ued!X$72=0,"",NFM_ued!X$72/X$14)</f>
        <v>9.0687147200457674E-2</v>
      </c>
      <c r="Y94" s="291">
        <f>IF(NFM_ued!Y$72=0,"",NFM_ued!Y$72/Y$14)</f>
        <v>9.1790193264340555E-2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0.13732213807450319</v>
      </c>
      <c r="C95" s="253">
        <f>IF(NFM_ued!C$115=0,"",NFM_ued!C$115/C$15)</f>
        <v>0.14696657538503019</v>
      </c>
      <c r="D95" s="253">
        <f>IF(NFM_ued!D$115=0,"",NFM_ued!D$115/D$15)</f>
        <v>0.1367263031080152</v>
      </c>
      <c r="E95" s="253">
        <f>IF(NFM_ued!E$115=0,"",NFM_ued!E$115/E$15)</f>
        <v>0.14310845073728884</v>
      </c>
      <c r="F95" s="253">
        <f>IF(NFM_ued!F$115=0,"",NFM_ued!F$115/F$15)</f>
        <v>0.14306812277348968</v>
      </c>
      <c r="G95" s="253">
        <f>IF(NFM_ued!G$115=0,"",NFM_ued!G$115/G$15)</f>
        <v>0.13645323642724205</v>
      </c>
      <c r="H95" s="253">
        <f>IF(NFM_ued!H$115=0,"",NFM_ued!H$115/H$15)</f>
        <v>0.13590832775209236</v>
      </c>
      <c r="I95" s="253">
        <f>IF(NFM_ued!I$115=0,"",NFM_ued!I$115/I$15)</f>
        <v>0.11962496044774476</v>
      </c>
      <c r="J95" s="253">
        <f>IF(NFM_ued!J$115=0,"",NFM_ued!J$115/J$15)</f>
        <v>0.14501078694898836</v>
      </c>
      <c r="K95" s="253">
        <f>IF(NFM_ued!K$115=0,"",NFM_ued!K$115/K$15)</f>
        <v>0.12736506782299814</v>
      </c>
      <c r="L95" s="253">
        <f>IF(NFM_ued!L$115=0,"",NFM_ued!L$115/L$15)</f>
        <v>0.12297586392530309</v>
      </c>
      <c r="M95" s="253">
        <f>IF(NFM_ued!M$115=0,"",NFM_ued!M$115/M$15)</f>
        <v>0.12636906776891141</v>
      </c>
      <c r="N95" s="253">
        <f>IF(NFM_ued!N$115=0,"",NFM_ued!N$115/N$15)</f>
        <v>0.14159410601483835</v>
      </c>
      <c r="O95" s="253">
        <f>IF(NFM_ued!O$115=0,"",NFM_ued!O$115/O$15)</f>
        <v>0.14436003766827835</v>
      </c>
      <c r="P95" s="253">
        <f>IF(NFM_ued!P$115=0,"",NFM_ued!P$115/P$15)</f>
        <v>0.14212794348721694</v>
      </c>
      <c r="Q95" s="253">
        <f>IF(NFM_ued!Q$115=0,"",NFM_ued!Q$115/Q$15)</f>
        <v>0.13273720545028447</v>
      </c>
      <c r="R95" s="253">
        <f>IF(NFM_ued!R$115=0,"",NFM_ued!R$115/R$15)</f>
        <v>0.14272567491683563</v>
      </c>
      <c r="S95" s="253">
        <f>IF(NFM_ued!S$115=0,"",NFM_ued!S$115/S$15)</f>
        <v>0.149968529288969</v>
      </c>
      <c r="T95" s="253">
        <f>IF(NFM_ued!T$115=0,"",NFM_ued!T$115/T$15)</f>
        <v>0.1432568981517488</v>
      </c>
      <c r="U95" s="253">
        <f>IF(NFM_ued!U$115=0,"",NFM_ued!U$115/U$15)</f>
        <v>0.14952302197742134</v>
      </c>
      <c r="V95" s="253">
        <f>IF(NFM_ued!V$115=0,"",NFM_ued!V$115/V$15)</f>
        <v>0.14619780950904576</v>
      </c>
      <c r="W95" s="253">
        <f>IF(NFM_ued!W$115=0,"",NFM_ued!W$115/W$15)</f>
        <v>0.15436596901330757</v>
      </c>
      <c r="X95" s="253">
        <f>IF(NFM_ued!X$115=0,"",NFM_ued!X$115/X$15)</f>
        <v>0.14518007160616078</v>
      </c>
      <c r="Y95" s="253">
        <f>IF(NFM_ued!Y$115=0,"",NFM_ued!Y$115/Y$15)</f>
        <v>0.14496298552935596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3.5724888306723313</v>
      </c>
      <c r="C96" s="292">
        <f t="shared" si="31"/>
        <v>3.5722069798158795</v>
      </c>
      <c r="D96" s="292">
        <f t="shared" si="31"/>
        <v>3.7086871513418607</v>
      </c>
      <c r="E96" s="292">
        <f t="shared" si="31"/>
        <v>3.4801993108384504</v>
      </c>
      <c r="F96" s="292">
        <f t="shared" si="31"/>
        <v>3.6480107776891733</v>
      </c>
      <c r="G96" s="292">
        <f t="shared" si="31"/>
        <v>3.5146416625069432</v>
      </c>
      <c r="H96" s="292">
        <f t="shared" si="31"/>
        <v>3.3647888125888543</v>
      </c>
      <c r="I96" s="292">
        <f t="shared" si="31"/>
        <v>3.5630879585546222</v>
      </c>
      <c r="J96" s="292">
        <f t="shared" si="31"/>
        <v>3.014345239966453</v>
      </c>
      <c r="K96" s="292">
        <f t="shared" si="31"/>
        <v>2.6399561637811124</v>
      </c>
      <c r="L96" s="292">
        <f t="shared" si="31"/>
        <v>2.7022213158930062</v>
      </c>
      <c r="M96" s="292">
        <f t="shared" si="31"/>
        <v>2.6904521367987932</v>
      </c>
      <c r="N96" s="292">
        <f t="shared" si="31"/>
        <v>2.7095412498561164</v>
      </c>
      <c r="O96" s="292">
        <f t="shared" si="31"/>
        <v>2.1181328008307978</v>
      </c>
      <c r="P96" s="292">
        <f t="shared" si="31"/>
        <v>2.2528476255868251</v>
      </c>
      <c r="Q96" s="292">
        <f t="shared" si="31"/>
        <v>2.287968183412985</v>
      </c>
      <c r="R96" s="292">
        <f t="shared" si="31"/>
        <v>2.3498903957956956</v>
      </c>
      <c r="S96" s="292">
        <f t="shared" si="31"/>
        <v>1.7325070028104881</v>
      </c>
      <c r="T96" s="292">
        <f t="shared" si="31"/>
        <v>1.7580006614138892</v>
      </c>
      <c r="U96" s="292">
        <f t="shared" si="31"/>
        <v>1.6787992997503935</v>
      </c>
      <c r="V96" s="292">
        <f t="shared" si="31"/>
        <v>1.5989076790293046</v>
      </c>
      <c r="W96" s="292">
        <f t="shared" si="31"/>
        <v>1.617096222510003</v>
      </c>
      <c r="X96" s="292">
        <f t="shared" si="31"/>
        <v>1.6817290751604677</v>
      </c>
      <c r="Y96" s="292">
        <f t="shared" si="31"/>
        <v>1.791256131196451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1.4931862008527652</v>
      </c>
      <c r="C98" s="293">
        <f t="shared" si="33"/>
        <v>1.4795618630657164</v>
      </c>
      <c r="D98" s="293">
        <f t="shared" si="33"/>
        <v>1.5606333692288716</v>
      </c>
      <c r="E98" s="293">
        <f t="shared" si="33"/>
        <v>1.371568989050016</v>
      </c>
      <c r="F98" s="293">
        <f t="shared" si="33"/>
        <v>1.2939929401960675</v>
      </c>
      <c r="G98" s="293">
        <f t="shared" si="33"/>
        <v>1.4156055917152981</v>
      </c>
      <c r="H98" s="293">
        <f t="shared" si="33"/>
        <v>1.3779863851138479</v>
      </c>
      <c r="I98" s="293">
        <f t="shared" si="33"/>
        <v>1.1328974346460647</v>
      </c>
      <c r="J98" s="293">
        <f t="shared" si="33"/>
        <v>1.1192582538622928</v>
      </c>
      <c r="K98" s="293">
        <f t="shared" si="33"/>
        <v>0.88005075489726181</v>
      </c>
      <c r="L98" s="293">
        <f t="shared" si="33"/>
        <v>0.98119055160744162</v>
      </c>
      <c r="M98" s="293">
        <f t="shared" si="33"/>
        <v>0.90889195277716495</v>
      </c>
      <c r="N98" s="293">
        <f t="shared" si="33"/>
        <v>0.83234180442188088</v>
      </c>
      <c r="O98" s="293">
        <f t="shared" si="33"/>
        <v>0.74974770057819307</v>
      </c>
      <c r="P98" s="293">
        <f t="shared" si="33"/>
        <v>0.73997178179487633</v>
      </c>
      <c r="Q98" s="293">
        <f t="shared" si="33"/>
        <v>0.80381776085491796</v>
      </c>
      <c r="R98" s="293">
        <f t="shared" si="33"/>
        <v>0.78894210687662436</v>
      </c>
      <c r="S98" s="293">
        <f t="shared" si="33"/>
        <v>0.72661663239986163</v>
      </c>
      <c r="T98" s="293">
        <f t="shared" si="33"/>
        <v>0.80542019615411597</v>
      </c>
      <c r="U98" s="293">
        <f t="shared" si="33"/>
        <v>0.84840198645136022</v>
      </c>
      <c r="V98" s="293">
        <f t="shared" si="33"/>
        <v>0.80850420696514746</v>
      </c>
      <c r="W98" s="293">
        <f t="shared" si="33"/>
        <v>0.8626238075348599</v>
      </c>
      <c r="X98" s="293">
        <f t="shared" si="33"/>
        <v>0.81016508029143364</v>
      </c>
      <c r="Y98" s="293">
        <f t="shared" si="33"/>
        <v>0.84543729878560536</v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1.4931862008527652</v>
      </c>
      <c r="C100" s="293">
        <f t="shared" si="35"/>
        <v>1.4795618630657164</v>
      </c>
      <c r="D100" s="293">
        <f t="shared" si="35"/>
        <v>1.5606333692288716</v>
      </c>
      <c r="E100" s="293">
        <f t="shared" si="35"/>
        <v>1.371568989050016</v>
      </c>
      <c r="F100" s="293">
        <f t="shared" si="35"/>
        <v>1.2939929401960675</v>
      </c>
      <c r="G100" s="293">
        <f t="shared" si="35"/>
        <v>1.4156055917152981</v>
      </c>
      <c r="H100" s="293">
        <f t="shared" si="35"/>
        <v>1.3779863851138479</v>
      </c>
      <c r="I100" s="293">
        <f t="shared" si="35"/>
        <v>1.1328974346460647</v>
      </c>
      <c r="J100" s="293">
        <f t="shared" si="35"/>
        <v>1.1192582538622928</v>
      </c>
      <c r="K100" s="293">
        <f t="shared" si="35"/>
        <v>0.88005075489726181</v>
      </c>
      <c r="L100" s="293">
        <f t="shared" si="35"/>
        <v>0.98119055160744162</v>
      </c>
      <c r="M100" s="293">
        <f t="shared" si="35"/>
        <v>0.90889195277716495</v>
      </c>
      <c r="N100" s="293">
        <f t="shared" si="35"/>
        <v>0.83234180442188088</v>
      </c>
      <c r="O100" s="293">
        <f t="shared" si="35"/>
        <v>0.74974770057819307</v>
      </c>
      <c r="P100" s="293">
        <f t="shared" si="35"/>
        <v>0.73997178179487633</v>
      </c>
      <c r="Q100" s="293">
        <f t="shared" si="35"/>
        <v>0.80381776085491796</v>
      </c>
      <c r="R100" s="293">
        <f t="shared" si="35"/>
        <v>0.78894210687662436</v>
      </c>
      <c r="S100" s="293">
        <f t="shared" si="35"/>
        <v>0.72661663239986163</v>
      </c>
      <c r="T100" s="293">
        <f t="shared" si="35"/>
        <v>0.80542019615411597</v>
      </c>
      <c r="U100" s="293">
        <f t="shared" si="35"/>
        <v>0.84840198645136022</v>
      </c>
      <c r="V100" s="293">
        <f t="shared" si="35"/>
        <v>0.80850420696514746</v>
      </c>
      <c r="W100" s="293">
        <f t="shared" si="35"/>
        <v>0.8626238075348599</v>
      </c>
      <c r="X100" s="293">
        <f t="shared" si="35"/>
        <v>0.81016508029143364</v>
      </c>
      <c r="Y100" s="293">
        <f t="shared" si="35"/>
        <v>0.84543729878560536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3.5944672417471049</v>
      </c>
      <c r="C101" s="256">
        <f t="shared" si="36"/>
        <v>3.5778075756103718</v>
      </c>
      <c r="D101" s="256">
        <f t="shared" si="36"/>
        <v>3.7155297128111204</v>
      </c>
      <c r="E101" s="256">
        <f t="shared" si="36"/>
        <v>3.4877751959430787</v>
      </c>
      <c r="F101" s="256">
        <f t="shared" si="36"/>
        <v>3.6598270092408121</v>
      </c>
      <c r="G101" s="256">
        <f t="shared" si="36"/>
        <v>3.5283806260992998</v>
      </c>
      <c r="H101" s="256">
        <f t="shared" si="36"/>
        <v>3.3982372725111762</v>
      </c>
      <c r="I101" s="256">
        <f t="shared" si="36"/>
        <v>3.6129753256927617</v>
      </c>
      <c r="J101" s="256">
        <f t="shared" si="36"/>
        <v>3.0516414218735748</v>
      </c>
      <c r="K101" s="256">
        <f t="shared" si="36"/>
        <v>2.6598903913364125</v>
      </c>
      <c r="L101" s="256">
        <f t="shared" si="36"/>
        <v>2.7278603584476335</v>
      </c>
      <c r="M101" s="256">
        <f t="shared" si="36"/>
        <v>2.7081709945446435</v>
      </c>
      <c r="N101" s="256">
        <f t="shared" si="36"/>
        <v>2.732520468478445</v>
      </c>
      <c r="O101" s="256">
        <f t="shared" si="36"/>
        <v>2.1328203024795784</v>
      </c>
      <c r="P101" s="256">
        <f t="shared" si="36"/>
        <v>2.267780074203853</v>
      </c>
      <c r="Q101" s="256">
        <f t="shared" si="36"/>
        <v>2.3052960648515435</v>
      </c>
      <c r="R101" s="256">
        <f t="shared" si="36"/>
        <v>2.3685395043569457</v>
      </c>
      <c r="S101" s="256">
        <f t="shared" si="36"/>
        <v>1.7416803387233468</v>
      </c>
      <c r="T101" s="256">
        <f t="shared" si="36"/>
        <v>1.7658219014917524</v>
      </c>
      <c r="U101" s="256">
        <f t="shared" si="36"/>
        <v>1.6918454790126545</v>
      </c>
      <c r="V101" s="256">
        <f t="shared" si="36"/>
        <v>1.6099051613815982</v>
      </c>
      <c r="W101" s="256">
        <f t="shared" si="36"/>
        <v>1.6199045277657669</v>
      </c>
      <c r="X101" s="256">
        <f t="shared" si="36"/>
        <v>1.6917690235753475</v>
      </c>
      <c r="Y101" s="256">
        <f t="shared" si="36"/>
        <v>1.7988322142960527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BG: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1.699246351938132</v>
      </c>
      <c r="C72" s="223">
        <v>0.42736374115433312</v>
      </c>
      <c r="D72" s="223">
        <v>0.39746465295665118</v>
      </c>
      <c r="E72" s="223">
        <v>0.49334211221400048</v>
      </c>
      <c r="F72" s="223">
        <v>0.78970792540436263</v>
      </c>
      <c r="G72" s="223">
        <v>1.0115411975271871</v>
      </c>
      <c r="H72" s="223">
        <v>2.5983036655016778</v>
      </c>
      <c r="I72" s="223">
        <v>2.9533430177815121</v>
      </c>
      <c r="J72" s="223">
        <v>2.4698197676527021</v>
      </c>
      <c r="K72" s="223">
        <v>1.527933160950399</v>
      </c>
      <c r="L72" s="223">
        <v>2.0600435443068301</v>
      </c>
      <c r="M72" s="223">
        <v>1.41946443576159</v>
      </c>
      <c r="N72" s="223">
        <v>1.619184345443708</v>
      </c>
      <c r="O72" s="223">
        <v>1.5487647080736719</v>
      </c>
      <c r="P72" s="223">
        <v>1.423816593357689</v>
      </c>
      <c r="Q72" s="223">
        <v>1.543788840750604</v>
      </c>
      <c r="R72" s="223">
        <v>1.5372518429409781</v>
      </c>
      <c r="S72" s="223">
        <v>1.4678312322711169</v>
      </c>
      <c r="T72" s="223">
        <v>1.4454433161393621</v>
      </c>
      <c r="U72" s="223">
        <v>2.7309635599331892</v>
      </c>
      <c r="V72" s="223">
        <v>2.4762648740675139</v>
      </c>
      <c r="W72" s="223">
        <v>0.67780723019844324</v>
      </c>
      <c r="X72" s="223">
        <v>2.0085333707169628</v>
      </c>
      <c r="Y72" s="223">
        <v>1.3169955787542831</v>
      </c>
      <c r="DA72" s="89" t="s">
        <v>547</v>
      </c>
    </row>
    <row r="73" spans="1:105" ht="12" customHeight="1" x14ac:dyDescent="0.25">
      <c r="A73" s="55" t="s">
        <v>91</v>
      </c>
      <c r="B73" s="259">
        <v>3.5678165214641459E-3</v>
      </c>
      <c r="C73" s="259">
        <v>8.9731274963767706E-4</v>
      </c>
      <c r="D73" s="259">
        <v>8.3453523611667088E-4</v>
      </c>
      <c r="E73" s="259">
        <v>1.035844000311941E-3</v>
      </c>
      <c r="F73" s="259">
        <v>1.658107419311742E-3</v>
      </c>
      <c r="G73" s="259">
        <v>2.123878855221212E-3</v>
      </c>
      <c r="H73" s="259">
        <v>5.4555189923317622E-3</v>
      </c>
      <c r="I73" s="259">
        <v>6.2009760976956133E-3</v>
      </c>
      <c r="J73" s="259">
        <v>5.185748235924278E-3</v>
      </c>
      <c r="K73" s="259">
        <v>3.208119393082362E-3</v>
      </c>
      <c r="L73" s="259">
        <v>4.3253630551184762E-3</v>
      </c>
      <c r="M73" s="259">
        <v>2.9803734224393098E-3</v>
      </c>
      <c r="N73" s="259">
        <v>3.3997146160203548E-3</v>
      </c>
      <c r="O73" s="259">
        <v>3.251858276445042E-3</v>
      </c>
      <c r="P73" s="259">
        <v>2.989511414553594E-3</v>
      </c>
      <c r="Q73" s="259">
        <v>3.2414107144224488E-3</v>
      </c>
      <c r="R73" s="259">
        <v>3.227685330374503E-3</v>
      </c>
      <c r="S73" s="259">
        <v>3.081926593625895E-3</v>
      </c>
      <c r="T73" s="259">
        <v>3.0349198856513201E-3</v>
      </c>
      <c r="U73" s="259">
        <v>5.7340578647977203E-3</v>
      </c>
      <c r="V73" s="259">
        <v>5.1992806805552369E-3</v>
      </c>
      <c r="W73" s="259">
        <v>1.4231555250888801E-3</v>
      </c>
      <c r="X73" s="259">
        <v>4.2172099035049622E-3</v>
      </c>
      <c r="Y73" s="259">
        <v>2.7652250535436778E-3</v>
      </c>
      <c r="DA73" s="67" t="s">
        <v>548</v>
      </c>
    </row>
    <row r="74" spans="1:105" ht="12" customHeight="1" x14ac:dyDescent="0.25">
      <c r="A74" s="173" t="s">
        <v>92</v>
      </c>
      <c r="B74" s="224">
        <v>1.8558668949020479E-3</v>
      </c>
      <c r="C74" s="224">
        <v>4.6675411036627493E-4</v>
      </c>
      <c r="D74" s="224">
        <v>4.3409920550023371E-4</v>
      </c>
      <c r="E74" s="224">
        <v>5.3881374697848435E-4</v>
      </c>
      <c r="F74" s="224">
        <v>8.6249577274486941E-4</v>
      </c>
      <c r="G74" s="224">
        <v>1.104775548987579E-3</v>
      </c>
      <c r="H74" s="224">
        <v>2.8377908537244399E-3</v>
      </c>
      <c r="I74" s="224">
        <v>3.2255543934387909E-3</v>
      </c>
      <c r="J74" s="224">
        <v>2.6974645188309969E-3</v>
      </c>
      <c r="K74" s="224">
        <v>1.6687636655910471E-3</v>
      </c>
      <c r="L74" s="224">
        <v>2.2499189782137561E-3</v>
      </c>
      <c r="M74" s="224">
        <v>1.5502973137422359E-3</v>
      </c>
      <c r="N74" s="224">
        <v>1.768425525816438E-3</v>
      </c>
      <c r="O74" s="224">
        <v>1.691515268753496E-3</v>
      </c>
      <c r="P74" s="224">
        <v>1.5550506122789601E-3</v>
      </c>
      <c r="Q74" s="224">
        <v>1.686080772788381E-3</v>
      </c>
      <c r="R74" s="224">
        <v>1.6789412560219901E-3</v>
      </c>
      <c r="S74" s="224">
        <v>1.6031221065373989E-3</v>
      </c>
      <c r="T74" s="224">
        <v>1.578670682916393E-3</v>
      </c>
      <c r="U74" s="224">
        <v>2.9826780891646682E-3</v>
      </c>
      <c r="V74" s="224">
        <v>2.7045036745293361E-3</v>
      </c>
      <c r="W74" s="224">
        <v>7.4028112416092348E-4</v>
      </c>
      <c r="X74" s="224">
        <v>2.1936610814157231E-3</v>
      </c>
      <c r="Y74" s="224">
        <v>1.438383841476089E-3</v>
      </c>
      <c r="DA74" s="177" t="s">
        <v>549</v>
      </c>
    </row>
    <row r="75" spans="1:105" ht="12" customHeight="1" x14ac:dyDescent="0.25">
      <c r="A75" s="173" t="s">
        <v>93</v>
      </c>
      <c r="B75" s="224">
        <v>4.3440072947433898E-2</v>
      </c>
      <c r="C75" s="224">
        <v>1.0925262290373329E-2</v>
      </c>
      <c r="D75" s="224">
        <v>1.0160912512181279E-2</v>
      </c>
      <c r="E75" s="224">
        <v>1.2611954304546671E-2</v>
      </c>
      <c r="F75" s="224">
        <v>2.0188343995902781E-2</v>
      </c>
      <c r="G75" s="224">
        <v>2.585936015691187E-2</v>
      </c>
      <c r="H75" s="224">
        <v>6.6423859401757754E-2</v>
      </c>
      <c r="I75" s="224">
        <v>7.5500198064739107E-2</v>
      </c>
      <c r="J75" s="224">
        <v>6.3139256265098573E-2</v>
      </c>
      <c r="K75" s="224">
        <v>3.9060568171365731E-2</v>
      </c>
      <c r="L75" s="224">
        <v>5.2663606860975869E-2</v>
      </c>
      <c r="M75" s="224">
        <v>3.6287639261288723E-2</v>
      </c>
      <c r="N75" s="224">
        <v>4.1393342407578623E-2</v>
      </c>
      <c r="O75" s="224">
        <v>3.959311245229595E-2</v>
      </c>
      <c r="P75" s="224">
        <v>3.6398899199026398E-2</v>
      </c>
      <c r="Q75" s="224">
        <v>3.9465907801032672E-2</v>
      </c>
      <c r="R75" s="224">
        <v>3.9298793914797937E-2</v>
      </c>
      <c r="S75" s="224">
        <v>3.7524103394981911E-2</v>
      </c>
      <c r="T75" s="224">
        <v>3.6951771602932171E-2</v>
      </c>
      <c r="U75" s="224">
        <v>6.9815219037496989E-2</v>
      </c>
      <c r="V75" s="224">
        <v>6.3304021010816156E-2</v>
      </c>
      <c r="W75" s="224">
        <v>1.7327679115078012E-2</v>
      </c>
      <c r="X75" s="224">
        <v>5.1346784438263959E-2</v>
      </c>
      <c r="Y75" s="224">
        <v>3.3668092885200868E-2</v>
      </c>
      <c r="DA75" s="177" t="s">
        <v>550</v>
      </c>
    </row>
    <row r="76" spans="1:105" ht="12" customHeight="1" x14ac:dyDescent="0.25">
      <c r="A76" s="173" t="s">
        <v>94</v>
      </c>
      <c r="B76" s="224">
        <v>1.1892721738213821E-3</v>
      </c>
      <c r="C76" s="224">
        <v>2.9910424987922578E-4</v>
      </c>
      <c r="D76" s="224">
        <v>2.7817841203889022E-4</v>
      </c>
      <c r="E76" s="224">
        <v>3.452813334373138E-4</v>
      </c>
      <c r="F76" s="224">
        <v>5.5270247310391409E-4</v>
      </c>
      <c r="G76" s="224">
        <v>7.0795961840707075E-4</v>
      </c>
      <c r="H76" s="224">
        <v>1.818506330777254E-3</v>
      </c>
      <c r="I76" s="224">
        <v>2.066992032565205E-3</v>
      </c>
      <c r="J76" s="224">
        <v>1.7285827453080919E-3</v>
      </c>
      <c r="K76" s="224">
        <v>1.0693731310274541E-3</v>
      </c>
      <c r="L76" s="224">
        <v>1.4417876850394921E-3</v>
      </c>
      <c r="M76" s="224">
        <v>9.9345780747977001E-4</v>
      </c>
      <c r="N76" s="224">
        <v>1.1332382053401179E-3</v>
      </c>
      <c r="O76" s="224">
        <v>1.0839527588150141E-3</v>
      </c>
      <c r="P76" s="224">
        <v>9.965038048511982E-4</v>
      </c>
      <c r="Q76" s="224">
        <v>1.080470238140817E-3</v>
      </c>
      <c r="R76" s="224">
        <v>1.0758951101248341E-3</v>
      </c>
      <c r="S76" s="224">
        <v>1.0273088645419649E-3</v>
      </c>
      <c r="T76" s="224">
        <v>1.0116399618837731E-3</v>
      </c>
      <c r="U76" s="224">
        <v>1.91135262159924E-3</v>
      </c>
      <c r="V76" s="224">
        <v>1.73309356018508E-3</v>
      </c>
      <c r="W76" s="224">
        <v>4.7438517502962672E-4</v>
      </c>
      <c r="X76" s="224">
        <v>1.405736634501654E-3</v>
      </c>
      <c r="Y76" s="224">
        <v>9.2174168451455909E-4</v>
      </c>
      <c r="DA76" s="177" t="s">
        <v>551</v>
      </c>
    </row>
    <row r="77" spans="1:105" ht="12" customHeight="1" x14ac:dyDescent="0.25">
      <c r="A77" s="56" t="s">
        <v>95</v>
      </c>
      <c r="B77" s="260">
        <v>5.8266044957317976E-3</v>
      </c>
      <c r="C77" s="260">
        <v>1.4705807813080801E-3</v>
      </c>
      <c r="D77" s="260">
        <v>1.370242213909204E-3</v>
      </c>
      <c r="E77" s="260">
        <v>1.7065271313292309E-3</v>
      </c>
      <c r="F77" s="260">
        <v>2.7133952114923141E-3</v>
      </c>
      <c r="G77" s="260">
        <v>3.50045581969869E-3</v>
      </c>
      <c r="H77" s="260">
        <v>8.9893688390729719E-3</v>
      </c>
      <c r="I77" s="260">
        <v>1.0197833720935219E-2</v>
      </c>
      <c r="J77" s="260">
        <v>8.6757373880772225E-3</v>
      </c>
      <c r="K77" s="260">
        <v>4.5353972362619788E-3</v>
      </c>
      <c r="L77" s="260">
        <v>6.495284301226434E-3</v>
      </c>
      <c r="M77" s="260">
        <v>4.4061689470948889E-3</v>
      </c>
      <c r="N77" s="260">
        <v>4.7651715972090664E-3</v>
      </c>
      <c r="O77" s="260">
        <v>4.6118965394723998E-3</v>
      </c>
      <c r="P77" s="260">
        <v>4.3072564128280779E-3</v>
      </c>
      <c r="Q77" s="260">
        <v>4.6490542574674333E-3</v>
      </c>
      <c r="R77" s="260">
        <v>4.2894084228629944E-3</v>
      </c>
      <c r="S77" s="260">
        <v>4.2062339008848114E-3</v>
      </c>
      <c r="T77" s="260">
        <v>4.1037151499193451E-3</v>
      </c>
      <c r="U77" s="260">
        <v>7.7193752139707167E-3</v>
      </c>
      <c r="V77" s="260">
        <v>6.9449099988825418E-3</v>
      </c>
      <c r="W77" s="260">
        <v>1.9067217938475631E-3</v>
      </c>
      <c r="X77" s="260">
        <v>5.6337555989283607E-3</v>
      </c>
      <c r="Y77" s="260">
        <v>3.7639797692556589E-3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4.7052689774282427E-5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5.0160565964270533E-5</v>
      </c>
      <c r="L78" s="226">
        <v>6.7104801873951178E-5</v>
      </c>
      <c r="M78" s="226">
        <v>4.2666536476435583E-5</v>
      </c>
      <c r="N78" s="226">
        <v>5.0402577864900533E-5</v>
      </c>
      <c r="O78" s="226">
        <v>0</v>
      </c>
      <c r="P78" s="226">
        <v>3.8032586694538693E-5</v>
      </c>
      <c r="Q78" s="226">
        <v>0</v>
      </c>
      <c r="R78" s="226">
        <v>0</v>
      </c>
      <c r="S78" s="226">
        <v>9.7179063706280535E-6</v>
      </c>
      <c r="T78" s="226">
        <v>2.011755618086549E-5</v>
      </c>
      <c r="U78" s="226">
        <v>5.9721834062066022E-5</v>
      </c>
      <c r="V78" s="226">
        <v>3.3295992373390872E-5</v>
      </c>
      <c r="W78" s="226">
        <v>1.0113938735328491E-5</v>
      </c>
      <c r="X78" s="226">
        <v>1.4463935567653231E-5</v>
      </c>
      <c r="Y78" s="226">
        <v>1.0402499769588491E-5</v>
      </c>
      <c r="DA78" s="69" t="s">
        <v>553</v>
      </c>
    </row>
    <row r="79" spans="1:105" ht="12" customHeight="1" x14ac:dyDescent="0.25">
      <c r="A79" s="37" t="s">
        <v>35</v>
      </c>
      <c r="B79" s="226">
        <v>7.1959732223104479E-4</v>
      </c>
      <c r="C79" s="226">
        <v>1.712947484762992E-4</v>
      </c>
      <c r="D79" s="226">
        <v>1.5617871278848989E-4</v>
      </c>
      <c r="E79" s="226">
        <v>1.7185291286767629E-4</v>
      </c>
      <c r="F79" s="226">
        <v>3.4162066781723711E-4</v>
      </c>
      <c r="G79" s="226">
        <v>6.4784982114578931E-4</v>
      </c>
      <c r="H79" s="226">
        <v>1.7183662029033021E-3</v>
      </c>
      <c r="I79" s="226">
        <v>1.8506488495940729E-3</v>
      </c>
      <c r="J79" s="226">
        <v>1.5414724575992481E-3</v>
      </c>
      <c r="K79" s="226">
        <v>8.2070796987787653E-4</v>
      </c>
      <c r="L79" s="226">
        <v>1.266441798293984E-3</v>
      </c>
      <c r="M79" s="226">
        <v>9.6407853344316393E-4</v>
      </c>
      <c r="N79" s="226">
        <v>1.112078188430072E-3</v>
      </c>
      <c r="O79" s="226">
        <v>1.005763535293582E-3</v>
      </c>
      <c r="P79" s="226">
        <v>1.076257467137667E-3</v>
      </c>
      <c r="Q79" s="226">
        <v>1.44181480476032E-3</v>
      </c>
      <c r="R79" s="226">
        <v>1.439326281947567E-3</v>
      </c>
      <c r="S79" s="226">
        <v>1.297583519196215E-3</v>
      </c>
      <c r="T79" s="226">
        <v>1.352323632531609E-3</v>
      </c>
      <c r="U79" s="226">
        <v>2.754136672082155E-3</v>
      </c>
      <c r="V79" s="226">
        <v>2.4579185434767969E-3</v>
      </c>
      <c r="W79" s="226">
        <v>6.9700330439827543E-4</v>
      </c>
      <c r="X79" s="226">
        <v>1.928566942019899E-3</v>
      </c>
      <c r="Y79" s="226">
        <v>1.2094670082216949E-3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5.1070071735007539E-3</v>
      </c>
      <c r="C82" s="226">
        <v>1.2992860328317811E-3</v>
      </c>
      <c r="D82" s="226">
        <v>1.214063501120714E-3</v>
      </c>
      <c r="E82" s="226">
        <v>1.4876215286872721E-3</v>
      </c>
      <c r="F82" s="226">
        <v>2.3717745436750769E-3</v>
      </c>
      <c r="G82" s="226">
        <v>2.8526059985529012E-3</v>
      </c>
      <c r="H82" s="226">
        <v>7.2710026361696711E-3</v>
      </c>
      <c r="I82" s="226">
        <v>8.3471848713411439E-3</v>
      </c>
      <c r="J82" s="226">
        <v>7.1342649304779746E-3</v>
      </c>
      <c r="K82" s="226">
        <v>3.6645287004198309E-3</v>
      </c>
      <c r="L82" s="226">
        <v>5.161737701058499E-3</v>
      </c>
      <c r="M82" s="226">
        <v>3.3994238771752898E-3</v>
      </c>
      <c r="N82" s="226">
        <v>3.602690830914094E-3</v>
      </c>
      <c r="O82" s="226">
        <v>3.606133004178818E-3</v>
      </c>
      <c r="P82" s="226">
        <v>3.1929663589958732E-3</v>
      </c>
      <c r="Q82" s="226">
        <v>3.2072394527071129E-3</v>
      </c>
      <c r="R82" s="226">
        <v>2.8500821409154259E-3</v>
      </c>
      <c r="S82" s="226">
        <v>2.898932475317968E-3</v>
      </c>
      <c r="T82" s="226">
        <v>2.7312739612068708E-3</v>
      </c>
      <c r="U82" s="226">
        <v>4.9055167078264957E-3</v>
      </c>
      <c r="V82" s="226">
        <v>4.4536954630323543E-3</v>
      </c>
      <c r="W82" s="226">
        <v>1.199604550713959E-3</v>
      </c>
      <c r="X82" s="226">
        <v>3.690724721340809E-3</v>
      </c>
      <c r="Y82" s="226">
        <v>2.5441102612643761E-3</v>
      </c>
      <c r="DA82" s="69" t="s">
        <v>557</v>
      </c>
    </row>
    <row r="83" spans="1:105" ht="12" customHeight="1" x14ac:dyDescent="0.25">
      <c r="A83" s="57" t="s">
        <v>558</v>
      </c>
      <c r="B83" s="261">
        <v>0.50619827486070568</v>
      </c>
      <c r="C83" s="261">
        <v>0.12760411754684001</v>
      </c>
      <c r="D83" s="261">
        <v>0.1189443413830592</v>
      </c>
      <c r="E83" s="261">
        <v>0.14761218674697771</v>
      </c>
      <c r="F83" s="261">
        <v>0.23500552580364381</v>
      </c>
      <c r="G83" s="261">
        <v>0.30288804640320199</v>
      </c>
      <c r="H83" s="261">
        <v>0.77754194386197528</v>
      </c>
      <c r="I83" s="261">
        <v>0.88075856572473255</v>
      </c>
      <c r="J83" s="261">
        <v>0.74583529457881015</v>
      </c>
      <c r="K83" s="261">
        <v>0.39285307049783802</v>
      </c>
      <c r="L83" s="261">
        <v>0.56207012462574835</v>
      </c>
      <c r="M83" s="261">
        <v>0.38110902097634669</v>
      </c>
      <c r="N83" s="261">
        <v>0.41228573729283041</v>
      </c>
      <c r="O83" s="261">
        <v>0.39871648533738191</v>
      </c>
      <c r="P83" s="261">
        <v>0.37205865231822782</v>
      </c>
      <c r="Q83" s="261">
        <v>0.40161393005893442</v>
      </c>
      <c r="R83" s="261">
        <v>0.37076996712970128</v>
      </c>
      <c r="S83" s="261">
        <v>0.36325138285450881</v>
      </c>
      <c r="T83" s="261">
        <v>0.35454129335081869</v>
      </c>
      <c r="U83" s="261">
        <v>0.66688314231280565</v>
      </c>
      <c r="V83" s="261">
        <v>0.5997292340880126</v>
      </c>
      <c r="W83" s="261">
        <v>0.1646941569682232</v>
      </c>
      <c r="X83" s="261">
        <v>0.48648604376770149</v>
      </c>
      <c r="Y83" s="261">
        <v>0.32514177158704483</v>
      </c>
      <c r="DA83" s="70" t="s">
        <v>559</v>
      </c>
    </row>
    <row r="84" spans="1:105" ht="12" customHeight="1" x14ac:dyDescent="0.25">
      <c r="A84" s="60" t="s">
        <v>560</v>
      </c>
      <c r="B84" s="262">
        <v>0.22480846147465211</v>
      </c>
      <c r="C84" s="262">
        <v>5.6322806211314413E-2</v>
      </c>
      <c r="D84" s="262">
        <v>5.6274972621226257E-2</v>
      </c>
      <c r="E84" s="262">
        <v>5.9908449072421058E-2</v>
      </c>
      <c r="F84" s="262">
        <v>8.7700392810634256E-2</v>
      </c>
      <c r="G84" s="262">
        <v>0.13298992864201931</v>
      </c>
      <c r="H84" s="262">
        <v>0.33193403010964512</v>
      </c>
      <c r="I84" s="262">
        <v>0.29361064838708512</v>
      </c>
      <c r="J84" s="262">
        <v>0.26797129286417748</v>
      </c>
      <c r="K84" s="262">
        <v>0.15078916364407499</v>
      </c>
      <c r="L84" s="262">
        <v>0.22416864594662381</v>
      </c>
      <c r="M84" s="262">
        <v>0.1472322289096854</v>
      </c>
      <c r="N84" s="262">
        <v>0.1583817415262713</v>
      </c>
      <c r="O84" s="262">
        <v>0.13717937105909969</v>
      </c>
      <c r="P84" s="262">
        <v>0.12810093488265639</v>
      </c>
      <c r="Q84" s="262">
        <v>0.1550536241449538</v>
      </c>
      <c r="R84" s="262">
        <v>0.1537736908105975</v>
      </c>
      <c r="S84" s="262">
        <v>0.13301930206267559</v>
      </c>
      <c r="T84" s="262">
        <v>0.14193286183068779</v>
      </c>
      <c r="U84" s="262">
        <v>0.28194419095781043</v>
      </c>
      <c r="V84" s="262">
        <v>0.24210253387792269</v>
      </c>
      <c r="W84" s="262">
        <v>6.9493621678703793E-2</v>
      </c>
      <c r="X84" s="262">
        <v>0.19030360191181631</v>
      </c>
      <c r="Y84" s="262">
        <v>0.1259876554530231</v>
      </c>
      <c r="DA84" s="72" t="s">
        <v>561</v>
      </c>
    </row>
    <row r="85" spans="1:105" ht="12" customHeight="1" x14ac:dyDescent="0.25">
      <c r="A85" s="59" t="s">
        <v>31</v>
      </c>
      <c r="B85" s="230">
        <v>1.005395192618447E-2</v>
      </c>
      <c r="C85" s="230">
        <v>2.4349346724174231E-3</v>
      </c>
      <c r="D85" s="230">
        <v>2.749553389434447E-3</v>
      </c>
      <c r="E85" s="230">
        <v>3.0669534036785952E-3</v>
      </c>
      <c r="F85" s="230">
        <v>0</v>
      </c>
      <c r="G85" s="230">
        <v>6.0762989434568352E-3</v>
      </c>
      <c r="H85" s="230">
        <v>1.5593475546069911E-2</v>
      </c>
      <c r="I85" s="230">
        <v>0</v>
      </c>
      <c r="J85" s="230">
        <v>0</v>
      </c>
      <c r="K85" s="230">
        <v>7.2349154835707761E-3</v>
      </c>
      <c r="L85" s="230">
        <v>1.438730667267394E-2</v>
      </c>
      <c r="M85" s="230">
        <v>9.6121925224013256E-3</v>
      </c>
      <c r="N85" s="230">
        <v>1.163118894299978E-2</v>
      </c>
      <c r="O85" s="230">
        <v>1.023181949946363E-2</v>
      </c>
      <c r="P85" s="230">
        <v>9.5121907657604605E-3</v>
      </c>
      <c r="Q85" s="230">
        <v>1.124850824606074E-2</v>
      </c>
      <c r="R85" s="230">
        <v>1.124061572309943E-2</v>
      </c>
      <c r="S85" s="230">
        <v>8.8177644263464031E-3</v>
      </c>
      <c r="T85" s="230">
        <v>1.082786212041122E-2</v>
      </c>
      <c r="U85" s="230">
        <v>1.517736823965514E-2</v>
      </c>
      <c r="V85" s="230">
        <v>1.216905895952612E-2</v>
      </c>
      <c r="W85" s="230">
        <v>2.9290138850522592E-3</v>
      </c>
      <c r="X85" s="230">
        <v>1.2785456163800449E-2</v>
      </c>
      <c r="Y85" s="230">
        <v>9.5437390755312886E-3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2.7740232856723309E-3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3.3134035942783439E-3</v>
      </c>
      <c r="L86" s="230">
        <v>4.3928640107047589E-3</v>
      </c>
      <c r="M86" s="230">
        <v>2.93541289355055E-3</v>
      </c>
      <c r="N86" s="230">
        <v>3.5521826649738768E-3</v>
      </c>
      <c r="O86" s="230">
        <v>0</v>
      </c>
      <c r="P86" s="230">
        <v>2.9058693374671208E-3</v>
      </c>
      <c r="Q86" s="230">
        <v>0</v>
      </c>
      <c r="R86" s="230">
        <v>0</v>
      </c>
      <c r="S86" s="230">
        <v>7.7179231448104091E-4</v>
      </c>
      <c r="T86" s="230">
        <v>1.565995255833645E-3</v>
      </c>
      <c r="U86" s="230">
        <v>4.6864095152648376E-3</v>
      </c>
      <c r="V86" s="230">
        <v>2.6736304674520109E-3</v>
      </c>
      <c r="W86" s="230">
        <v>8.0264148791001533E-4</v>
      </c>
      <c r="X86" s="230">
        <v>1.160737816749821E-3</v>
      </c>
      <c r="Y86" s="230">
        <v>8.1431244499881176E-4</v>
      </c>
      <c r="DA86" s="71" t="s">
        <v>563</v>
      </c>
    </row>
    <row r="87" spans="1:105" ht="12" customHeight="1" x14ac:dyDescent="0.25">
      <c r="A87" s="59" t="s">
        <v>32</v>
      </c>
      <c r="B87" s="230">
        <v>0.17510558223417591</v>
      </c>
      <c r="C87" s="230">
        <v>4.4490314736359983E-2</v>
      </c>
      <c r="D87" s="230">
        <v>4.5463549868735249E-2</v>
      </c>
      <c r="E87" s="230">
        <v>4.3935767175727981E-2</v>
      </c>
      <c r="F87" s="230">
        <v>6.6483166223825593E-2</v>
      </c>
      <c r="G87" s="230">
        <v>8.832839736699441E-2</v>
      </c>
      <c r="H87" s="230">
        <v>0.21102941426372371</v>
      </c>
      <c r="I87" s="230">
        <v>0.16343447108769721</v>
      </c>
      <c r="J87" s="230">
        <v>0.16472110461080761</v>
      </c>
      <c r="K87" s="230">
        <v>8.602820391972224E-2</v>
      </c>
      <c r="L87" s="230">
        <v>0.12248372862785679</v>
      </c>
      <c r="M87" s="230">
        <v>6.835703304056101E-2</v>
      </c>
      <c r="N87" s="230">
        <v>6.482331391173228E-2</v>
      </c>
      <c r="O87" s="230">
        <v>5.4003904621991783E-2</v>
      </c>
      <c r="P87" s="230">
        <v>3.3451718689683663E-2</v>
      </c>
      <c r="Q87" s="230">
        <v>3.2963906636219772E-2</v>
      </c>
      <c r="R87" s="230">
        <v>3.2947305924183698E-2</v>
      </c>
      <c r="S87" s="230">
        <v>2.037617088736034E-2</v>
      </c>
      <c r="T87" s="230">
        <v>2.427112927830842E-2</v>
      </c>
      <c r="U87" s="230">
        <v>4.596159319190387E-2</v>
      </c>
      <c r="V87" s="230">
        <v>2.9891769919349411E-2</v>
      </c>
      <c r="W87" s="230">
        <v>1.044783162878681E-2</v>
      </c>
      <c r="X87" s="230">
        <v>2.1588979154362781E-2</v>
      </c>
      <c r="Y87" s="230">
        <v>2.095197274525697E-2</v>
      </c>
      <c r="DA87" s="71" t="s">
        <v>564</v>
      </c>
    </row>
    <row r="88" spans="1:105" ht="12" customHeight="1" x14ac:dyDescent="0.25">
      <c r="A88" s="59" t="s">
        <v>35</v>
      </c>
      <c r="B88" s="230">
        <v>3.9648927314291663E-2</v>
      </c>
      <c r="C88" s="230">
        <v>9.3975568025370122E-3</v>
      </c>
      <c r="D88" s="230">
        <v>8.0618693630565598E-3</v>
      </c>
      <c r="E88" s="230">
        <v>1.013170520734215E-2</v>
      </c>
      <c r="F88" s="230">
        <v>2.121722658680867E-2</v>
      </c>
      <c r="G88" s="230">
        <v>3.8585232331568103E-2</v>
      </c>
      <c r="H88" s="230">
        <v>0.10531114029985141</v>
      </c>
      <c r="I88" s="230">
        <v>0.13017617729938791</v>
      </c>
      <c r="J88" s="230">
        <v>0.1032501882533699</v>
      </c>
      <c r="K88" s="230">
        <v>5.4212640646503607E-2</v>
      </c>
      <c r="L88" s="230">
        <v>8.2904746635388313E-2</v>
      </c>
      <c r="M88" s="230">
        <v>6.6327590453172547E-2</v>
      </c>
      <c r="N88" s="230">
        <v>7.8375056006565316E-2</v>
      </c>
      <c r="O88" s="230">
        <v>7.2943646937644352E-2</v>
      </c>
      <c r="P88" s="230">
        <v>8.2231156089745114E-2</v>
      </c>
      <c r="Q88" s="230">
        <v>0.1108412092626733</v>
      </c>
      <c r="R88" s="230">
        <v>0.10958576916331431</v>
      </c>
      <c r="S88" s="230">
        <v>0.1030535744344878</v>
      </c>
      <c r="T88" s="230">
        <v>0.10526787517613451</v>
      </c>
      <c r="U88" s="230">
        <v>0.21611882001098651</v>
      </c>
      <c r="V88" s="230">
        <v>0.19736807453159519</v>
      </c>
      <c r="W88" s="230">
        <v>5.5314134676954708E-2</v>
      </c>
      <c r="X88" s="230">
        <v>0.15476842877690319</v>
      </c>
      <c r="Y88" s="230">
        <v>9.4677631187236017E-2</v>
      </c>
      <c r="DA88" s="71" t="s">
        <v>565</v>
      </c>
    </row>
    <row r="89" spans="1:105" ht="12" customHeight="1" x14ac:dyDescent="0.25">
      <c r="A89" s="60" t="s">
        <v>566</v>
      </c>
      <c r="B89" s="262">
        <v>0.28138981338605362</v>
      </c>
      <c r="C89" s="262">
        <v>7.1281311335525538E-2</v>
      </c>
      <c r="D89" s="262">
        <v>6.2669368761832989E-2</v>
      </c>
      <c r="E89" s="262">
        <v>8.7703737674556678E-2</v>
      </c>
      <c r="F89" s="262">
        <v>0.14730513299300951</v>
      </c>
      <c r="G89" s="262">
        <v>0.16989811776118269</v>
      </c>
      <c r="H89" s="262">
        <v>0.44560791375233022</v>
      </c>
      <c r="I89" s="262">
        <v>0.58714791733764748</v>
      </c>
      <c r="J89" s="262">
        <v>0.47786400171463272</v>
      </c>
      <c r="K89" s="262">
        <v>0.242063906853763</v>
      </c>
      <c r="L89" s="262">
        <v>0.33790147867912462</v>
      </c>
      <c r="M89" s="262">
        <v>0.23387679206666129</v>
      </c>
      <c r="N89" s="262">
        <v>0.25390399576655909</v>
      </c>
      <c r="O89" s="262">
        <v>0.26153711427828208</v>
      </c>
      <c r="P89" s="262">
        <v>0.2439577174355714</v>
      </c>
      <c r="Q89" s="262">
        <v>0.24656030591398059</v>
      </c>
      <c r="R89" s="262">
        <v>0.21699627631910379</v>
      </c>
      <c r="S89" s="262">
        <v>0.23023208079183319</v>
      </c>
      <c r="T89" s="262">
        <v>0.21260843152013101</v>
      </c>
      <c r="U89" s="262">
        <v>0.38493895135499528</v>
      </c>
      <c r="V89" s="262">
        <v>0.35762670021008991</v>
      </c>
      <c r="W89" s="262">
        <v>9.5200535289519411E-2</v>
      </c>
      <c r="X89" s="262">
        <v>0.29618244185588521</v>
      </c>
      <c r="Y89" s="262">
        <v>0.19915411613402181</v>
      </c>
      <c r="DA89" s="72" t="s">
        <v>567</v>
      </c>
    </row>
    <row r="90" spans="1:105" ht="12" customHeight="1" x14ac:dyDescent="0.25">
      <c r="A90" s="57" t="s">
        <v>517</v>
      </c>
      <c r="B90" s="294">
        <v>0.97085296625148532</v>
      </c>
      <c r="C90" s="294">
        <v>0.24473579263055201</v>
      </c>
      <c r="D90" s="294">
        <v>0.22812694626892829</v>
      </c>
      <c r="E90" s="294">
        <v>0.28310987309786279</v>
      </c>
      <c r="F90" s="294">
        <v>0.45072419868428221</v>
      </c>
      <c r="G90" s="294">
        <v>0.58091813602799192</v>
      </c>
      <c r="H90" s="294">
        <v>1.491271187739764</v>
      </c>
      <c r="I90" s="294">
        <v>1.6892334655240799</v>
      </c>
      <c r="J90" s="294">
        <v>1.430460047055955</v>
      </c>
      <c r="K90" s="294">
        <v>0.75346477405278289</v>
      </c>
      <c r="L90" s="294">
        <v>1.0780112750965241</v>
      </c>
      <c r="M90" s="294">
        <v>0.73094050662638421</v>
      </c>
      <c r="N90" s="294">
        <v>0.7907352728613507</v>
      </c>
      <c r="O90" s="294">
        <v>0.7647103945379583</v>
      </c>
      <c r="P90" s="294">
        <v>0.71358253111802772</v>
      </c>
      <c r="Q90" s="294">
        <v>0.77026749131637573</v>
      </c>
      <c r="R90" s="294">
        <v>0.71111092285703659</v>
      </c>
      <c r="S90" s="294">
        <v>0.69669080289990848</v>
      </c>
      <c r="T90" s="294">
        <v>0.67998545906344399</v>
      </c>
      <c r="U90" s="294">
        <v>1.279035328667727</v>
      </c>
      <c r="V90" s="294">
        <v>1.150238819012767</v>
      </c>
      <c r="W90" s="294">
        <v>0.31587189992080961</v>
      </c>
      <c r="X90" s="294">
        <v>0.93304628262866185</v>
      </c>
      <c r="Y90" s="294">
        <v>0.62359922795945777</v>
      </c>
      <c r="DA90" s="70" t="s">
        <v>568</v>
      </c>
    </row>
    <row r="91" spans="1:105" ht="12" customHeight="1" x14ac:dyDescent="0.25">
      <c r="A91" s="60" t="s">
        <v>519</v>
      </c>
      <c r="B91" s="262">
        <v>0.43116694090108831</v>
      </c>
      <c r="C91" s="262">
        <v>0.1080232118390945</v>
      </c>
      <c r="D91" s="262">
        <v>0.10793147035136159</v>
      </c>
      <c r="E91" s="262">
        <v>0.1149002246234264</v>
      </c>
      <c r="F91" s="262">
        <v>0.16820323325885389</v>
      </c>
      <c r="G91" s="262">
        <v>0.25506540246350512</v>
      </c>
      <c r="H91" s="262">
        <v>0.63662630580959023</v>
      </c>
      <c r="I91" s="262">
        <v>0.56312473405418784</v>
      </c>
      <c r="J91" s="262">
        <v>0.51395023939783779</v>
      </c>
      <c r="K91" s="262">
        <v>0.28920309308188619</v>
      </c>
      <c r="L91" s="262">
        <v>0.42993981936771108</v>
      </c>
      <c r="M91" s="262">
        <v>0.28238114048120749</v>
      </c>
      <c r="N91" s="262">
        <v>0.3037651276136199</v>
      </c>
      <c r="O91" s="262">
        <v>0.26310046066018022</v>
      </c>
      <c r="P91" s="262">
        <v>0.2456886536103631</v>
      </c>
      <c r="Q91" s="262">
        <v>0.29738203072816671</v>
      </c>
      <c r="R91" s="262">
        <v>0.29492720791272758</v>
      </c>
      <c r="S91" s="262">
        <v>0.25512173863450621</v>
      </c>
      <c r="T91" s="262">
        <v>0.2722173242388149</v>
      </c>
      <c r="U91" s="262">
        <v>0.54074928284591395</v>
      </c>
      <c r="V91" s="262">
        <v>0.4643357649076566</v>
      </c>
      <c r="W91" s="262">
        <v>0.13328391678318899</v>
      </c>
      <c r="X91" s="262">
        <v>0.36498902817333712</v>
      </c>
      <c r="Y91" s="262">
        <v>0.2416355311390504</v>
      </c>
      <c r="DA91" s="72" t="s">
        <v>569</v>
      </c>
    </row>
    <row r="92" spans="1:105" ht="12" customHeight="1" x14ac:dyDescent="0.25">
      <c r="A92" s="59" t="s">
        <v>31</v>
      </c>
      <c r="B92" s="297">
        <v>1.9282778181675959E-2</v>
      </c>
      <c r="C92" s="297">
        <v>4.6700347803349468E-3</v>
      </c>
      <c r="D92" s="297">
        <v>5.2734515239780703E-3</v>
      </c>
      <c r="E92" s="297">
        <v>5.8822026016106237E-3</v>
      </c>
      <c r="F92" s="297">
        <v>0</v>
      </c>
      <c r="G92" s="297">
        <v>1.165391734041204E-2</v>
      </c>
      <c r="H92" s="297">
        <v>2.990719791022179E-2</v>
      </c>
      <c r="I92" s="297">
        <v>0</v>
      </c>
      <c r="J92" s="297">
        <v>0</v>
      </c>
      <c r="K92" s="297">
        <v>1.387606301055914E-2</v>
      </c>
      <c r="L92" s="297">
        <v>2.7593850183268501E-2</v>
      </c>
      <c r="M92" s="297">
        <v>1.8435514473299299E-2</v>
      </c>
      <c r="N92" s="297">
        <v>2.2307808712801639E-2</v>
      </c>
      <c r="O92" s="297">
        <v>1.962391577477729E-2</v>
      </c>
      <c r="P92" s="297">
        <v>1.8243718082661939E-2</v>
      </c>
      <c r="Q92" s="297">
        <v>2.1573853841357859E-2</v>
      </c>
      <c r="R92" s="297">
        <v>2.1558716533096E-2</v>
      </c>
      <c r="S92" s="297">
        <v>1.6911856824049741E-2</v>
      </c>
      <c r="T92" s="297">
        <v>2.076708392705617E-2</v>
      </c>
      <c r="U92" s="297">
        <v>2.9109133134471891E-2</v>
      </c>
      <c r="V92" s="297">
        <v>2.3339405869362541E-2</v>
      </c>
      <c r="W92" s="297">
        <v>5.6176442309632119E-3</v>
      </c>
      <c r="X92" s="297">
        <v>2.452161269202217E-2</v>
      </c>
      <c r="Y92" s="297">
        <v>1.830422553921077E-2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5.3203830773361927E-3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6.354876868710513E-3</v>
      </c>
      <c r="L93" s="297">
        <v>8.4252066175170108E-3</v>
      </c>
      <c r="M93" s="297">
        <v>5.629917082709583E-3</v>
      </c>
      <c r="N93" s="297">
        <v>6.8128384631614639E-3</v>
      </c>
      <c r="O93" s="297">
        <v>0</v>
      </c>
      <c r="P93" s="297">
        <v>5.5732546038319009E-3</v>
      </c>
      <c r="Q93" s="297">
        <v>0</v>
      </c>
      <c r="R93" s="297">
        <v>0</v>
      </c>
      <c r="S93" s="297">
        <v>1.4802437998237101E-3</v>
      </c>
      <c r="T93" s="297">
        <v>3.0034696180665848E-3</v>
      </c>
      <c r="U93" s="297">
        <v>8.9882064102570509E-3</v>
      </c>
      <c r="V93" s="297">
        <v>5.12783665787958E-3</v>
      </c>
      <c r="W93" s="297">
        <v>1.5394103616579401E-3</v>
      </c>
      <c r="X93" s="297">
        <v>2.22621413070192E-3</v>
      </c>
      <c r="Y93" s="297">
        <v>1.561794442899169E-3</v>
      </c>
      <c r="DA93" s="71" t="s">
        <v>571</v>
      </c>
    </row>
    <row r="94" spans="1:105" ht="12" customHeight="1" x14ac:dyDescent="0.25">
      <c r="A94" s="59" t="s">
        <v>32</v>
      </c>
      <c r="B94" s="297">
        <v>0.33584028702196528</v>
      </c>
      <c r="C94" s="297">
        <v>8.5329318917855182E-2</v>
      </c>
      <c r="D94" s="297">
        <v>8.7195915984758829E-2</v>
      </c>
      <c r="E94" s="297">
        <v>8.4265735395538208E-2</v>
      </c>
      <c r="F94" s="297">
        <v>0.127510073304681</v>
      </c>
      <c r="G94" s="297">
        <v>0.16940770217279769</v>
      </c>
      <c r="H94" s="297">
        <v>0.40473968991819959</v>
      </c>
      <c r="I94" s="297">
        <v>0.31345591030885289</v>
      </c>
      <c r="J94" s="297">
        <v>0.31592358361875128</v>
      </c>
      <c r="K94" s="297">
        <v>0.16499609165940571</v>
      </c>
      <c r="L94" s="297">
        <v>0.23491524400911701</v>
      </c>
      <c r="M94" s="297">
        <v>0.13110401909181041</v>
      </c>
      <c r="N94" s="297">
        <v>0.1243265924025017</v>
      </c>
      <c r="O94" s="297">
        <v>0.103575720414793</v>
      </c>
      <c r="P94" s="297">
        <v>6.4158062026241566E-2</v>
      </c>
      <c r="Q94" s="297">
        <v>6.3222472549550907E-2</v>
      </c>
      <c r="R94" s="297">
        <v>6.3190633542342639E-2</v>
      </c>
      <c r="S94" s="297">
        <v>3.9080073815511457E-2</v>
      </c>
      <c r="T94" s="297">
        <v>4.655033220056546E-2</v>
      </c>
      <c r="U94" s="297">
        <v>8.8151128322756345E-2</v>
      </c>
      <c r="V94" s="297">
        <v>5.733032871495479E-2</v>
      </c>
      <c r="W94" s="297">
        <v>2.0038211964461899E-2</v>
      </c>
      <c r="X94" s="297">
        <v>4.1406155436073427E-2</v>
      </c>
      <c r="Y94" s="297">
        <v>4.0184421596755678E-2</v>
      </c>
      <c r="DA94" s="71" t="s">
        <v>572</v>
      </c>
    </row>
    <row r="95" spans="1:105" ht="12" customHeight="1" x14ac:dyDescent="0.25">
      <c r="A95" s="59" t="s">
        <v>35</v>
      </c>
      <c r="B95" s="297">
        <v>7.6043875697447E-2</v>
      </c>
      <c r="C95" s="297">
        <v>1.8023858140904379E-2</v>
      </c>
      <c r="D95" s="297">
        <v>1.5462102842624699E-2</v>
      </c>
      <c r="E95" s="297">
        <v>1.9431903548941361E-2</v>
      </c>
      <c r="F95" s="297">
        <v>4.0693159954172907E-2</v>
      </c>
      <c r="G95" s="297">
        <v>7.4003782950295333E-2</v>
      </c>
      <c r="H95" s="297">
        <v>0.20197941798116889</v>
      </c>
      <c r="I95" s="297">
        <v>0.24966882374533489</v>
      </c>
      <c r="J95" s="297">
        <v>0.19802665577908651</v>
      </c>
      <c r="K95" s="297">
        <v>0.1039760615432108</v>
      </c>
      <c r="L95" s="297">
        <v>0.15900551855780859</v>
      </c>
      <c r="M95" s="297">
        <v>0.12721168983338821</v>
      </c>
      <c r="N95" s="297">
        <v>0.15031788803515511</v>
      </c>
      <c r="O95" s="297">
        <v>0.13990082447060989</v>
      </c>
      <c r="P95" s="297">
        <v>0.15771361889762769</v>
      </c>
      <c r="Q95" s="297">
        <v>0.2125857043372579</v>
      </c>
      <c r="R95" s="297">
        <v>0.2101778578372889</v>
      </c>
      <c r="S95" s="297">
        <v>0.19764956419512131</v>
      </c>
      <c r="T95" s="297">
        <v>0.20189643849312669</v>
      </c>
      <c r="U95" s="297">
        <v>0.41450081497842872</v>
      </c>
      <c r="V95" s="297">
        <v>0.37853819366545971</v>
      </c>
      <c r="W95" s="297">
        <v>0.1060886502261059</v>
      </c>
      <c r="X95" s="297">
        <v>0.29683504591453957</v>
      </c>
      <c r="Y95" s="297">
        <v>0.18158508956018471</v>
      </c>
      <c r="DA95" s="71" t="s">
        <v>573</v>
      </c>
    </row>
    <row r="96" spans="1:105" ht="12" customHeight="1" x14ac:dyDescent="0.25">
      <c r="A96" s="60" t="s">
        <v>525</v>
      </c>
      <c r="B96" s="262">
        <v>0.539686025350397</v>
      </c>
      <c r="C96" s="262">
        <v>0.13671258079145751</v>
      </c>
      <c r="D96" s="262">
        <v>0.1201954759175667</v>
      </c>
      <c r="E96" s="262">
        <v>0.16820964847443651</v>
      </c>
      <c r="F96" s="262">
        <v>0.28252096542542821</v>
      </c>
      <c r="G96" s="262">
        <v>0.32585273356448691</v>
      </c>
      <c r="H96" s="262">
        <v>0.85464488193017429</v>
      </c>
      <c r="I96" s="262">
        <v>1.1261087314698921</v>
      </c>
      <c r="J96" s="262">
        <v>0.91650980765811685</v>
      </c>
      <c r="K96" s="262">
        <v>0.46426168097089671</v>
      </c>
      <c r="L96" s="262">
        <v>0.64807145572881253</v>
      </c>
      <c r="M96" s="262">
        <v>0.44855936614517672</v>
      </c>
      <c r="N96" s="262">
        <v>0.4869701452477308</v>
      </c>
      <c r="O96" s="262">
        <v>0.50160993387777808</v>
      </c>
      <c r="P96" s="262">
        <v>0.46789387750766459</v>
      </c>
      <c r="Q96" s="262">
        <v>0.47288546058820907</v>
      </c>
      <c r="R96" s="262">
        <v>0.416183714944309</v>
      </c>
      <c r="S96" s="262">
        <v>0.44156906426540232</v>
      </c>
      <c r="T96" s="262">
        <v>0.40776813482462909</v>
      </c>
      <c r="U96" s="262">
        <v>0.7382860458218129</v>
      </c>
      <c r="V96" s="262">
        <v>0.68590305410511077</v>
      </c>
      <c r="W96" s="262">
        <v>0.18258798313762059</v>
      </c>
      <c r="X96" s="262">
        <v>0.56805725445532473</v>
      </c>
      <c r="Y96" s="262">
        <v>0.38196369682040737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0.16631547779258785</v>
      </c>
      <c r="C97" s="294">
        <f t="shared" si="1"/>
        <v>4.0964816795376599E-2</v>
      </c>
      <c r="D97" s="294">
        <f t="shared" si="1"/>
        <v>3.7315397724917418E-2</v>
      </c>
      <c r="E97" s="294">
        <f t="shared" si="1"/>
        <v>4.638163185255631E-2</v>
      </c>
      <c r="F97" s="294">
        <f t="shared" si="1"/>
        <v>7.8003156043881056E-2</v>
      </c>
      <c r="G97" s="294">
        <f t="shared" si="1"/>
        <v>9.4438585096766836E-2</v>
      </c>
      <c r="H97" s="294">
        <f t="shared" si="1"/>
        <v>0.24396548948227401</v>
      </c>
      <c r="I97" s="294">
        <f t="shared" si="1"/>
        <v>0.28615943222332518</v>
      </c>
      <c r="J97" s="294">
        <f t="shared" si="1"/>
        <v>0.21209763686469812</v>
      </c>
      <c r="K97" s="294">
        <f t="shared" si="1"/>
        <v>0.33207309480244984</v>
      </c>
      <c r="L97" s="294">
        <f t="shared" si="1"/>
        <v>0.35278618370398374</v>
      </c>
      <c r="M97" s="294">
        <f t="shared" si="1"/>
        <v>0.26119697140681358</v>
      </c>
      <c r="N97" s="294">
        <f t="shared" si="1"/>
        <v>0.36370344293756285</v>
      </c>
      <c r="O97" s="294">
        <f t="shared" si="1"/>
        <v>0.33510549290255032</v>
      </c>
      <c r="P97" s="294">
        <f t="shared" si="1"/>
        <v>0.29192818847789509</v>
      </c>
      <c r="Q97" s="294">
        <f t="shared" si="1"/>
        <v>0.32178449559144195</v>
      </c>
      <c r="R97" s="294">
        <f t="shared" si="1"/>
        <v>0.40580022892005752</v>
      </c>
      <c r="S97" s="294">
        <f t="shared" si="1"/>
        <v>0.36044635165612793</v>
      </c>
      <c r="T97" s="294">
        <f t="shared" si="1"/>
        <v>0.36423584644179607</v>
      </c>
      <c r="U97" s="294">
        <f t="shared" si="1"/>
        <v>0.6968824061256268</v>
      </c>
      <c r="V97" s="294">
        <f t="shared" si="1"/>
        <v>0.64641101204176543</v>
      </c>
      <c r="W97" s="294">
        <f t="shared" si="1"/>
        <v>0.1753689505762055</v>
      </c>
      <c r="X97" s="294">
        <f t="shared" si="1"/>
        <v>0.52420389666398526</v>
      </c>
      <c r="Y97" s="294">
        <f t="shared" si="1"/>
        <v>0.32569715597378945</v>
      </c>
      <c r="DA97" s="70"/>
    </row>
    <row r="98" spans="1:105" ht="12" customHeight="1" x14ac:dyDescent="0.25">
      <c r="A98" s="60" t="s">
        <v>528</v>
      </c>
      <c r="B98" s="262">
        <v>5.1410827042531713E-3</v>
      </c>
      <c r="C98" s="262">
        <v>1.22621609251371E-3</v>
      </c>
      <c r="D98" s="262">
        <v>1.1786200599027291E-3</v>
      </c>
      <c r="E98" s="262">
        <v>1.5318362163767149E-3</v>
      </c>
      <c r="F98" s="262">
        <v>2.0038438308439331E-3</v>
      </c>
      <c r="G98" s="262">
        <v>4.243609633042664E-3</v>
      </c>
      <c r="H98" s="262">
        <v>1.1176081497997309E-2</v>
      </c>
      <c r="I98" s="262">
        <v>1.0801803652371361E-2</v>
      </c>
      <c r="J98" s="262">
        <v>8.8442482885588269E-3</v>
      </c>
      <c r="K98" s="262">
        <v>6.4997008838090578E-3</v>
      </c>
      <c r="L98" s="262">
        <v>9.6040627448524211E-3</v>
      </c>
      <c r="M98" s="262">
        <v>7.2149143518210768E-3</v>
      </c>
      <c r="N98" s="262">
        <v>8.7869399508077352E-3</v>
      </c>
      <c r="O98" s="262">
        <v>7.5316450964104274E-3</v>
      </c>
      <c r="P98" s="262">
        <v>8.021240115667105E-3</v>
      </c>
      <c r="Q98" s="262">
        <v>1.030431229698218E-2</v>
      </c>
      <c r="R98" s="262">
        <v>1.108113682652007E-2</v>
      </c>
      <c r="S98" s="262">
        <v>9.7187641183199835E-3</v>
      </c>
      <c r="T98" s="262">
        <v>1.037846808799699E-2</v>
      </c>
      <c r="U98" s="262">
        <v>2.0918254514664589E-2</v>
      </c>
      <c r="V98" s="262">
        <v>1.858573752393421E-2</v>
      </c>
      <c r="W98" s="262">
        <v>5.2293366434933326E-3</v>
      </c>
      <c r="X98" s="262">
        <v>1.469065856272167E-2</v>
      </c>
      <c r="Y98" s="262">
        <v>9.165218564949857E-3</v>
      </c>
      <c r="DA98" s="72" t="s">
        <v>575</v>
      </c>
    </row>
    <row r="99" spans="1:105" ht="12" customHeight="1" x14ac:dyDescent="0.25">
      <c r="A99" s="59" t="s">
        <v>31</v>
      </c>
      <c r="B99" s="230">
        <v>1.0399437446474309E-3</v>
      </c>
      <c r="C99" s="230">
        <v>2.5233536705754019E-4</v>
      </c>
      <c r="D99" s="230">
        <v>2.9974582020801178E-4</v>
      </c>
      <c r="E99" s="230">
        <v>2.9413158842582211E-4</v>
      </c>
      <c r="F99" s="230">
        <v>0</v>
      </c>
      <c r="G99" s="230">
        <v>5.7735236552714907E-4</v>
      </c>
      <c r="H99" s="230">
        <v>1.4414168749520449E-3</v>
      </c>
      <c r="I99" s="230">
        <v>0</v>
      </c>
      <c r="J99" s="230">
        <v>0</v>
      </c>
      <c r="K99" s="230">
        <v>7.2612862383454732E-4</v>
      </c>
      <c r="L99" s="230">
        <v>1.358870122110946E-3</v>
      </c>
      <c r="M99" s="230">
        <v>8.7925164582048233E-4</v>
      </c>
      <c r="N99" s="230">
        <v>1.092392865127157E-3</v>
      </c>
      <c r="O99" s="230">
        <v>9.2650437035735251E-4</v>
      </c>
      <c r="P99" s="230">
        <v>8.0612993141575468E-4</v>
      </c>
      <c r="Q99" s="230">
        <v>9.4936858080859438E-4</v>
      </c>
      <c r="R99" s="230">
        <v>1.0308907359852951E-3</v>
      </c>
      <c r="S99" s="230">
        <v>7.607900421126941E-4</v>
      </c>
      <c r="T99" s="230">
        <v>9.5508215832103803E-4</v>
      </c>
      <c r="U99" s="230">
        <v>1.3453706108229029E-3</v>
      </c>
      <c r="V99" s="230">
        <v>1.0657844659528409E-3</v>
      </c>
      <c r="W99" s="230">
        <v>2.5940544830471072E-4</v>
      </c>
      <c r="X99" s="230">
        <v>1.113280923735105E-3</v>
      </c>
      <c r="Y99" s="230">
        <v>8.3276894384035224E-4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2.6603856268777118E-4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3.3254807158221601E-4</v>
      </c>
      <c r="L100" s="230">
        <v>4.1490264929021169E-4</v>
      </c>
      <c r="M100" s="230">
        <v>2.6850966746681489E-4</v>
      </c>
      <c r="N100" s="230">
        <v>3.3361843039969119E-4</v>
      </c>
      <c r="O100" s="230">
        <v>0</v>
      </c>
      <c r="P100" s="230">
        <v>2.4626380056920997E-4</v>
      </c>
      <c r="Q100" s="230">
        <v>0</v>
      </c>
      <c r="R100" s="230">
        <v>0</v>
      </c>
      <c r="S100" s="230">
        <v>6.6589656861538153E-5</v>
      </c>
      <c r="T100" s="230">
        <v>1.3813014168722191E-4</v>
      </c>
      <c r="U100" s="230">
        <v>4.1541837376289322E-4</v>
      </c>
      <c r="V100" s="230">
        <v>2.341605730883524E-4</v>
      </c>
      <c r="W100" s="230">
        <v>7.1085212692852359E-5</v>
      </c>
      <c r="X100" s="230">
        <v>1.010700949805923E-4</v>
      </c>
      <c r="Y100" s="230">
        <v>7.1055391331511714E-5</v>
      </c>
      <c r="DA100" s="71" t="s">
        <v>577</v>
      </c>
    </row>
    <row r="101" spans="1:105" ht="12" customHeight="1" x14ac:dyDescent="0.25">
      <c r="A101" s="59" t="s">
        <v>35</v>
      </c>
      <c r="B101" s="230">
        <v>4.1011389596057402E-3</v>
      </c>
      <c r="C101" s="230">
        <v>9.7388072545616963E-4</v>
      </c>
      <c r="D101" s="230">
        <v>8.788742396947175E-4</v>
      </c>
      <c r="E101" s="230">
        <v>9.7166606526312188E-4</v>
      </c>
      <c r="F101" s="230">
        <v>2.0038438308439331E-3</v>
      </c>
      <c r="G101" s="230">
        <v>3.666257267515515E-3</v>
      </c>
      <c r="H101" s="230">
        <v>9.7346646230452635E-3</v>
      </c>
      <c r="I101" s="230">
        <v>1.0801803652371361E-2</v>
      </c>
      <c r="J101" s="230">
        <v>8.8442482885588269E-3</v>
      </c>
      <c r="K101" s="230">
        <v>5.4410241883922949E-3</v>
      </c>
      <c r="L101" s="230">
        <v>7.830289973451263E-3</v>
      </c>
      <c r="M101" s="230">
        <v>6.0671530385337799E-3</v>
      </c>
      <c r="N101" s="230">
        <v>7.3609286552808869E-3</v>
      </c>
      <c r="O101" s="230">
        <v>6.6051407260530742E-3</v>
      </c>
      <c r="P101" s="230">
        <v>6.9688463836821406E-3</v>
      </c>
      <c r="Q101" s="230">
        <v>9.3549437161735832E-3</v>
      </c>
      <c r="R101" s="230">
        <v>1.0050246090534769E-2</v>
      </c>
      <c r="S101" s="230">
        <v>8.8913844193457513E-3</v>
      </c>
      <c r="T101" s="230">
        <v>9.2852557879887325E-3</v>
      </c>
      <c r="U101" s="230">
        <v>1.9157465530078799E-2</v>
      </c>
      <c r="V101" s="230">
        <v>1.7285792484893019E-2</v>
      </c>
      <c r="W101" s="230">
        <v>4.8988459824957694E-3</v>
      </c>
      <c r="X101" s="230">
        <v>1.347630754400597E-2</v>
      </c>
      <c r="Y101" s="230">
        <v>8.2613942297779935E-3</v>
      </c>
      <c r="DA101" s="71" t="s">
        <v>578</v>
      </c>
    </row>
    <row r="102" spans="1:105" ht="12" customHeight="1" x14ac:dyDescent="0.25">
      <c r="A102" s="60" t="s">
        <v>533</v>
      </c>
      <c r="B102" s="262">
        <v>0.13206846953917711</v>
      </c>
      <c r="C102" s="262">
        <v>3.2351628040333431E-2</v>
      </c>
      <c r="D102" s="262">
        <v>2.930480218360829E-2</v>
      </c>
      <c r="E102" s="262">
        <v>3.6438699581652662E-2</v>
      </c>
      <c r="F102" s="262">
        <v>6.2087197884993589E-2</v>
      </c>
      <c r="G102" s="262">
        <v>7.4051747307766369E-2</v>
      </c>
      <c r="H102" s="262">
        <v>0.1915986699350759</v>
      </c>
      <c r="I102" s="262">
        <v>0.22663706656371579</v>
      </c>
      <c r="J102" s="262">
        <v>0.16232031183484269</v>
      </c>
      <c r="K102" s="262">
        <v>0.30127877265279751</v>
      </c>
      <c r="L102" s="262">
        <v>0.31126758448328973</v>
      </c>
      <c r="M102" s="262">
        <v>0.23258875330409609</v>
      </c>
      <c r="N102" s="262">
        <v>0.33107002308156919</v>
      </c>
      <c r="O102" s="262">
        <v>0.30389132688186232</v>
      </c>
      <c r="P102" s="262">
        <v>0.26323225597353311</v>
      </c>
      <c r="Q102" s="262">
        <v>0.29067061436417402</v>
      </c>
      <c r="R102" s="262">
        <v>0.37481809587489012</v>
      </c>
      <c r="S102" s="262">
        <v>0.3308633378286685</v>
      </c>
      <c r="T102" s="262">
        <v>0.33510404391017712</v>
      </c>
      <c r="U102" s="262">
        <v>0.64184192805175011</v>
      </c>
      <c r="V102" s="262">
        <v>0.59650379083026017</v>
      </c>
      <c r="W102" s="262">
        <v>0.1617082651905106</v>
      </c>
      <c r="X102" s="262">
        <v>0.48372344552452179</v>
      </c>
      <c r="Y102" s="262">
        <v>0.29915411917200191</v>
      </c>
      <c r="DA102" s="72" t="s">
        <v>579</v>
      </c>
    </row>
    <row r="103" spans="1:105" ht="12" customHeight="1" x14ac:dyDescent="0.25">
      <c r="A103" s="64" t="s">
        <v>28</v>
      </c>
      <c r="B103" s="229">
        <v>8.259536660921929E-2</v>
      </c>
      <c r="C103" s="229">
        <v>1.8588111258728821E-2</v>
      </c>
      <c r="D103" s="229">
        <v>1.458659470163153E-2</v>
      </c>
      <c r="E103" s="229">
        <v>1.9157076225954799E-2</v>
      </c>
      <c r="F103" s="229">
        <v>4.0400098204026687E-2</v>
      </c>
      <c r="G103" s="229">
        <v>3.6053408269873091E-2</v>
      </c>
      <c r="H103" s="229">
        <v>9.7400443890788599E-2</v>
      </c>
      <c r="I103" s="229">
        <v>0.14458509744092349</v>
      </c>
      <c r="J103" s="229">
        <v>5.6563110380076394E-3</v>
      </c>
      <c r="K103" s="229">
        <v>4.1155637799504367E-4</v>
      </c>
      <c r="L103" s="229">
        <v>0</v>
      </c>
      <c r="M103" s="229">
        <v>0</v>
      </c>
      <c r="N103" s="229">
        <v>0</v>
      </c>
      <c r="O103" s="229">
        <v>0</v>
      </c>
      <c r="P103" s="229">
        <v>4.4764262895601438E-4</v>
      </c>
      <c r="Q103" s="229">
        <v>4.7346161786983521E-4</v>
      </c>
      <c r="R103" s="229">
        <v>2.9471119878979758E-4</v>
      </c>
      <c r="S103" s="229">
        <v>4.438196409377075E-4</v>
      </c>
      <c r="T103" s="229">
        <v>4.4082557822183141E-4</v>
      </c>
      <c r="U103" s="229">
        <v>5.8379556527854827E-4</v>
      </c>
      <c r="V103" s="229">
        <v>4.3793860314886112E-4</v>
      </c>
      <c r="W103" s="229">
        <v>1.193158373081779E-4</v>
      </c>
      <c r="X103" s="229">
        <v>3.8662870629146262E-4</v>
      </c>
      <c r="Y103" s="229">
        <v>2.7079931323609131E-4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2.1684072804139041E-3</v>
      </c>
      <c r="C105" s="229">
        <v>5.8960106681896619E-4</v>
      </c>
      <c r="D105" s="229">
        <v>7.1912069226319605E-4</v>
      </c>
      <c r="E105" s="229">
        <v>8.8471550161108329E-4</v>
      </c>
      <c r="F105" s="229">
        <v>0</v>
      </c>
      <c r="G105" s="229">
        <v>1.7361409973425169E-3</v>
      </c>
      <c r="H105" s="229">
        <v>4.4252098340732309E-3</v>
      </c>
      <c r="I105" s="229">
        <v>0</v>
      </c>
      <c r="J105" s="229">
        <v>0</v>
      </c>
      <c r="K105" s="229">
        <v>9.031953626192857E-4</v>
      </c>
      <c r="L105" s="229">
        <v>2.6344046463063252E-3</v>
      </c>
      <c r="M105" s="229">
        <v>1.6038099005047941E-3</v>
      </c>
      <c r="N105" s="229">
        <v>1.3824046935750161E-3</v>
      </c>
      <c r="O105" s="229">
        <v>1.4087406595897751E-3</v>
      </c>
      <c r="P105" s="229">
        <v>1.4208749200909801E-3</v>
      </c>
      <c r="Q105" s="229">
        <v>1.4981804209426249E-3</v>
      </c>
      <c r="R105" s="229">
        <v>9.2806971418753605E-4</v>
      </c>
      <c r="S105" s="229">
        <v>9.059987091820554E-4</v>
      </c>
      <c r="T105" s="229">
        <v>9.9522967352078714E-4</v>
      </c>
      <c r="U105" s="229">
        <v>1.315105047399027E-3</v>
      </c>
      <c r="V105" s="229">
        <v>1.0459250028581181E-3</v>
      </c>
      <c r="W105" s="229">
        <v>2.4875449117193891E-4</v>
      </c>
      <c r="X105" s="229">
        <v>1.1231729175094831E-3</v>
      </c>
      <c r="Y105" s="229">
        <v>9.3517508362965475E-4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8.0021476678476952E-4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4.1364004425954362E-4</v>
      </c>
      <c r="L106" s="229">
        <v>8.0436051192072418E-4</v>
      </c>
      <c r="M106" s="229">
        <v>4.897783986092777E-4</v>
      </c>
      <c r="N106" s="229">
        <v>4.2218848069277648E-4</v>
      </c>
      <c r="O106" s="229">
        <v>0</v>
      </c>
      <c r="P106" s="229">
        <v>4.3406161254991792E-4</v>
      </c>
      <c r="Q106" s="229">
        <v>0</v>
      </c>
      <c r="R106" s="229">
        <v>0</v>
      </c>
      <c r="S106" s="229">
        <v>7.9299333353384001E-5</v>
      </c>
      <c r="T106" s="229">
        <v>1.4393653427304919E-4</v>
      </c>
      <c r="U106" s="229">
        <v>4.0607308924618018E-4</v>
      </c>
      <c r="V106" s="229">
        <v>2.2979730508431969E-4</v>
      </c>
      <c r="W106" s="229">
        <v>6.8166517044346964E-5</v>
      </c>
      <c r="X106" s="229">
        <v>1.019681475107384E-4</v>
      </c>
      <c r="Y106" s="229">
        <v>7.9793119114589692E-5</v>
      </c>
      <c r="DA106" s="73" t="s">
        <v>583</v>
      </c>
    </row>
    <row r="107" spans="1:105" ht="12" customHeight="1" x14ac:dyDescent="0.25">
      <c r="A107" s="64" t="s">
        <v>32</v>
      </c>
      <c r="B107" s="229">
        <v>3.7766265658065561E-2</v>
      </c>
      <c r="C107" s="229">
        <v>1.077299417056907E-2</v>
      </c>
      <c r="D107" s="229">
        <v>1.189057814988346E-2</v>
      </c>
      <c r="E107" s="229">
        <v>1.2674028320390961E-2</v>
      </c>
      <c r="F107" s="229">
        <v>1.5366264208810361E-2</v>
      </c>
      <c r="G107" s="229">
        <v>2.523749297482028E-2</v>
      </c>
      <c r="H107" s="229">
        <v>5.9887190416244643E-2</v>
      </c>
      <c r="I107" s="229">
        <v>4.5156348552005128E-2</v>
      </c>
      <c r="J107" s="229">
        <v>9.577727721747005E-2</v>
      </c>
      <c r="K107" s="229">
        <v>1.0739624396608791E-2</v>
      </c>
      <c r="L107" s="229">
        <v>2.2427526647986518E-2</v>
      </c>
      <c r="M107" s="229">
        <v>1.1405481746655319E-2</v>
      </c>
      <c r="N107" s="229">
        <v>7.7044620153469577E-3</v>
      </c>
      <c r="O107" s="229">
        <v>7.4353829464638361E-3</v>
      </c>
      <c r="P107" s="229">
        <v>4.9968203214762093E-3</v>
      </c>
      <c r="Q107" s="229">
        <v>4.390438130981519E-3</v>
      </c>
      <c r="R107" s="229">
        <v>2.7202599524392621E-3</v>
      </c>
      <c r="S107" s="229">
        <v>2.0935901243701711E-3</v>
      </c>
      <c r="T107" s="229">
        <v>2.230851094981836E-3</v>
      </c>
      <c r="U107" s="229">
        <v>3.9825299247366079E-3</v>
      </c>
      <c r="V107" s="229">
        <v>2.569183832728117E-3</v>
      </c>
      <c r="W107" s="229">
        <v>8.8731059075282729E-4</v>
      </c>
      <c r="X107" s="229">
        <v>1.8965421641748709E-3</v>
      </c>
      <c r="Y107" s="229">
        <v>2.053048884633423E-3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7.3897281770107359E-3</v>
      </c>
      <c r="T108" s="229">
        <v>1.287778889054573E-2</v>
      </c>
      <c r="U108" s="229">
        <v>2.9640805781818168E-2</v>
      </c>
      <c r="V108" s="229">
        <v>3.9471958650386288E-2</v>
      </c>
      <c r="W108" s="229">
        <v>1.302539126309692E-2</v>
      </c>
      <c r="X108" s="229">
        <v>4.4156656220293987E-2</v>
      </c>
      <c r="Y108" s="229">
        <v>3.1459067892485801E-2</v>
      </c>
      <c r="DA108" s="73" t="s">
        <v>585</v>
      </c>
    </row>
    <row r="109" spans="1:105" ht="12" customHeight="1" x14ac:dyDescent="0.25">
      <c r="A109" s="64" t="s">
        <v>35</v>
      </c>
      <c r="B109" s="229">
        <v>8.5513659981801566E-3</v>
      </c>
      <c r="C109" s="229">
        <v>2.2755475040185341E-3</v>
      </c>
      <c r="D109" s="229">
        <v>2.1085086398301071E-3</v>
      </c>
      <c r="E109" s="229">
        <v>2.9226647669110439E-3</v>
      </c>
      <c r="F109" s="229">
        <v>4.9039407722169873E-3</v>
      </c>
      <c r="G109" s="229">
        <v>1.1024705065730479E-2</v>
      </c>
      <c r="H109" s="229">
        <v>2.988582579396943E-2</v>
      </c>
      <c r="I109" s="229">
        <v>3.5967203223269573E-2</v>
      </c>
      <c r="J109" s="229">
        <v>6.0034941645541531E-2</v>
      </c>
      <c r="K109" s="229">
        <v>6.7678199888385566E-3</v>
      </c>
      <c r="L109" s="229">
        <v>1.518037077446437E-2</v>
      </c>
      <c r="M109" s="229">
        <v>1.106686596190337E-2</v>
      </c>
      <c r="N109" s="229">
        <v>9.315130707070898E-3</v>
      </c>
      <c r="O109" s="229">
        <v>1.004305063290137E-2</v>
      </c>
      <c r="P109" s="229">
        <v>1.2283204806885989E-2</v>
      </c>
      <c r="Q109" s="229">
        <v>1.4762857964663549E-2</v>
      </c>
      <c r="R109" s="229">
        <v>9.0478347424882265E-3</v>
      </c>
      <c r="S109" s="229">
        <v>1.0588444065853631E-2</v>
      </c>
      <c r="T109" s="229">
        <v>9.6755677047532049E-3</v>
      </c>
      <c r="U109" s="229">
        <v>1.8726497673804111E-2</v>
      </c>
      <c r="V109" s="229">
        <v>1.6963694941831298E-2</v>
      </c>
      <c r="W109" s="229">
        <v>4.6977037208331528E-3</v>
      </c>
      <c r="X109" s="229">
        <v>1.359605050149747E-2</v>
      </c>
      <c r="Y109" s="229">
        <v>9.2773032626577885E-3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9.8706399329819526E-4</v>
      </c>
      <c r="C111" s="229">
        <v>1.2537404019804681E-4</v>
      </c>
      <c r="D111" s="229">
        <v>0</v>
      </c>
      <c r="E111" s="229">
        <v>0</v>
      </c>
      <c r="F111" s="229">
        <v>1.416894699939563E-3</v>
      </c>
      <c r="G111" s="229">
        <v>0</v>
      </c>
      <c r="H111" s="229">
        <v>0</v>
      </c>
      <c r="I111" s="229">
        <v>9.284173475175157E-4</v>
      </c>
      <c r="J111" s="229">
        <v>0</v>
      </c>
      <c r="K111" s="229">
        <v>0</v>
      </c>
      <c r="L111" s="229">
        <v>6.2026914391695269E-4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2.4893163666352548E-4</v>
      </c>
      <c r="V111" s="229">
        <v>3.9698238610465938E-5</v>
      </c>
      <c r="W111" s="229">
        <v>6.0578183766583102E-5</v>
      </c>
      <c r="X111" s="229">
        <v>1.2210278241851029E-4</v>
      </c>
      <c r="Y111" s="229">
        <v>4.8862129783824713E-5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8.517819338235129E-4</v>
      </c>
      <c r="K112" s="229">
        <v>0.2820429364824763</v>
      </c>
      <c r="L112" s="229">
        <v>0.26960065275869483</v>
      </c>
      <c r="M112" s="229">
        <v>0.2080228172964233</v>
      </c>
      <c r="N112" s="229">
        <v>0.31224583718488352</v>
      </c>
      <c r="O112" s="229">
        <v>0.28500415264290729</v>
      </c>
      <c r="P112" s="229">
        <v>0.243649651683574</v>
      </c>
      <c r="Q112" s="229">
        <v>0.26954567622971642</v>
      </c>
      <c r="R112" s="229">
        <v>0.36182722026698533</v>
      </c>
      <c r="S112" s="229">
        <v>0.30936245777796079</v>
      </c>
      <c r="T112" s="229">
        <v>0.30873984443388058</v>
      </c>
      <c r="U112" s="229">
        <v>0.58693818933280395</v>
      </c>
      <c r="V112" s="229">
        <v>0.53574559425561274</v>
      </c>
      <c r="W112" s="229">
        <v>0.14260104458653661</v>
      </c>
      <c r="X112" s="229">
        <v>0.4223403240848253</v>
      </c>
      <c r="Y112" s="229">
        <v>0.25503006948646068</v>
      </c>
      <c r="DA112" s="73" t="s">
        <v>589</v>
      </c>
    </row>
    <row r="113" spans="1:105" ht="12" customHeight="1" x14ac:dyDescent="0.25">
      <c r="A113" s="61" t="s">
        <v>545</v>
      </c>
      <c r="B113" s="263">
        <v>2.9105925549157561E-2</v>
      </c>
      <c r="C113" s="263">
        <v>7.386972662529463E-3</v>
      </c>
      <c r="D113" s="263">
        <v>6.8319754814063962E-3</v>
      </c>
      <c r="E113" s="263">
        <v>8.4110960545269314E-3</v>
      </c>
      <c r="F113" s="263">
        <v>1.391211432804354E-2</v>
      </c>
      <c r="G113" s="263">
        <v>1.6143228155957791E-2</v>
      </c>
      <c r="H113" s="263">
        <v>4.1190738049200787E-2</v>
      </c>
      <c r="I113" s="263">
        <v>4.8720562007238018E-2</v>
      </c>
      <c r="J113" s="263">
        <v>4.093307674129662E-2</v>
      </c>
      <c r="K113" s="263">
        <v>2.4294621265843239E-2</v>
      </c>
      <c r="L113" s="263">
        <v>3.1914536475841568E-2</v>
      </c>
      <c r="M113" s="263">
        <v>2.139330375089641E-2</v>
      </c>
      <c r="N113" s="263">
        <v>2.384647990518593E-2</v>
      </c>
      <c r="O113" s="263">
        <v>2.368252092427758E-2</v>
      </c>
      <c r="P113" s="263">
        <v>2.0674692388694849E-2</v>
      </c>
      <c r="Q113" s="263">
        <v>2.0809568930285759E-2</v>
      </c>
      <c r="R113" s="263">
        <v>1.9900996218647309E-2</v>
      </c>
      <c r="S113" s="263">
        <v>1.986424970913947E-2</v>
      </c>
      <c r="T113" s="263">
        <v>1.8753334443621969E-2</v>
      </c>
      <c r="U113" s="263">
        <v>3.41222235592121E-2</v>
      </c>
      <c r="V113" s="263">
        <v>3.1321483687571018E-2</v>
      </c>
      <c r="W113" s="263">
        <v>8.4313487422015432E-3</v>
      </c>
      <c r="X113" s="263">
        <v>2.5789792576741841E-2</v>
      </c>
      <c r="Y113" s="263">
        <v>1.7377818236837698E-2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160.75991099973851</v>
      </c>
      <c r="C115" s="223">
        <v>159.68312637062559</v>
      </c>
      <c r="D115" s="223">
        <v>124.77424643904681</v>
      </c>
      <c r="E115" s="223">
        <v>137.31413854126831</v>
      </c>
      <c r="F115" s="223">
        <v>157.32482345894641</v>
      </c>
      <c r="G115" s="223">
        <v>154.54305897444189</v>
      </c>
      <c r="H115" s="223">
        <v>154.3364340817038</v>
      </c>
      <c r="I115" s="223">
        <v>143.8678091748238</v>
      </c>
      <c r="J115" s="223">
        <v>125.49604437680129</v>
      </c>
      <c r="K115" s="223">
        <v>134.89450879949669</v>
      </c>
      <c r="L115" s="223">
        <v>138.2812290266304</v>
      </c>
      <c r="M115" s="223">
        <v>142.72146419708449</v>
      </c>
      <c r="N115" s="223">
        <v>132.27307704750561</v>
      </c>
      <c r="O115" s="223">
        <v>144.2931957390459</v>
      </c>
      <c r="P115" s="223">
        <v>144.2534834926268</v>
      </c>
      <c r="Q115" s="223">
        <v>132.22706240602491</v>
      </c>
      <c r="R115" s="223">
        <v>128.66945494983631</v>
      </c>
      <c r="S115" s="223">
        <v>160.95314899128871</v>
      </c>
      <c r="T115" s="223">
        <v>176.04638815419599</v>
      </c>
      <c r="U115" s="223">
        <v>173.8275059155612</v>
      </c>
      <c r="V115" s="223">
        <v>177.97240236582931</v>
      </c>
      <c r="W115" s="223">
        <v>182.09803111889869</v>
      </c>
      <c r="X115" s="223">
        <v>174.3599962939434</v>
      </c>
      <c r="Y115" s="223">
        <v>164.41731224583731</v>
      </c>
      <c r="DA115" s="89" t="s">
        <v>591</v>
      </c>
    </row>
    <row r="116" spans="1:105" ht="12" customHeight="1" x14ac:dyDescent="0.25">
      <c r="A116" s="55" t="s">
        <v>91</v>
      </c>
      <c r="B116" s="259">
        <v>0.27679421537092008</v>
      </c>
      <c r="C116" s="259">
        <v>0.2749402223281851</v>
      </c>
      <c r="D116" s="259">
        <v>0.2148345904571998</v>
      </c>
      <c r="E116" s="259">
        <v>0.23642560511809829</v>
      </c>
      <c r="F116" s="259">
        <v>0.27087972863932303</v>
      </c>
      <c r="G116" s="259">
        <v>0.26609012460767872</v>
      </c>
      <c r="H116" s="259">
        <v>0.26573436069411621</v>
      </c>
      <c r="I116" s="259">
        <v>0.24770962555288359</v>
      </c>
      <c r="J116" s="259">
        <v>0.21607737227125201</v>
      </c>
      <c r="K116" s="259">
        <v>0.2322595197323217</v>
      </c>
      <c r="L116" s="259">
        <v>0.23809072828499339</v>
      </c>
      <c r="M116" s="259">
        <v>0.24573586445375431</v>
      </c>
      <c r="N116" s="259">
        <v>0.22774597440606581</v>
      </c>
      <c r="O116" s="259">
        <v>0.2484420503195269</v>
      </c>
      <c r="P116" s="259">
        <v>0.2483736743169449</v>
      </c>
      <c r="Q116" s="259">
        <v>0.22766674702589679</v>
      </c>
      <c r="R116" s="259">
        <v>0.22154130718017981</v>
      </c>
      <c r="S116" s="259">
        <v>0.27712692990109</v>
      </c>
      <c r="T116" s="259">
        <v>0.30311426259818919</v>
      </c>
      <c r="U116" s="259">
        <v>0.29929382151668182</v>
      </c>
      <c r="V116" s="259">
        <v>0.30643044751759368</v>
      </c>
      <c r="W116" s="259">
        <v>0.31353389866107301</v>
      </c>
      <c r="X116" s="259">
        <v>0.30021065616506543</v>
      </c>
      <c r="Y116" s="259">
        <v>0.28309147879886121</v>
      </c>
      <c r="DA116" s="67" t="s">
        <v>592</v>
      </c>
    </row>
    <row r="117" spans="1:105" ht="12" customHeight="1" x14ac:dyDescent="0.25">
      <c r="A117" s="173" t="s">
        <v>92</v>
      </c>
      <c r="B117" s="224">
        <v>0.13815930900412901</v>
      </c>
      <c r="C117" s="224">
        <v>0.13723390528014059</v>
      </c>
      <c r="D117" s="224">
        <v>0.1072327271289865</v>
      </c>
      <c r="E117" s="224">
        <v>0.1180096852465915</v>
      </c>
      <c r="F117" s="224">
        <v>0.13520714687582541</v>
      </c>
      <c r="G117" s="224">
        <v>0.13281645969138189</v>
      </c>
      <c r="H117" s="224">
        <v>0.13263888337751081</v>
      </c>
      <c r="I117" s="224">
        <v>0.123642001167534</v>
      </c>
      <c r="J117" s="224">
        <v>0.1078530503407352</v>
      </c>
      <c r="K117" s="224">
        <v>0.115930221709466</v>
      </c>
      <c r="L117" s="224">
        <v>0.11884081629402581</v>
      </c>
      <c r="M117" s="224">
        <v>0.12265681631014989</v>
      </c>
      <c r="N117" s="224">
        <v>0.11367732671092461</v>
      </c>
      <c r="O117" s="224">
        <v>0.1240075843121143</v>
      </c>
      <c r="P117" s="224">
        <v>0.12397345505382561</v>
      </c>
      <c r="Q117" s="224">
        <v>0.11363778108644799</v>
      </c>
      <c r="R117" s="224">
        <v>0.1105803236345408</v>
      </c>
      <c r="S117" s="224">
        <v>0.1383253804284264</v>
      </c>
      <c r="T117" s="224">
        <v>0.15129672061153071</v>
      </c>
      <c r="U117" s="224">
        <v>0.14938978227756031</v>
      </c>
      <c r="V117" s="224">
        <v>0.15295196407961001</v>
      </c>
      <c r="W117" s="224">
        <v>0.1564975869540351</v>
      </c>
      <c r="X117" s="224">
        <v>0.14984741193330281</v>
      </c>
      <c r="Y117" s="224">
        <v>0.14130253063054721</v>
      </c>
      <c r="DA117" s="177" t="s">
        <v>593</v>
      </c>
    </row>
    <row r="118" spans="1:105" ht="12" customHeight="1" x14ac:dyDescent="0.25">
      <c r="A118" s="173" t="s">
        <v>93</v>
      </c>
      <c r="B118" s="224">
        <v>3.512094663486768</v>
      </c>
      <c r="C118" s="224">
        <v>3.4885703312936069</v>
      </c>
      <c r="D118" s="224">
        <v>2.7259219188016548</v>
      </c>
      <c r="E118" s="224">
        <v>2.9998788267095402</v>
      </c>
      <c r="F118" s="224">
        <v>3.4370488853101211</v>
      </c>
      <c r="G118" s="224">
        <v>3.3762761457598711</v>
      </c>
      <c r="H118" s="224">
        <v>3.3717620465739122</v>
      </c>
      <c r="I118" s="224">
        <v>3.1430557637657488</v>
      </c>
      <c r="J118" s="224">
        <v>2.741690916615291</v>
      </c>
      <c r="K118" s="224">
        <v>2.947017583813226</v>
      </c>
      <c r="L118" s="224">
        <v>3.021006689445628</v>
      </c>
      <c r="M118" s="224">
        <v>3.118011758370042</v>
      </c>
      <c r="N118" s="224">
        <v>2.8897476064312699</v>
      </c>
      <c r="O118" s="224">
        <v>3.1523491122950378</v>
      </c>
      <c r="P118" s="224">
        <v>3.1514815255448712</v>
      </c>
      <c r="Q118" s="224">
        <v>2.888742332319163</v>
      </c>
      <c r="R118" s="224">
        <v>2.8110198822136829</v>
      </c>
      <c r="S118" s="224">
        <v>3.5163163012992071</v>
      </c>
      <c r="T118" s="224">
        <v>3.8460557518199869</v>
      </c>
      <c r="U118" s="224">
        <v>3.7975802057665851</v>
      </c>
      <c r="V118" s="224">
        <v>3.888133059479645</v>
      </c>
      <c r="W118" s="224">
        <v>3.978264975061482</v>
      </c>
      <c r="X118" s="224">
        <v>3.8092134332586158</v>
      </c>
      <c r="Y118" s="224">
        <v>3.5919972916909191</v>
      </c>
      <c r="DA118" s="177" t="s">
        <v>594</v>
      </c>
    </row>
    <row r="119" spans="1:105" ht="12" customHeight="1" x14ac:dyDescent="0.25">
      <c r="A119" s="173" t="s">
        <v>94</v>
      </c>
      <c r="B119" s="224">
        <v>9.2264738456973402E-2</v>
      </c>
      <c r="C119" s="224">
        <v>9.1646740776061775E-2</v>
      </c>
      <c r="D119" s="224">
        <v>7.161153015239996E-2</v>
      </c>
      <c r="E119" s="224">
        <v>7.8808535039366148E-2</v>
      </c>
      <c r="F119" s="224">
        <v>9.0293242879774374E-2</v>
      </c>
      <c r="G119" s="224">
        <v>8.8696708202559593E-2</v>
      </c>
      <c r="H119" s="224">
        <v>8.8578120231372098E-2</v>
      </c>
      <c r="I119" s="224">
        <v>8.2569875184294594E-2</v>
      </c>
      <c r="J119" s="224">
        <v>7.2025790757084054E-2</v>
      </c>
      <c r="K119" s="224">
        <v>7.7419839910773919E-2</v>
      </c>
      <c r="L119" s="224">
        <v>7.9363576094997806E-2</v>
      </c>
      <c r="M119" s="224">
        <v>8.1911954817918187E-2</v>
      </c>
      <c r="N119" s="224">
        <v>7.5915324802021955E-2</v>
      </c>
      <c r="O119" s="224">
        <v>8.2814016773175653E-2</v>
      </c>
      <c r="P119" s="224">
        <v>8.2791224772314972E-2</v>
      </c>
      <c r="Q119" s="224">
        <v>7.5888915675298999E-2</v>
      </c>
      <c r="R119" s="224">
        <v>7.3847102393393302E-2</v>
      </c>
      <c r="S119" s="224">
        <v>9.2375643300363353E-2</v>
      </c>
      <c r="T119" s="224">
        <v>0.1010380875327298</v>
      </c>
      <c r="U119" s="224">
        <v>9.9764607172227293E-2</v>
      </c>
      <c r="V119" s="224">
        <v>0.10214348250586459</v>
      </c>
      <c r="W119" s="224">
        <v>0.104511299553691</v>
      </c>
      <c r="X119" s="224">
        <v>0.1000702187216885</v>
      </c>
      <c r="Y119" s="224">
        <v>9.4363826266287087E-2</v>
      </c>
      <c r="DA119" s="177" t="s">
        <v>595</v>
      </c>
    </row>
    <row r="120" spans="1:105" ht="12" customHeight="1" x14ac:dyDescent="0.25">
      <c r="A120" s="56" t="s">
        <v>95</v>
      </c>
      <c r="B120" s="260">
        <v>0.42489280977624438</v>
      </c>
      <c r="C120" s="260">
        <v>0.42878261396105433</v>
      </c>
      <c r="D120" s="260">
        <v>0.3390065988976716</v>
      </c>
      <c r="E120" s="260">
        <v>0.37519209860079372</v>
      </c>
      <c r="F120" s="260">
        <v>0.4178223129020413</v>
      </c>
      <c r="G120" s="260">
        <v>0.42331593973163928</v>
      </c>
      <c r="H120" s="260">
        <v>0.42160896721181679</v>
      </c>
      <c r="I120" s="260">
        <v>0.38797180703797918</v>
      </c>
      <c r="J120" s="260">
        <v>0.36096048827125921</v>
      </c>
      <c r="K120" s="260">
        <v>0.35320885734700241</v>
      </c>
      <c r="L120" s="260">
        <v>0.37483452716142729</v>
      </c>
      <c r="M120" s="260">
        <v>0.38365774963699822</v>
      </c>
      <c r="N120" s="260">
        <v>0.34514608286085879</v>
      </c>
      <c r="O120" s="260">
        <v>0.37913030885058913</v>
      </c>
      <c r="P120" s="260">
        <v>0.3822034991746599</v>
      </c>
      <c r="Q120" s="260">
        <v>0.34941339103047692</v>
      </c>
      <c r="R120" s="260">
        <v>0.32553881953726399</v>
      </c>
      <c r="S120" s="260">
        <v>0.41353396063317022</v>
      </c>
      <c r="T120" s="260">
        <v>0.44976899970434109</v>
      </c>
      <c r="U120" s="260">
        <v>0.44314157536040599</v>
      </c>
      <c r="V120" s="260">
        <v>0.45183235754263579</v>
      </c>
      <c r="W120" s="260">
        <v>0.46306670196177507</v>
      </c>
      <c r="X120" s="260">
        <v>0.44267402085112112</v>
      </c>
      <c r="Y120" s="260">
        <v>0.42189361423915639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1.034486771240163E-2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3.9064177326000237E-3</v>
      </c>
      <c r="L121" s="226">
        <v>3.8725320577475491E-3</v>
      </c>
      <c r="M121" s="226">
        <v>3.7150975293734371E-3</v>
      </c>
      <c r="N121" s="226">
        <v>3.6507084710965549E-3</v>
      </c>
      <c r="O121" s="226">
        <v>0</v>
      </c>
      <c r="P121" s="226">
        <v>3.3748136456478259E-3</v>
      </c>
      <c r="Q121" s="226">
        <v>0</v>
      </c>
      <c r="R121" s="226">
        <v>0</v>
      </c>
      <c r="S121" s="226">
        <v>9.5541151662126452E-4</v>
      </c>
      <c r="T121" s="226">
        <v>2.2048930760073808E-3</v>
      </c>
      <c r="U121" s="226">
        <v>3.4284157585421238E-3</v>
      </c>
      <c r="V121" s="226">
        <v>2.1662205461570388E-3</v>
      </c>
      <c r="W121" s="226">
        <v>2.456272472011425E-3</v>
      </c>
      <c r="X121" s="226">
        <v>1.136508036714003E-3</v>
      </c>
      <c r="Y121" s="226">
        <v>1.165986135409428E-3</v>
      </c>
      <c r="DA121" s="69" t="s">
        <v>597</v>
      </c>
    </row>
    <row r="122" spans="1:105" ht="12" customHeight="1" x14ac:dyDescent="0.25">
      <c r="A122" s="37" t="s">
        <v>35</v>
      </c>
      <c r="B122" s="226">
        <v>5.2475112799261467E-2</v>
      </c>
      <c r="C122" s="226">
        <v>4.9945035963367329E-2</v>
      </c>
      <c r="D122" s="226">
        <v>3.863960233103033E-2</v>
      </c>
      <c r="E122" s="226">
        <v>3.7783082287862819E-2</v>
      </c>
      <c r="F122" s="226">
        <v>5.2604477577756013E-2</v>
      </c>
      <c r="G122" s="226">
        <v>7.8345555541652442E-2</v>
      </c>
      <c r="H122" s="226">
        <v>8.0592821706097009E-2</v>
      </c>
      <c r="I122" s="226">
        <v>7.0407068600832623E-2</v>
      </c>
      <c r="J122" s="226">
        <v>6.4134104810085524E-2</v>
      </c>
      <c r="K122" s="226">
        <v>6.3915310865925307E-2</v>
      </c>
      <c r="L122" s="226">
        <v>7.3084732034186639E-2</v>
      </c>
      <c r="M122" s="226">
        <v>8.3945079059669636E-2</v>
      </c>
      <c r="N122" s="226">
        <v>8.0548921007681198E-2</v>
      </c>
      <c r="O122" s="226">
        <v>8.2680831302893526E-2</v>
      </c>
      <c r="P122" s="226">
        <v>9.5501481808181285E-2</v>
      </c>
      <c r="Q122" s="226">
        <v>0.108363846122047</v>
      </c>
      <c r="R122" s="226">
        <v>0.1092357109797973</v>
      </c>
      <c r="S122" s="226">
        <v>0.12757132974289939</v>
      </c>
      <c r="T122" s="226">
        <v>0.1482152696422501</v>
      </c>
      <c r="U122" s="226">
        <v>0.15810508361033029</v>
      </c>
      <c r="V122" s="226">
        <v>0.15991094633704059</v>
      </c>
      <c r="W122" s="226">
        <v>0.16927431283662789</v>
      </c>
      <c r="X122" s="226">
        <v>0.15153772074651109</v>
      </c>
      <c r="Y122" s="226">
        <v>0.1355656615292003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0.3724176969769829</v>
      </c>
      <c r="C125" s="226">
        <v>0.37883757799768703</v>
      </c>
      <c r="D125" s="226">
        <v>0.30036699656664129</v>
      </c>
      <c r="E125" s="226">
        <v>0.32706414860052929</v>
      </c>
      <c r="F125" s="226">
        <v>0.36521783532428531</v>
      </c>
      <c r="G125" s="226">
        <v>0.34497038418998688</v>
      </c>
      <c r="H125" s="226">
        <v>0.34101614550571979</v>
      </c>
      <c r="I125" s="226">
        <v>0.31756473843714661</v>
      </c>
      <c r="J125" s="226">
        <v>0.29682638346117368</v>
      </c>
      <c r="K125" s="226">
        <v>0.28538712874847699</v>
      </c>
      <c r="L125" s="226">
        <v>0.29787726306949308</v>
      </c>
      <c r="M125" s="226">
        <v>0.29599757304795521</v>
      </c>
      <c r="N125" s="226">
        <v>0.26094645338208111</v>
      </c>
      <c r="O125" s="226">
        <v>0.29644947754769557</v>
      </c>
      <c r="P125" s="226">
        <v>0.28332720372083081</v>
      </c>
      <c r="Q125" s="226">
        <v>0.24104954490842989</v>
      </c>
      <c r="R125" s="226">
        <v>0.21630310855746671</v>
      </c>
      <c r="S125" s="226">
        <v>0.28500721937364959</v>
      </c>
      <c r="T125" s="226">
        <v>0.29934883698608361</v>
      </c>
      <c r="U125" s="226">
        <v>0.28160807599153348</v>
      </c>
      <c r="V125" s="226">
        <v>0.28975519065943822</v>
      </c>
      <c r="W125" s="226">
        <v>0.29133611665313591</v>
      </c>
      <c r="X125" s="226">
        <v>0.28999979206789589</v>
      </c>
      <c r="Y125" s="226">
        <v>0.28516196657454662</v>
      </c>
      <c r="DA125" s="69" t="s">
        <v>601</v>
      </c>
    </row>
    <row r="126" spans="1:105" ht="12" customHeight="1" x14ac:dyDescent="0.25">
      <c r="A126" s="57" t="s">
        <v>602</v>
      </c>
      <c r="B126" s="294">
        <v>101.79691991574791</v>
      </c>
      <c r="C126" s="294">
        <v>100.4879007349378</v>
      </c>
      <c r="D126" s="294">
        <v>78.130234976036235</v>
      </c>
      <c r="E126" s="294">
        <v>85.865504425499765</v>
      </c>
      <c r="F126" s="294">
        <v>99.445918160355774</v>
      </c>
      <c r="G126" s="294">
        <v>96.543454667363306</v>
      </c>
      <c r="H126" s="294">
        <v>96.534068462451188</v>
      </c>
      <c r="I126" s="294">
        <v>90.464640120698263</v>
      </c>
      <c r="J126" s="294">
        <v>77.027911374192314</v>
      </c>
      <c r="K126" s="294">
        <v>75.909081274237025</v>
      </c>
      <c r="L126" s="294">
        <v>80.358415114772669</v>
      </c>
      <c r="M126" s="294">
        <v>82.211296239590865</v>
      </c>
      <c r="N126" s="294">
        <v>73.981333088933582</v>
      </c>
      <c r="O126" s="294">
        <v>81.203094254896257</v>
      </c>
      <c r="P126" s="294">
        <v>81.906555681362249</v>
      </c>
      <c r="Q126" s="294">
        <v>74.897048091789429</v>
      </c>
      <c r="R126" s="294">
        <v>69.833826530412381</v>
      </c>
      <c r="S126" s="294">
        <v>88.663733629533709</v>
      </c>
      <c r="T126" s="294">
        <v>96.500642495000506</v>
      </c>
      <c r="U126" s="294">
        <v>95.018139356350915</v>
      </c>
      <c r="V126" s="294">
        <v>96.813095986150984</v>
      </c>
      <c r="W126" s="294">
        <v>99.24202364669668</v>
      </c>
      <c r="X126" s="294">
        <v>94.855961688594817</v>
      </c>
      <c r="Y126" s="294">
        <v>90.424829217744417</v>
      </c>
      <c r="DA126" s="70" t="s">
        <v>603</v>
      </c>
    </row>
    <row r="127" spans="1:105" ht="12" customHeight="1" x14ac:dyDescent="0.25">
      <c r="A127" s="60" t="s">
        <v>604</v>
      </c>
      <c r="B127" s="262">
        <v>69.581432838140259</v>
      </c>
      <c r="C127" s="262">
        <v>65.439049700581648</v>
      </c>
      <c r="D127" s="262">
        <v>50.105498315896057</v>
      </c>
      <c r="E127" s="262">
        <v>50.678827656356731</v>
      </c>
      <c r="F127" s="262">
        <v>63.69940461396056</v>
      </c>
      <c r="G127" s="262">
        <v>58.315390539347199</v>
      </c>
      <c r="H127" s="262">
        <v>58.152658532514977</v>
      </c>
      <c r="I127" s="262">
        <v>52.634143732261244</v>
      </c>
      <c r="J127" s="262">
        <v>28.31078856304736</v>
      </c>
      <c r="K127" s="262">
        <v>29.525492139945879</v>
      </c>
      <c r="L127" s="262">
        <v>32.049091950385588</v>
      </c>
      <c r="M127" s="262">
        <v>31.760340796710349</v>
      </c>
      <c r="N127" s="262">
        <v>28.420319490067929</v>
      </c>
      <c r="O127" s="262">
        <v>27.938120964608849</v>
      </c>
      <c r="P127" s="262">
        <v>28.629801966885331</v>
      </c>
      <c r="Q127" s="262">
        <v>29.319397195254989</v>
      </c>
      <c r="R127" s="262">
        <v>29.352706948725089</v>
      </c>
      <c r="S127" s="262">
        <v>33.128231082316638</v>
      </c>
      <c r="T127" s="262">
        <v>39.404298196991213</v>
      </c>
      <c r="U127" s="262">
        <v>40.720241879678113</v>
      </c>
      <c r="V127" s="262">
        <v>39.568480139425283</v>
      </c>
      <c r="W127" s="262">
        <v>42.360947007496193</v>
      </c>
      <c r="X127" s="262">
        <v>37.623521839731161</v>
      </c>
      <c r="Y127" s="262">
        <v>35.505089569758923</v>
      </c>
      <c r="DA127" s="72" t="s">
        <v>605</v>
      </c>
    </row>
    <row r="128" spans="1:105" ht="12" customHeight="1" x14ac:dyDescent="0.25">
      <c r="A128" s="59" t="s">
        <v>28</v>
      </c>
      <c r="B128" s="230">
        <v>43.843777311721453</v>
      </c>
      <c r="C128" s="230">
        <v>37.745260013614548</v>
      </c>
      <c r="D128" s="230">
        <v>24.940233060712149</v>
      </c>
      <c r="E128" s="230">
        <v>26.643600776128999</v>
      </c>
      <c r="F128" s="230">
        <v>42.417164029864331</v>
      </c>
      <c r="G128" s="230">
        <v>28.39188351348567</v>
      </c>
      <c r="H128" s="230">
        <v>29.562286400086791</v>
      </c>
      <c r="I128" s="230">
        <v>33.716531584747159</v>
      </c>
      <c r="J128" s="230">
        <v>0.99173892238957206</v>
      </c>
      <c r="K128" s="230">
        <v>0.63170659679382912</v>
      </c>
      <c r="L128" s="230">
        <v>0</v>
      </c>
      <c r="M128" s="230">
        <v>0</v>
      </c>
      <c r="N128" s="230">
        <v>0</v>
      </c>
      <c r="O128" s="230">
        <v>0</v>
      </c>
      <c r="P128" s="230">
        <v>0.65445431206093074</v>
      </c>
      <c r="Q128" s="230">
        <v>0.65711952114032535</v>
      </c>
      <c r="R128" s="230">
        <v>0.6658959498712006</v>
      </c>
      <c r="S128" s="230">
        <v>1.041939010752293</v>
      </c>
      <c r="T128" s="230">
        <v>1.287994490948327</v>
      </c>
      <c r="U128" s="230">
        <v>0.95035961423670712</v>
      </c>
      <c r="V128" s="230">
        <v>0.81559468870531227</v>
      </c>
      <c r="W128" s="230">
        <v>0.83941555159979409</v>
      </c>
      <c r="X128" s="230">
        <v>0.85044582214715836</v>
      </c>
      <c r="Y128" s="230">
        <v>0.76210071943653224</v>
      </c>
      <c r="DA128" s="71" t="s">
        <v>606</v>
      </c>
    </row>
    <row r="129" spans="1:105" ht="12" customHeight="1" x14ac:dyDescent="0.25">
      <c r="A129" s="59" t="s">
        <v>31</v>
      </c>
      <c r="B129" s="230">
        <v>1.1510472055095999</v>
      </c>
      <c r="C129" s="230">
        <v>1.1972515798739809</v>
      </c>
      <c r="D129" s="230">
        <v>1.229556180224759</v>
      </c>
      <c r="E129" s="230">
        <v>1.230459509966457</v>
      </c>
      <c r="F129" s="230">
        <v>0</v>
      </c>
      <c r="G129" s="230">
        <v>1.367202584303941</v>
      </c>
      <c r="H129" s="230">
        <v>1.343108052382554</v>
      </c>
      <c r="I129" s="230">
        <v>0</v>
      </c>
      <c r="J129" s="230">
        <v>0</v>
      </c>
      <c r="K129" s="230">
        <v>1.386333681766118</v>
      </c>
      <c r="L129" s="230">
        <v>2.056934021811037</v>
      </c>
      <c r="M129" s="230">
        <v>2.073503285087972</v>
      </c>
      <c r="N129" s="230">
        <v>2.08712255986002</v>
      </c>
      <c r="O129" s="230">
        <v>2.0838250580760049</v>
      </c>
      <c r="P129" s="230">
        <v>2.077321636059251</v>
      </c>
      <c r="Q129" s="230">
        <v>2.0793313832300639</v>
      </c>
      <c r="R129" s="230">
        <v>2.0969609109302598</v>
      </c>
      <c r="S129" s="230">
        <v>2.1269797722190051</v>
      </c>
      <c r="T129" s="230">
        <v>2.907840198143008</v>
      </c>
      <c r="U129" s="230">
        <v>2.1408568338996452</v>
      </c>
      <c r="V129" s="230">
        <v>1.9478777869353681</v>
      </c>
      <c r="W129" s="230">
        <v>1.750047547172578</v>
      </c>
      <c r="X129" s="230">
        <v>2.4705814640796282</v>
      </c>
      <c r="Y129" s="230">
        <v>2.6318294367752948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1.112936156326952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0.63490486025220083</v>
      </c>
      <c r="L130" s="230">
        <v>0.6280419012663303</v>
      </c>
      <c r="M130" s="230">
        <v>0.63321539426949536</v>
      </c>
      <c r="N130" s="230">
        <v>0.63741038110060777</v>
      </c>
      <c r="O130" s="230">
        <v>0</v>
      </c>
      <c r="P130" s="230">
        <v>0.63459884215211304</v>
      </c>
      <c r="Q130" s="230">
        <v>0</v>
      </c>
      <c r="R130" s="230">
        <v>0</v>
      </c>
      <c r="S130" s="230">
        <v>0.18616812174641481</v>
      </c>
      <c r="T130" s="230">
        <v>0.42055060402278022</v>
      </c>
      <c r="U130" s="230">
        <v>0.66104555669890108</v>
      </c>
      <c r="V130" s="230">
        <v>0.42796287004153039</v>
      </c>
      <c r="W130" s="230">
        <v>0.47956780756292289</v>
      </c>
      <c r="X130" s="230">
        <v>0.2242937051270564</v>
      </c>
      <c r="Y130" s="230">
        <v>0.22455889107184451</v>
      </c>
      <c r="DA130" s="71" t="s">
        <v>608</v>
      </c>
    </row>
    <row r="131" spans="1:105" ht="12" customHeight="1" x14ac:dyDescent="0.25">
      <c r="A131" s="59" t="s">
        <v>32</v>
      </c>
      <c r="B131" s="230">
        <v>20.047319957324561</v>
      </c>
      <c r="C131" s="230">
        <v>21.87578180662835</v>
      </c>
      <c r="D131" s="230">
        <v>20.33057038676305</v>
      </c>
      <c r="E131" s="230">
        <v>17.626998337895859</v>
      </c>
      <c r="F131" s="230">
        <v>16.133459532194351</v>
      </c>
      <c r="G131" s="230">
        <v>19.874402867821651</v>
      </c>
      <c r="H131" s="230">
        <v>18.17653189308502</v>
      </c>
      <c r="I131" s="230">
        <v>10.53023775723236</v>
      </c>
      <c r="J131" s="230">
        <v>16.792933249038342</v>
      </c>
      <c r="K131" s="230">
        <v>16.484476832740079</v>
      </c>
      <c r="L131" s="230">
        <v>17.511335113988</v>
      </c>
      <c r="M131" s="230">
        <v>14.745702631126759</v>
      </c>
      <c r="N131" s="230">
        <v>11.632018148195501</v>
      </c>
      <c r="O131" s="230">
        <v>10.99850224011011</v>
      </c>
      <c r="P131" s="230">
        <v>7.3053601119501987</v>
      </c>
      <c r="Q131" s="230">
        <v>6.093508942091189</v>
      </c>
      <c r="R131" s="230">
        <v>6.1463904064877957</v>
      </c>
      <c r="S131" s="230">
        <v>4.9150443601327636</v>
      </c>
      <c r="T131" s="230">
        <v>6.518051724795197</v>
      </c>
      <c r="U131" s="230">
        <v>6.483152370561351</v>
      </c>
      <c r="V131" s="230">
        <v>4.7847179335509544</v>
      </c>
      <c r="W131" s="230">
        <v>6.2424429629852121</v>
      </c>
      <c r="X131" s="230">
        <v>4.171719103631558</v>
      </c>
      <c r="Y131" s="230">
        <v>5.7778212703715708</v>
      </c>
      <c r="DA131" s="71" t="s">
        <v>609</v>
      </c>
    </row>
    <row r="132" spans="1:105" ht="12" customHeight="1" x14ac:dyDescent="0.25">
      <c r="A132" s="59" t="s">
        <v>35</v>
      </c>
      <c r="B132" s="230">
        <v>4.5392883635846513</v>
      </c>
      <c r="C132" s="230">
        <v>4.6207563004647616</v>
      </c>
      <c r="D132" s="230">
        <v>3.6051386881960981</v>
      </c>
      <c r="E132" s="230">
        <v>4.0648328760384658</v>
      </c>
      <c r="F132" s="230">
        <v>5.1487810519018726</v>
      </c>
      <c r="G132" s="230">
        <v>8.6819015737359333</v>
      </c>
      <c r="H132" s="230">
        <v>9.0707321869606012</v>
      </c>
      <c r="I132" s="230">
        <v>8.387374390281721</v>
      </c>
      <c r="J132" s="230">
        <v>10.52611639161945</v>
      </c>
      <c r="K132" s="230">
        <v>10.38807016839365</v>
      </c>
      <c r="L132" s="230">
        <v>11.85278091332022</v>
      </c>
      <c r="M132" s="230">
        <v>14.30791948622611</v>
      </c>
      <c r="N132" s="230">
        <v>14.063768400911799</v>
      </c>
      <c r="O132" s="230">
        <v>14.855793666422731</v>
      </c>
      <c r="P132" s="230">
        <v>17.958067064662831</v>
      </c>
      <c r="Q132" s="230">
        <v>20.489437348793409</v>
      </c>
      <c r="R132" s="230">
        <v>20.443459681435829</v>
      </c>
      <c r="S132" s="230">
        <v>24.858099817466162</v>
      </c>
      <c r="T132" s="230">
        <v>28.269861179081889</v>
      </c>
      <c r="U132" s="230">
        <v>30.484827504281501</v>
      </c>
      <c r="V132" s="230">
        <v>31.59232686019212</v>
      </c>
      <c r="W132" s="230">
        <v>33.049473138175678</v>
      </c>
      <c r="X132" s="230">
        <v>29.906481744745761</v>
      </c>
      <c r="Y132" s="230">
        <v>26.10877925210368</v>
      </c>
      <c r="DA132" s="71" t="s">
        <v>610</v>
      </c>
    </row>
    <row r="133" spans="1:105" ht="12" customHeight="1" x14ac:dyDescent="0.25">
      <c r="A133" s="60" t="s">
        <v>611</v>
      </c>
      <c r="B133" s="262">
        <v>32.215487077607683</v>
      </c>
      <c r="C133" s="262">
        <v>35.048851034356147</v>
      </c>
      <c r="D133" s="262">
        <v>28.024736660140171</v>
      </c>
      <c r="E133" s="262">
        <v>35.186676769143027</v>
      </c>
      <c r="F133" s="262">
        <v>35.746513546395207</v>
      </c>
      <c r="G133" s="262">
        <v>38.228064128016108</v>
      </c>
      <c r="H133" s="262">
        <v>38.381409929936218</v>
      </c>
      <c r="I133" s="262">
        <v>37.83049638843702</v>
      </c>
      <c r="J133" s="262">
        <v>48.717122811144947</v>
      </c>
      <c r="K133" s="262">
        <v>46.383589134291142</v>
      </c>
      <c r="L133" s="262">
        <v>48.309323164387081</v>
      </c>
      <c r="M133" s="262">
        <v>50.450955442880513</v>
      </c>
      <c r="N133" s="262">
        <v>45.561013598865649</v>
      </c>
      <c r="O133" s="262">
        <v>53.264973290287408</v>
      </c>
      <c r="P133" s="262">
        <v>53.276753714476918</v>
      </c>
      <c r="Q133" s="262">
        <v>45.577650896534443</v>
      </c>
      <c r="R133" s="262">
        <v>40.481119581687288</v>
      </c>
      <c r="S133" s="262">
        <v>55.535502547217057</v>
      </c>
      <c r="T133" s="262">
        <v>57.096344298009292</v>
      </c>
      <c r="U133" s="262">
        <v>54.297897476672802</v>
      </c>
      <c r="V133" s="262">
        <v>57.244615846725686</v>
      </c>
      <c r="W133" s="262">
        <v>56.881076639200487</v>
      </c>
      <c r="X133" s="262">
        <v>57.232439848863663</v>
      </c>
      <c r="Y133" s="262">
        <v>54.919739647985502</v>
      </c>
      <c r="DA133" s="72" t="s">
        <v>612</v>
      </c>
    </row>
    <row r="134" spans="1:105" ht="12" customHeight="1" x14ac:dyDescent="0.25">
      <c r="A134" s="57" t="s">
        <v>613</v>
      </c>
      <c r="B134" s="294">
        <v>46.860358373898507</v>
      </c>
      <c r="C134" s="294">
        <v>47.231753873112709</v>
      </c>
      <c r="D134" s="294">
        <v>37.357318712137157</v>
      </c>
      <c r="E134" s="294">
        <v>41.198727576658563</v>
      </c>
      <c r="F134" s="294">
        <v>45.938599544607527</v>
      </c>
      <c r="G134" s="294">
        <v>46.498961974969021</v>
      </c>
      <c r="H134" s="294">
        <v>46.29409172784505</v>
      </c>
      <c r="I134" s="294">
        <v>42.537329316285529</v>
      </c>
      <c r="J134" s="294">
        <v>39.392840880589773</v>
      </c>
      <c r="K134" s="294">
        <v>38.838952581807249</v>
      </c>
      <c r="L134" s="294">
        <v>41.176841242649267</v>
      </c>
      <c r="M134" s="294">
        <v>42.126284954414487</v>
      </c>
      <c r="N134" s="294">
        <v>37.909130029153019</v>
      </c>
      <c r="O134" s="294">
        <v>41.60966733564986</v>
      </c>
      <c r="P134" s="294">
        <v>41.910847579738977</v>
      </c>
      <c r="Q134" s="294">
        <v>38.318173625675072</v>
      </c>
      <c r="R134" s="294">
        <v>35.721610867793622</v>
      </c>
      <c r="S134" s="294">
        <v>45.33630699935155</v>
      </c>
      <c r="T134" s="294">
        <v>49.328764499367402</v>
      </c>
      <c r="U134" s="294">
        <v>48.599431399271843</v>
      </c>
      <c r="V134" s="294">
        <v>49.532132868024107</v>
      </c>
      <c r="W134" s="294">
        <v>50.775652912951053</v>
      </c>
      <c r="X134" s="294">
        <v>48.5263382523313</v>
      </c>
      <c r="Y134" s="294">
        <v>46.264677788420677</v>
      </c>
      <c r="DA134" s="70" t="s">
        <v>614</v>
      </c>
    </row>
    <row r="135" spans="1:105" ht="12" customHeight="1" x14ac:dyDescent="0.25">
      <c r="A135" s="60" t="s">
        <v>615</v>
      </c>
      <c r="B135" s="262">
        <v>20.811222782388661</v>
      </c>
      <c r="C135" s="262">
        <v>20.847484952351412</v>
      </c>
      <c r="D135" s="262">
        <v>17.67450274038308</v>
      </c>
      <c r="E135" s="262">
        <v>16.720515610987189</v>
      </c>
      <c r="F135" s="262">
        <v>17.14356805634754</v>
      </c>
      <c r="G135" s="262">
        <v>20.41643342618795</v>
      </c>
      <c r="H135" s="262">
        <v>19.763029581613129</v>
      </c>
      <c r="I135" s="262">
        <v>14.18029108911661</v>
      </c>
      <c r="J135" s="262">
        <v>14.153460659602811</v>
      </c>
      <c r="K135" s="262">
        <v>14.907591709035231</v>
      </c>
      <c r="L135" s="262">
        <v>16.422429055217808</v>
      </c>
      <c r="M135" s="262">
        <v>16.274468690437889</v>
      </c>
      <c r="N135" s="262">
        <v>14.562992339215061</v>
      </c>
      <c r="O135" s="262">
        <v>14.315906678031849</v>
      </c>
      <c r="P135" s="262">
        <v>14.43003333812284</v>
      </c>
      <c r="Q135" s="262">
        <v>14.79373907773728</v>
      </c>
      <c r="R135" s="262">
        <v>14.81523432807874</v>
      </c>
      <c r="S135" s="262">
        <v>16.601736978296231</v>
      </c>
      <c r="T135" s="262">
        <v>19.747693279381679</v>
      </c>
      <c r="U135" s="262">
        <v>20.546819221365379</v>
      </c>
      <c r="V135" s="262">
        <v>19.995448269187971</v>
      </c>
      <c r="W135" s="262">
        <v>21.42507104670759</v>
      </c>
      <c r="X135" s="262">
        <v>18.98253213080746</v>
      </c>
      <c r="Y135" s="262">
        <v>17.926882345513189</v>
      </c>
      <c r="DA135" s="72" t="s">
        <v>616</v>
      </c>
    </row>
    <row r="136" spans="1:105" ht="12" customHeight="1" x14ac:dyDescent="0.25">
      <c r="A136" s="59" t="s">
        <v>31</v>
      </c>
      <c r="B136" s="297">
        <v>0.93072579211099893</v>
      </c>
      <c r="C136" s="297">
        <v>0.90127369990637196</v>
      </c>
      <c r="D136" s="297">
        <v>0.86356308413482041</v>
      </c>
      <c r="E136" s="297">
        <v>0.85599014927571493</v>
      </c>
      <c r="F136" s="297">
        <v>0</v>
      </c>
      <c r="G136" s="297">
        <v>0.93282517047314173</v>
      </c>
      <c r="H136" s="297">
        <v>0.9284203803850537</v>
      </c>
      <c r="I136" s="297">
        <v>0</v>
      </c>
      <c r="J136" s="297">
        <v>0</v>
      </c>
      <c r="K136" s="297">
        <v>0.71527133297876255</v>
      </c>
      <c r="L136" s="297">
        <v>1.0540034362517769</v>
      </c>
      <c r="M136" s="297">
        <v>1.0624937719868399</v>
      </c>
      <c r="N136" s="297">
        <v>1.0694724899509469</v>
      </c>
      <c r="O136" s="297">
        <v>1.0677828012324251</v>
      </c>
      <c r="P136" s="297">
        <v>1.071508416345613</v>
      </c>
      <c r="Q136" s="297">
        <v>1.0732254529596199</v>
      </c>
      <c r="R136" s="297">
        <v>1.082970403140818</v>
      </c>
      <c r="S136" s="297">
        <v>1.100518522295391</v>
      </c>
      <c r="T136" s="297">
        <v>1.5065242627207009</v>
      </c>
      <c r="U136" s="297">
        <v>1.1060580479310209</v>
      </c>
      <c r="V136" s="297">
        <v>1.0050526320909841</v>
      </c>
      <c r="W136" s="297">
        <v>0.90302288279312115</v>
      </c>
      <c r="X136" s="297">
        <v>1.2753323110974839</v>
      </c>
      <c r="Y136" s="297">
        <v>1.357986121165023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0.77423302341303191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0.32757571404364139</v>
      </c>
      <c r="L137" s="297">
        <v>0.32181796548923208</v>
      </c>
      <c r="M137" s="297">
        <v>0.32446893987389391</v>
      </c>
      <c r="N137" s="297">
        <v>0.32661851321369911</v>
      </c>
      <c r="O137" s="297">
        <v>0</v>
      </c>
      <c r="P137" s="297">
        <v>0.3273339999765813</v>
      </c>
      <c r="Q137" s="297">
        <v>0</v>
      </c>
      <c r="R137" s="297">
        <v>0</v>
      </c>
      <c r="S137" s="297">
        <v>9.6325065672405161E-2</v>
      </c>
      <c r="T137" s="297">
        <v>0.21788325543706691</v>
      </c>
      <c r="U137" s="297">
        <v>0.34152435905956302</v>
      </c>
      <c r="V137" s="297">
        <v>0.2208173489411652</v>
      </c>
      <c r="W137" s="297">
        <v>0.2474565361266392</v>
      </c>
      <c r="X137" s="297">
        <v>0.1157820591966876</v>
      </c>
      <c r="Y137" s="297">
        <v>0.1158691567161042</v>
      </c>
      <c r="DA137" s="71" t="s">
        <v>618</v>
      </c>
    </row>
    <row r="138" spans="1:105" ht="12" customHeight="1" x14ac:dyDescent="0.25">
      <c r="A138" s="59" t="s">
        <v>32</v>
      </c>
      <c r="B138" s="297">
        <v>16.21007171354271</v>
      </c>
      <c r="C138" s="297">
        <v>16.467772637459952</v>
      </c>
      <c r="D138" s="297">
        <v>14.278916529217749</v>
      </c>
      <c r="E138" s="297">
        <v>12.26252210359166</v>
      </c>
      <c r="F138" s="297">
        <v>12.996049940399089</v>
      </c>
      <c r="G138" s="297">
        <v>13.56005573429063</v>
      </c>
      <c r="H138" s="297">
        <v>12.56448624838745</v>
      </c>
      <c r="I138" s="297">
        <v>7.8932708563212319</v>
      </c>
      <c r="J138" s="297">
        <v>8.7000874198007949</v>
      </c>
      <c r="K138" s="297">
        <v>8.5050762833595428</v>
      </c>
      <c r="L138" s="297">
        <v>8.9730672874228663</v>
      </c>
      <c r="M138" s="297">
        <v>7.5559162706980967</v>
      </c>
      <c r="N138" s="297">
        <v>5.9604182578236298</v>
      </c>
      <c r="O138" s="297">
        <v>5.6357953302227424</v>
      </c>
      <c r="P138" s="297">
        <v>3.7681958867186709</v>
      </c>
      <c r="Q138" s="297">
        <v>3.1451018087989548</v>
      </c>
      <c r="R138" s="297">
        <v>3.1742884961179509</v>
      </c>
      <c r="S138" s="297">
        <v>2.5430882920839828</v>
      </c>
      <c r="T138" s="297">
        <v>3.376940409360675</v>
      </c>
      <c r="U138" s="297">
        <v>3.3494733238937342</v>
      </c>
      <c r="V138" s="297">
        <v>2.4687859706507771</v>
      </c>
      <c r="W138" s="297">
        <v>3.221094677806859</v>
      </c>
      <c r="X138" s="297">
        <v>2.1534720643854399</v>
      </c>
      <c r="Y138" s="297">
        <v>2.9812726410380068</v>
      </c>
      <c r="DA138" s="71" t="s">
        <v>619</v>
      </c>
    </row>
    <row r="139" spans="1:105" ht="12" customHeight="1" x14ac:dyDescent="0.25">
      <c r="A139" s="59" t="s">
        <v>35</v>
      </c>
      <c r="B139" s="297">
        <v>3.6704252767349521</v>
      </c>
      <c r="C139" s="297">
        <v>3.4784386149850861</v>
      </c>
      <c r="D139" s="297">
        <v>2.5320231270305089</v>
      </c>
      <c r="E139" s="297">
        <v>2.8277703347067868</v>
      </c>
      <c r="F139" s="297">
        <v>4.1475181159484524</v>
      </c>
      <c r="G139" s="297">
        <v>5.9235525214241758</v>
      </c>
      <c r="H139" s="297">
        <v>6.2701229528406177</v>
      </c>
      <c r="I139" s="297">
        <v>6.2870202327953839</v>
      </c>
      <c r="J139" s="297">
        <v>5.4533732398020183</v>
      </c>
      <c r="K139" s="297">
        <v>5.3596683786532786</v>
      </c>
      <c r="L139" s="297">
        <v>6.0735403660539324</v>
      </c>
      <c r="M139" s="297">
        <v>7.3315897078790613</v>
      </c>
      <c r="N139" s="297">
        <v>7.2064830782267828</v>
      </c>
      <c r="O139" s="297">
        <v>7.6123285465766832</v>
      </c>
      <c r="P139" s="297">
        <v>9.2629950350819712</v>
      </c>
      <c r="Q139" s="297">
        <v>10.575411815978701</v>
      </c>
      <c r="R139" s="297">
        <v>10.557975428819971</v>
      </c>
      <c r="S139" s="297">
        <v>12.861805098244449</v>
      </c>
      <c r="T139" s="297">
        <v>14.64634535186323</v>
      </c>
      <c r="U139" s="297">
        <v>15.749763490481071</v>
      </c>
      <c r="V139" s="297">
        <v>16.300792317505049</v>
      </c>
      <c r="W139" s="297">
        <v>17.053496949980971</v>
      </c>
      <c r="X139" s="297">
        <v>15.43794569612785</v>
      </c>
      <c r="Y139" s="297">
        <v>13.47175442659405</v>
      </c>
      <c r="DA139" s="71" t="s">
        <v>620</v>
      </c>
    </row>
    <row r="140" spans="1:105" ht="12" customHeight="1" x14ac:dyDescent="0.25">
      <c r="A140" s="60" t="s">
        <v>621</v>
      </c>
      <c r="B140" s="262">
        <v>26.049135591509859</v>
      </c>
      <c r="C140" s="262">
        <v>26.384268920761301</v>
      </c>
      <c r="D140" s="262">
        <v>19.682815971754071</v>
      </c>
      <c r="E140" s="262">
        <v>24.47821196567136</v>
      </c>
      <c r="F140" s="262">
        <v>28.79503148825999</v>
      </c>
      <c r="G140" s="262">
        <v>26.08252854878107</v>
      </c>
      <c r="H140" s="262">
        <v>26.531062146231921</v>
      </c>
      <c r="I140" s="262">
        <v>28.357038227168911</v>
      </c>
      <c r="J140" s="262">
        <v>25.239380220986959</v>
      </c>
      <c r="K140" s="262">
        <v>23.931360872772022</v>
      </c>
      <c r="L140" s="262">
        <v>24.75441218743147</v>
      </c>
      <c r="M140" s="262">
        <v>25.851816263976598</v>
      </c>
      <c r="N140" s="262">
        <v>23.346137689937969</v>
      </c>
      <c r="O140" s="262">
        <v>27.293760657618009</v>
      </c>
      <c r="P140" s="262">
        <v>27.480814241616152</v>
      </c>
      <c r="Q140" s="262">
        <v>23.524434547937791</v>
      </c>
      <c r="R140" s="262">
        <v>20.906376539714881</v>
      </c>
      <c r="S140" s="262">
        <v>28.734570021055319</v>
      </c>
      <c r="T140" s="262">
        <v>29.581071219985731</v>
      </c>
      <c r="U140" s="262">
        <v>28.05261217790645</v>
      </c>
      <c r="V140" s="262">
        <v>29.536684598836139</v>
      </c>
      <c r="W140" s="262">
        <v>29.350581866243459</v>
      </c>
      <c r="X140" s="262">
        <v>29.54380612152384</v>
      </c>
      <c r="Y140" s="262">
        <v>28.337795442907499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7.6584269739970381</v>
      </c>
      <c r="C141" s="261">
        <f t="shared" si="2"/>
        <v>7.5422979489360653</v>
      </c>
      <c r="D141" s="261">
        <f t="shared" si="2"/>
        <v>5.8280853854354877</v>
      </c>
      <c r="E141" s="261">
        <f t="shared" si="2"/>
        <v>6.4415917883956215</v>
      </c>
      <c r="F141" s="261">
        <f t="shared" si="2"/>
        <v>7.5890544373760029</v>
      </c>
      <c r="G141" s="261">
        <f t="shared" si="2"/>
        <v>7.2134469541163915</v>
      </c>
      <c r="H141" s="261">
        <f t="shared" si="2"/>
        <v>7.2279515133188141</v>
      </c>
      <c r="I141" s="261">
        <f t="shared" si="2"/>
        <v>6.8808906651315933</v>
      </c>
      <c r="J141" s="261">
        <f t="shared" si="2"/>
        <v>5.576684503763599</v>
      </c>
      <c r="K141" s="261">
        <f t="shared" si="2"/>
        <v>16.420638920939652</v>
      </c>
      <c r="L141" s="261">
        <f t="shared" si="2"/>
        <v>12.913836331927376</v>
      </c>
      <c r="M141" s="261">
        <f t="shared" si="2"/>
        <v>14.431908859490274</v>
      </c>
      <c r="N141" s="261">
        <f t="shared" si="2"/>
        <v>16.730381614207793</v>
      </c>
      <c r="O141" s="261">
        <f t="shared" si="2"/>
        <v>17.493691075949311</v>
      </c>
      <c r="P141" s="261">
        <f t="shared" si="2"/>
        <v>16.447256852662928</v>
      </c>
      <c r="Q141" s="261">
        <f t="shared" si="2"/>
        <v>15.35649152142318</v>
      </c>
      <c r="R141" s="261">
        <f t="shared" si="2"/>
        <v>19.571490116671253</v>
      </c>
      <c r="S141" s="261">
        <f t="shared" si="2"/>
        <v>22.51543014684114</v>
      </c>
      <c r="T141" s="261">
        <f t="shared" si="2"/>
        <v>25.3657073375613</v>
      </c>
      <c r="U141" s="261">
        <f t="shared" si="2"/>
        <v>25.420765167845012</v>
      </c>
      <c r="V141" s="261">
        <f t="shared" si="2"/>
        <v>26.725682200528855</v>
      </c>
      <c r="W141" s="261">
        <f t="shared" si="2"/>
        <v>27.064480097058912</v>
      </c>
      <c r="X141" s="261">
        <f t="shared" si="2"/>
        <v>26.17568061208749</v>
      </c>
      <c r="Y141" s="261">
        <f t="shared" si="2"/>
        <v>23.195156498046387</v>
      </c>
      <c r="DA141" s="70"/>
    </row>
    <row r="142" spans="1:105" ht="12" customHeight="1" x14ac:dyDescent="0.25">
      <c r="A142" s="60" t="s">
        <v>624</v>
      </c>
      <c r="B142" s="262">
        <v>0.20924902465949399</v>
      </c>
      <c r="C142" s="262">
        <v>0.20023890769745231</v>
      </c>
      <c r="D142" s="262">
        <v>0.16362224965213801</v>
      </c>
      <c r="E142" s="262">
        <v>0.18957438212517899</v>
      </c>
      <c r="F142" s="262">
        <v>0.17251829744327149</v>
      </c>
      <c r="G142" s="262">
        <v>0.28899812204093889</v>
      </c>
      <c r="H142" s="262">
        <v>0.29510828432024339</v>
      </c>
      <c r="I142" s="262">
        <v>0.23090254218442149</v>
      </c>
      <c r="J142" s="262">
        <v>0.2103301292847144</v>
      </c>
      <c r="K142" s="262">
        <v>0.24456169673552081</v>
      </c>
      <c r="L142" s="262">
        <v>0.28442855753340779</v>
      </c>
      <c r="M142" s="262">
        <v>0.31740024780372389</v>
      </c>
      <c r="N142" s="262">
        <v>0.30490084038243148</v>
      </c>
      <c r="O142" s="262">
        <v>0.30009648388501092</v>
      </c>
      <c r="P142" s="262">
        <v>0.35045159229371747</v>
      </c>
      <c r="Q142" s="262">
        <v>0.37961652757099668</v>
      </c>
      <c r="R142" s="262">
        <v>0.38201966986456781</v>
      </c>
      <c r="S142" s="262">
        <v>0.44567593030596009</v>
      </c>
      <c r="T142" s="262">
        <v>0.52571145816988785</v>
      </c>
      <c r="U142" s="262">
        <v>0.55250499164869737</v>
      </c>
      <c r="V142" s="262">
        <v>0.55198034748778868</v>
      </c>
      <c r="W142" s="262">
        <v>0.58148296763148632</v>
      </c>
      <c r="X142" s="262">
        <v>0.52703730919218839</v>
      </c>
      <c r="Y142" s="262">
        <v>0.47793740578351562</v>
      </c>
      <c r="DA142" s="72" t="s">
        <v>625</v>
      </c>
    </row>
    <row r="143" spans="1:105" ht="12" customHeight="1" x14ac:dyDescent="0.25">
      <c r="A143" s="59" t="s">
        <v>31</v>
      </c>
      <c r="B143" s="230">
        <v>4.2327117999520297E-2</v>
      </c>
      <c r="C143" s="230">
        <v>4.1205916788661458E-2</v>
      </c>
      <c r="D143" s="230">
        <v>4.161229483087861E-2</v>
      </c>
      <c r="E143" s="230">
        <v>3.6400637054536132E-2</v>
      </c>
      <c r="F143" s="230">
        <v>0</v>
      </c>
      <c r="G143" s="230">
        <v>3.931882614603404E-2</v>
      </c>
      <c r="H143" s="230">
        <v>3.8061109435679183E-2</v>
      </c>
      <c r="I143" s="230">
        <v>0</v>
      </c>
      <c r="J143" s="230">
        <v>0</v>
      </c>
      <c r="K143" s="230">
        <v>2.7321757026630349E-2</v>
      </c>
      <c r="L143" s="230">
        <v>4.024353848733641E-2</v>
      </c>
      <c r="M143" s="230">
        <v>3.8680249917979068E-2</v>
      </c>
      <c r="N143" s="230">
        <v>3.7905289494373391E-2</v>
      </c>
      <c r="O143" s="230">
        <v>3.6916331065685933E-2</v>
      </c>
      <c r="P143" s="230">
        <v>3.5220179671280293E-2</v>
      </c>
      <c r="Q143" s="230">
        <v>3.4975260225479872E-2</v>
      </c>
      <c r="R143" s="230">
        <v>3.5539723477200268E-2</v>
      </c>
      <c r="S143" s="230">
        <v>3.4887749682795823E-2</v>
      </c>
      <c r="T143" s="230">
        <v>4.8378780940097267E-2</v>
      </c>
      <c r="U143" s="230">
        <v>3.5534703795482042E-2</v>
      </c>
      <c r="V143" s="230">
        <v>3.1652877864338159E-2</v>
      </c>
      <c r="W143" s="230">
        <v>2.8844930090259849E-2</v>
      </c>
      <c r="X143" s="230">
        <v>3.9939705896455117E-2</v>
      </c>
      <c r="Y143" s="230">
        <v>4.3426288834860279E-2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3.2923948137417558E-2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1.2512655903114541E-2</v>
      </c>
      <c r="L144" s="230">
        <v>1.22875251015676E-2</v>
      </c>
      <c r="M144" s="230">
        <v>1.1812341884578491E-2</v>
      </c>
      <c r="N144" s="230">
        <v>1.157633264428796E-2</v>
      </c>
      <c r="O144" s="230">
        <v>0</v>
      </c>
      <c r="P144" s="230">
        <v>1.075937632950469E-2</v>
      </c>
      <c r="Q144" s="230">
        <v>0</v>
      </c>
      <c r="R144" s="230">
        <v>0</v>
      </c>
      <c r="S144" s="230">
        <v>3.0536194632585448E-3</v>
      </c>
      <c r="T144" s="230">
        <v>6.9968513260243032E-3</v>
      </c>
      <c r="U144" s="230">
        <v>1.0972269458031449E-2</v>
      </c>
      <c r="V144" s="230">
        <v>6.9543667199002046E-3</v>
      </c>
      <c r="W144" s="230">
        <v>7.9044137429527643E-3</v>
      </c>
      <c r="X144" s="230">
        <v>3.6259579971138871E-3</v>
      </c>
      <c r="Y144" s="230">
        <v>3.7053158262681332E-3</v>
      </c>
      <c r="DA144" s="71" t="s">
        <v>627</v>
      </c>
    </row>
    <row r="145" spans="1:105" ht="12" customHeight="1" x14ac:dyDescent="0.25">
      <c r="A145" s="59" t="s">
        <v>35</v>
      </c>
      <c r="B145" s="230">
        <v>0.1669219066599737</v>
      </c>
      <c r="C145" s="230">
        <v>0.15903299090879081</v>
      </c>
      <c r="D145" s="230">
        <v>0.1220099548212594</v>
      </c>
      <c r="E145" s="230">
        <v>0.12024979693322529</v>
      </c>
      <c r="F145" s="230">
        <v>0.17251829744327149</v>
      </c>
      <c r="G145" s="230">
        <v>0.2496792958949049</v>
      </c>
      <c r="H145" s="230">
        <v>0.25704717488456419</v>
      </c>
      <c r="I145" s="230">
        <v>0.23090254218442149</v>
      </c>
      <c r="J145" s="230">
        <v>0.2103301292847144</v>
      </c>
      <c r="K145" s="230">
        <v>0.2047272838057759</v>
      </c>
      <c r="L145" s="230">
        <v>0.23189749394450379</v>
      </c>
      <c r="M145" s="230">
        <v>0.26690765600116639</v>
      </c>
      <c r="N145" s="230">
        <v>0.25541921824377017</v>
      </c>
      <c r="O145" s="230">
        <v>0.263180152819325</v>
      </c>
      <c r="P145" s="230">
        <v>0.30447203629293262</v>
      </c>
      <c r="Q145" s="230">
        <v>0.34464126734551692</v>
      </c>
      <c r="R145" s="230">
        <v>0.34647994638736762</v>
      </c>
      <c r="S145" s="230">
        <v>0.4077345611599057</v>
      </c>
      <c r="T145" s="230">
        <v>0.47033582590376632</v>
      </c>
      <c r="U145" s="230">
        <v>0.50599801839518388</v>
      </c>
      <c r="V145" s="230">
        <v>0.51337310290355032</v>
      </c>
      <c r="W145" s="230">
        <v>0.54473362379827373</v>
      </c>
      <c r="X145" s="230">
        <v>0.48347164529861941</v>
      </c>
      <c r="Y145" s="230">
        <v>0.4308058011223872</v>
      </c>
      <c r="DA145" s="71" t="s">
        <v>628</v>
      </c>
    </row>
    <row r="146" spans="1:105" ht="12" customHeight="1" x14ac:dyDescent="0.25">
      <c r="A146" s="60" t="s">
        <v>629</v>
      </c>
      <c r="B146" s="262">
        <v>6.2645273838186224</v>
      </c>
      <c r="C146" s="262">
        <v>6.1357795394718373</v>
      </c>
      <c r="D146" s="262">
        <v>4.7160122856186071</v>
      </c>
      <c r="E146" s="262">
        <v>5.211091280823398</v>
      </c>
      <c r="F146" s="262">
        <v>6.2187909659989939</v>
      </c>
      <c r="G146" s="262">
        <v>5.8250633974625261</v>
      </c>
      <c r="H146" s="262">
        <v>5.8451875924713619</v>
      </c>
      <c r="I146" s="262">
        <v>5.608523013399906</v>
      </c>
      <c r="J146" s="262">
        <v>4.3929014543301488</v>
      </c>
      <c r="K146" s="262">
        <v>15.261953035332301</v>
      </c>
      <c r="L146" s="262">
        <v>11.684244689215641</v>
      </c>
      <c r="M146" s="262">
        <v>13.17336924664877</v>
      </c>
      <c r="N146" s="262">
        <v>15.598024138869571</v>
      </c>
      <c r="O146" s="262">
        <v>16.24997056730826</v>
      </c>
      <c r="P146" s="262">
        <v>15.193518640928779</v>
      </c>
      <c r="Q146" s="262">
        <v>14.21023903893475</v>
      </c>
      <c r="R146" s="262">
        <v>18.50338813192824</v>
      </c>
      <c r="S146" s="262">
        <v>21.15883407677558</v>
      </c>
      <c r="T146" s="262">
        <v>23.890063508610591</v>
      </c>
      <c r="U146" s="262">
        <v>23.967004345820939</v>
      </c>
      <c r="V146" s="262">
        <v>25.243480847421331</v>
      </c>
      <c r="W146" s="262">
        <v>25.54546221400912</v>
      </c>
      <c r="X146" s="262">
        <v>24.72341705614544</v>
      </c>
      <c r="Y146" s="262">
        <v>21.81102036852986</v>
      </c>
      <c r="DA146" s="72" t="s">
        <v>630</v>
      </c>
    </row>
    <row r="147" spans="1:105" ht="12" customHeight="1" x14ac:dyDescent="0.25">
      <c r="A147" s="64" t="s">
        <v>28</v>
      </c>
      <c r="B147" s="229">
        <v>3.9178233662085682</v>
      </c>
      <c r="C147" s="229">
        <v>3.5254038095561291</v>
      </c>
      <c r="D147" s="229">
        <v>2.3474159418387659</v>
      </c>
      <c r="E147" s="229">
        <v>2.7396497139927449</v>
      </c>
      <c r="F147" s="229">
        <v>4.0465631288764881</v>
      </c>
      <c r="G147" s="229">
        <v>2.836035562993187</v>
      </c>
      <c r="H147" s="229">
        <v>2.971439552918393</v>
      </c>
      <c r="I147" s="229">
        <v>3.5780062753508681</v>
      </c>
      <c r="J147" s="229">
        <v>0.1530776814320646</v>
      </c>
      <c r="K147" s="229">
        <v>2.0848312866669869E-2</v>
      </c>
      <c r="L147" s="229">
        <v>0</v>
      </c>
      <c r="M147" s="229">
        <v>0</v>
      </c>
      <c r="N147" s="229">
        <v>0</v>
      </c>
      <c r="O147" s="229">
        <v>0</v>
      </c>
      <c r="P147" s="229">
        <v>2.5837512208995429E-2</v>
      </c>
      <c r="Q147" s="229">
        <v>2.3146484141192868E-2</v>
      </c>
      <c r="R147" s="229">
        <v>1.454880582887781E-2</v>
      </c>
      <c r="S147" s="229">
        <v>2.8382431865200709E-2</v>
      </c>
      <c r="T147" s="229">
        <v>3.1427108240933109E-2</v>
      </c>
      <c r="U147" s="229">
        <v>2.179949647816376E-2</v>
      </c>
      <c r="V147" s="229">
        <v>1.8533150854829251E-2</v>
      </c>
      <c r="W147" s="229">
        <v>1.884862353756659E-2</v>
      </c>
      <c r="X147" s="229">
        <v>1.976084235726222E-2</v>
      </c>
      <c r="Y147" s="229">
        <v>1.9743700515052351E-2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0.1028560930161681</v>
      </c>
      <c r="C149" s="229">
        <v>0.1118231873131197</v>
      </c>
      <c r="D149" s="229">
        <v>0.115727859151111</v>
      </c>
      <c r="E149" s="229">
        <v>0.12652299037521569</v>
      </c>
      <c r="F149" s="229">
        <v>0</v>
      </c>
      <c r="G149" s="229">
        <v>0.13656843685838779</v>
      </c>
      <c r="H149" s="229">
        <v>0.13500188505991181</v>
      </c>
      <c r="I149" s="229">
        <v>0</v>
      </c>
      <c r="J149" s="229">
        <v>0</v>
      </c>
      <c r="K149" s="229">
        <v>4.5753390073422641E-2</v>
      </c>
      <c r="L149" s="229">
        <v>9.8889283794028254E-2</v>
      </c>
      <c r="M149" s="229">
        <v>9.0836636426515502E-2</v>
      </c>
      <c r="N149" s="229">
        <v>6.5130577451154664E-2</v>
      </c>
      <c r="O149" s="229">
        <v>7.5329541287644339E-2</v>
      </c>
      <c r="P149" s="229">
        <v>8.2011566192712687E-2</v>
      </c>
      <c r="Q149" s="229">
        <v>7.3242704466759401E-2</v>
      </c>
      <c r="R149" s="229">
        <v>4.5815381712070918E-2</v>
      </c>
      <c r="S149" s="229">
        <v>5.7938955966413949E-2</v>
      </c>
      <c r="T149" s="229">
        <v>7.0951397150069748E-2</v>
      </c>
      <c r="U149" s="229">
        <v>4.9107306657103021E-2</v>
      </c>
      <c r="V149" s="229">
        <v>4.4262564938168387E-2</v>
      </c>
      <c r="W149" s="229">
        <v>3.929637391948676E-2</v>
      </c>
      <c r="X149" s="229">
        <v>5.740609168870002E-2</v>
      </c>
      <c r="Y149" s="229">
        <v>6.8182657332759217E-2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0.1144385568599678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2.0953865662142621E-2</v>
      </c>
      <c r="L150" s="229">
        <v>3.0193780233254721E-2</v>
      </c>
      <c r="M150" s="229">
        <v>2.7740084601067069E-2</v>
      </c>
      <c r="N150" s="229">
        <v>1.989097669339911E-2</v>
      </c>
      <c r="O150" s="229">
        <v>0</v>
      </c>
      <c r="P150" s="229">
        <v>2.5053628694546751E-2</v>
      </c>
      <c r="Q150" s="229">
        <v>0</v>
      </c>
      <c r="R150" s="229">
        <v>0</v>
      </c>
      <c r="S150" s="229">
        <v>5.0712219970773182E-3</v>
      </c>
      <c r="T150" s="229">
        <v>1.026144866790735E-2</v>
      </c>
      <c r="U150" s="229">
        <v>1.516316567885456E-2</v>
      </c>
      <c r="V150" s="229">
        <v>9.7248063781974273E-3</v>
      </c>
      <c r="W150" s="229">
        <v>1.076843650116135E-2</v>
      </c>
      <c r="X150" s="229">
        <v>5.2116577368229826E-3</v>
      </c>
      <c r="Y150" s="229">
        <v>5.8176345727541231E-3</v>
      </c>
      <c r="DA150" s="73" t="s">
        <v>634</v>
      </c>
    </row>
    <row r="151" spans="1:105" ht="12" customHeight="1" x14ac:dyDescent="0.25">
      <c r="A151" s="64" t="s">
        <v>32</v>
      </c>
      <c r="B151" s="229">
        <v>1.7914026430762759</v>
      </c>
      <c r="C151" s="229">
        <v>2.0431960063406391</v>
      </c>
      <c r="D151" s="229">
        <v>1.9135468748983699</v>
      </c>
      <c r="E151" s="229">
        <v>1.8125103044718121</v>
      </c>
      <c r="F151" s="229">
        <v>1.53911898584813</v>
      </c>
      <c r="G151" s="229">
        <v>1.9852333255602359</v>
      </c>
      <c r="H151" s="229">
        <v>1.8270057014885319</v>
      </c>
      <c r="I151" s="229">
        <v>1.1174713117098509</v>
      </c>
      <c r="J151" s="229">
        <v>2.5920362992433121</v>
      </c>
      <c r="K151" s="229">
        <v>0.54403979980044714</v>
      </c>
      <c r="L151" s="229">
        <v>0.84187600056069056</v>
      </c>
      <c r="M151" s="229">
        <v>0.64598403985665598</v>
      </c>
      <c r="N151" s="229">
        <v>0.36298781561016458</v>
      </c>
      <c r="O151" s="229">
        <v>0.39759197893684439</v>
      </c>
      <c r="P151" s="229">
        <v>0.28841177696457487</v>
      </c>
      <c r="Q151" s="229">
        <v>0.21463874311262671</v>
      </c>
      <c r="R151" s="229">
        <v>0.13428920928226801</v>
      </c>
      <c r="S151" s="229">
        <v>0.13388587069523941</v>
      </c>
      <c r="T151" s="229">
        <v>0.15904067798016491</v>
      </c>
      <c r="U151" s="229">
        <v>0.1487115562912063</v>
      </c>
      <c r="V151" s="229">
        <v>0.1087254496483691</v>
      </c>
      <c r="W151" s="229">
        <v>0.14017069035687479</v>
      </c>
      <c r="X151" s="229">
        <v>9.6933492315255207E-2</v>
      </c>
      <c r="Y151" s="229">
        <v>0.14968569098853321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0.47257587799229228</v>
      </c>
      <c r="T152" s="229">
        <v>0.91807663929021888</v>
      </c>
      <c r="U152" s="229">
        <v>1.1068166318501911</v>
      </c>
      <c r="V152" s="229">
        <v>1.670416261419484</v>
      </c>
      <c r="W152" s="229">
        <v>2.0576538864115701</v>
      </c>
      <c r="X152" s="229">
        <v>2.2568751579849242</v>
      </c>
      <c r="Y152" s="229">
        <v>2.2936484126546821</v>
      </c>
      <c r="DA152" s="73" t="s">
        <v>636</v>
      </c>
    </row>
    <row r="153" spans="1:105" ht="12" customHeight="1" x14ac:dyDescent="0.25">
      <c r="A153" s="64" t="s">
        <v>35</v>
      </c>
      <c r="B153" s="229">
        <v>0.40562495084236472</v>
      </c>
      <c r="C153" s="229">
        <v>0.43157821296801802</v>
      </c>
      <c r="D153" s="229">
        <v>0.33932160973036107</v>
      </c>
      <c r="E153" s="229">
        <v>0.41796971512365733</v>
      </c>
      <c r="F153" s="229">
        <v>0.4911895464914855</v>
      </c>
      <c r="G153" s="229">
        <v>0.86722607205071478</v>
      </c>
      <c r="H153" s="229">
        <v>0.911740453004526</v>
      </c>
      <c r="I153" s="229">
        <v>0.8900701463528129</v>
      </c>
      <c r="J153" s="229">
        <v>1.6247355582563321</v>
      </c>
      <c r="K153" s="229">
        <v>0.34283912507925612</v>
      </c>
      <c r="L153" s="229">
        <v>0.5698350083459518</v>
      </c>
      <c r="M153" s="229">
        <v>0.62680550821265602</v>
      </c>
      <c r="N153" s="229">
        <v>0.43887281691407792</v>
      </c>
      <c r="O153" s="229">
        <v>0.53703170427788338</v>
      </c>
      <c r="P153" s="229">
        <v>0.70897504758129926</v>
      </c>
      <c r="Q153" s="229">
        <v>0.72172325033475193</v>
      </c>
      <c r="R153" s="229">
        <v>0.44665825859615371</v>
      </c>
      <c r="S153" s="229">
        <v>0.67713495424092784</v>
      </c>
      <c r="T153" s="229">
        <v>0.68978554914238588</v>
      </c>
      <c r="U153" s="229">
        <v>0.69926570938176813</v>
      </c>
      <c r="V153" s="229">
        <v>0.71788765628728513</v>
      </c>
      <c r="W153" s="229">
        <v>0.74210809665030975</v>
      </c>
      <c r="X153" s="229">
        <v>0.69490290366315732</v>
      </c>
      <c r="Y153" s="229">
        <v>0.67639867699938216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4.682033067524586E-2</v>
      </c>
      <c r="C155" s="229">
        <v>2.3778323293932341E-2</v>
      </c>
      <c r="D155" s="229">
        <v>0</v>
      </c>
      <c r="E155" s="229">
        <v>0</v>
      </c>
      <c r="F155" s="229">
        <v>0.14191930478289</v>
      </c>
      <c r="G155" s="229">
        <v>0</v>
      </c>
      <c r="H155" s="229">
        <v>0</v>
      </c>
      <c r="I155" s="229">
        <v>2.2975279986373269E-2</v>
      </c>
      <c r="J155" s="229">
        <v>0</v>
      </c>
      <c r="K155" s="229">
        <v>0</v>
      </c>
      <c r="L155" s="229">
        <v>2.3283428188408301E-2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9.2953503923258844E-3</v>
      </c>
      <c r="V155" s="229">
        <v>1.679992217056707E-3</v>
      </c>
      <c r="W155" s="229">
        <v>9.5696883679966659E-3</v>
      </c>
      <c r="X155" s="229">
        <v>6.2407519035493587E-3</v>
      </c>
      <c r="Y155" s="229">
        <v>3.5624878270587869E-3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2.3051915398441619E-2</v>
      </c>
      <c r="K156" s="229">
        <v>14.287518541850361</v>
      </c>
      <c r="L156" s="229">
        <v>10.12016718809331</v>
      </c>
      <c r="M156" s="229">
        <v>11.78200297755188</v>
      </c>
      <c r="N156" s="229">
        <v>14.71114195220078</v>
      </c>
      <c r="O156" s="229">
        <v>15.24001734280589</v>
      </c>
      <c r="P156" s="229">
        <v>14.063229109286651</v>
      </c>
      <c r="Q156" s="229">
        <v>13.17748785687942</v>
      </c>
      <c r="R156" s="229">
        <v>17.862076476508861</v>
      </c>
      <c r="S156" s="229">
        <v>19.783844764018429</v>
      </c>
      <c r="T156" s="229">
        <v>22.010520688138911</v>
      </c>
      <c r="U156" s="229">
        <v>21.916845129091332</v>
      </c>
      <c r="V156" s="229">
        <v>22.672250965677939</v>
      </c>
      <c r="W156" s="229">
        <v>22.52704641826416</v>
      </c>
      <c r="X156" s="229">
        <v>21.586086158495771</v>
      </c>
      <c r="Y156" s="229">
        <v>18.593981107639639</v>
      </c>
      <c r="DA156" s="73" t="s">
        <v>640</v>
      </c>
    </row>
    <row r="157" spans="1:105" ht="12" customHeight="1" x14ac:dyDescent="0.25">
      <c r="A157" s="61" t="s">
        <v>641</v>
      </c>
      <c r="B157" s="263">
        <v>1.1846505655189219</v>
      </c>
      <c r="C157" s="263">
        <v>1.206279501766776</v>
      </c>
      <c r="D157" s="263">
        <v>0.9484508501647424</v>
      </c>
      <c r="E157" s="263">
        <v>1.0409261254470441</v>
      </c>
      <c r="F157" s="263">
        <v>1.1977451739337379</v>
      </c>
      <c r="G157" s="263">
        <v>1.099385434612927</v>
      </c>
      <c r="H157" s="263">
        <v>1.0876556365272081</v>
      </c>
      <c r="I157" s="263">
        <v>1.041465109547266</v>
      </c>
      <c r="J157" s="263">
        <v>0.97345292014873619</v>
      </c>
      <c r="K157" s="263">
        <v>0.91412418887183222</v>
      </c>
      <c r="L157" s="263">
        <v>0.94516308517832714</v>
      </c>
      <c r="M157" s="263">
        <v>0.94113936503778017</v>
      </c>
      <c r="N157" s="263">
        <v>0.82745663495578914</v>
      </c>
      <c r="O157" s="263">
        <v>0.94362402475603979</v>
      </c>
      <c r="P157" s="263">
        <v>0.9032866194404312</v>
      </c>
      <c r="Q157" s="263">
        <v>0.76663595491743342</v>
      </c>
      <c r="R157" s="263">
        <v>0.68608231487844384</v>
      </c>
      <c r="S157" s="263">
        <v>0.91092013975960051</v>
      </c>
      <c r="T157" s="263">
        <v>0.94993237078082238</v>
      </c>
      <c r="U157" s="263">
        <v>0.9012558303753746</v>
      </c>
      <c r="V157" s="263">
        <v>0.93022100561973642</v>
      </c>
      <c r="W157" s="263">
        <v>0.93753491541830281</v>
      </c>
      <c r="X157" s="263">
        <v>0.92522624674986176</v>
      </c>
      <c r="Y157" s="263">
        <v>0.9061987237330128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1.0000000000000002</v>
      </c>
      <c r="D187" s="232">
        <f t="shared" si="25"/>
        <v>0.99999999999999978</v>
      </c>
      <c r="E187" s="232">
        <f t="shared" si="25"/>
        <v>1.0000000000000002</v>
      </c>
      <c r="F187" s="232">
        <f t="shared" si="25"/>
        <v>0.99999999999999989</v>
      </c>
      <c r="G187" s="232">
        <f t="shared" si="25"/>
        <v>1.0000000000000002</v>
      </c>
      <c r="H187" s="232">
        <f t="shared" si="25"/>
        <v>1</v>
      </c>
      <c r="I187" s="232">
        <f t="shared" si="25"/>
        <v>0.99999999999999978</v>
      </c>
      <c r="J187" s="232">
        <f t="shared" si="25"/>
        <v>1</v>
      </c>
      <c r="K187" s="232">
        <f t="shared" si="25"/>
        <v>1.0000000000000004</v>
      </c>
      <c r="L187" s="232">
        <f t="shared" si="25"/>
        <v>0.99999999999999978</v>
      </c>
      <c r="M187" s="232">
        <f t="shared" si="25"/>
        <v>0.99999999999999967</v>
      </c>
      <c r="N187" s="232">
        <f t="shared" si="25"/>
        <v>1.0000000000000004</v>
      </c>
      <c r="O187" s="232">
        <f t="shared" si="25"/>
        <v>1.0000000000000002</v>
      </c>
      <c r="P187" s="232">
        <f t="shared" si="25"/>
        <v>0.99999999999999989</v>
      </c>
      <c r="Q187" s="232">
        <f t="shared" si="25"/>
        <v>1</v>
      </c>
      <c r="R187" s="232">
        <f t="shared" si="25"/>
        <v>0.99999999999999978</v>
      </c>
      <c r="S187" s="232">
        <f t="shared" si="25"/>
        <v>1.0000000000000002</v>
      </c>
      <c r="T187" s="232">
        <f t="shared" si="25"/>
        <v>0.99999999999999978</v>
      </c>
      <c r="U187" s="232">
        <f t="shared" si="25"/>
        <v>0.99999999999999978</v>
      </c>
      <c r="V187" s="232">
        <f t="shared" si="25"/>
        <v>0.99999999999999989</v>
      </c>
      <c r="W187" s="232">
        <f t="shared" si="25"/>
        <v>1</v>
      </c>
      <c r="X187" s="232">
        <f t="shared" si="25"/>
        <v>1.0000000000000002</v>
      </c>
      <c r="Y187" s="232">
        <f t="shared" si="25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2.099646421129434E-3</v>
      </c>
      <c r="C188" s="299">
        <f t="shared" si="26"/>
        <v>2.0996464211352739E-3</v>
      </c>
      <c r="D188" s="299">
        <f t="shared" si="26"/>
        <v>2.0996464211565703E-3</v>
      </c>
      <c r="E188" s="299">
        <f t="shared" si="26"/>
        <v>2.0996464211484457E-3</v>
      </c>
      <c r="F188" s="299">
        <f t="shared" si="26"/>
        <v>2.0996464211280688E-3</v>
      </c>
      <c r="G188" s="299">
        <f t="shared" si="26"/>
        <v>2.0996464211376115E-3</v>
      </c>
      <c r="H188" s="299">
        <f t="shared" si="26"/>
        <v>2.0996464211500915E-3</v>
      </c>
      <c r="I188" s="299">
        <f t="shared" si="26"/>
        <v>2.0996464211440139E-3</v>
      </c>
      <c r="J188" s="299">
        <f t="shared" si="26"/>
        <v>2.0996464211041495E-3</v>
      </c>
      <c r="K188" s="299">
        <f t="shared" si="26"/>
        <v>2.0996464211084078E-3</v>
      </c>
      <c r="L188" s="299">
        <f t="shared" si="26"/>
        <v>2.0996464211021754E-3</v>
      </c>
      <c r="M188" s="299">
        <f t="shared" si="26"/>
        <v>2.0996464211096915E-3</v>
      </c>
      <c r="N188" s="299">
        <f t="shared" si="26"/>
        <v>2.0996464211051427E-3</v>
      </c>
      <c r="O188" s="299">
        <f t="shared" si="26"/>
        <v>2.0996464211078584E-3</v>
      </c>
      <c r="P188" s="299">
        <f t="shared" si="26"/>
        <v>2.099646421105147E-3</v>
      </c>
      <c r="Q188" s="299">
        <f t="shared" si="26"/>
        <v>2.0996464211040975E-3</v>
      </c>
      <c r="R188" s="299">
        <f t="shared" si="26"/>
        <v>2.0996464211091716E-3</v>
      </c>
      <c r="S188" s="299">
        <f t="shared" si="26"/>
        <v>2.0996464211061596E-3</v>
      </c>
      <c r="T188" s="299">
        <f t="shared" si="26"/>
        <v>2.0996464211113408E-3</v>
      </c>
      <c r="U188" s="299">
        <f t="shared" si="26"/>
        <v>2.0996464211107961E-3</v>
      </c>
      <c r="V188" s="299">
        <f t="shared" si="26"/>
        <v>2.0996464211095866E-3</v>
      </c>
      <c r="W188" s="299">
        <f t="shared" si="26"/>
        <v>2.0996464211103494E-3</v>
      </c>
      <c r="X188" s="299">
        <f t="shared" si="26"/>
        <v>2.099646421109545E-3</v>
      </c>
      <c r="Y188" s="299">
        <f t="shared" si="26"/>
        <v>2.0996464211058652E-3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1.0921705924425125E-3</v>
      </c>
      <c r="C189" s="233">
        <f t="shared" si="27"/>
        <v>1.0921705924455505E-3</v>
      </c>
      <c r="D189" s="233">
        <f t="shared" si="27"/>
        <v>1.092170592456628E-3</v>
      </c>
      <c r="E189" s="233">
        <f t="shared" si="27"/>
        <v>1.0921705924524022E-3</v>
      </c>
      <c r="F189" s="233">
        <f t="shared" si="27"/>
        <v>1.0921705924418024E-3</v>
      </c>
      <c r="G189" s="233">
        <f t="shared" si="27"/>
        <v>1.0921705924467661E-3</v>
      </c>
      <c r="H189" s="233">
        <f t="shared" si="27"/>
        <v>1.0921705924532583E-3</v>
      </c>
      <c r="I189" s="233">
        <f t="shared" si="27"/>
        <v>1.0921705924500967E-3</v>
      </c>
      <c r="J189" s="233">
        <f t="shared" si="27"/>
        <v>1.0921705924293605E-3</v>
      </c>
      <c r="K189" s="233">
        <f t="shared" si="27"/>
        <v>1.0921705924315755E-3</v>
      </c>
      <c r="L189" s="233">
        <f t="shared" si="27"/>
        <v>1.0921705924283342E-3</v>
      </c>
      <c r="M189" s="233">
        <f t="shared" si="27"/>
        <v>1.0921705924322434E-3</v>
      </c>
      <c r="N189" s="233">
        <f t="shared" si="27"/>
        <v>1.0921705924298775E-3</v>
      </c>
      <c r="O189" s="233">
        <f t="shared" si="27"/>
        <v>1.09217059243129E-3</v>
      </c>
      <c r="P189" s="233">
        <f t="shared" si="27"/>
        <v>1.0921705924298796E-3</v>
      </c>
      <c r="Q189" s="233">
        <f t="shared" si="27"/>
        <v>1.0921705924293334E-3</v>
      </c>
      <c r="R189" s="233">
        <f t="shared" si="27"/>
        <v>1.0921705924319728E-3</v>
      </c>
      <c r="S189" s="233">
        <f t="shared" si="27"/>
        <v>1.0921705924304061E-3</v>
      </c>
      <c r="T189" s="233">
        <f t="shared" si="27"/>
        <v>1.092170592433101E-3</v>
      </c>
      <c r="U189" s="233">
        <f t="shared" si="27"/>
        <v>1.0921705924328178E-3</v>
      </c>
      <c r="V189" s="233">
        <f t="shared" si="27"/>
        <v>1.0921705924321888E-3</v>
      </c>
      <c r="W189" s="233">
        <f t="shared" si="27"/>
        <v>1.0921705924325854E-3</v>
      </c>
      <c r="X189" s="233">
        <f t="shared" si="27"/>
        <v>1.0921705924321673E-3</v>
      </c>
      <c r="Y189" s="233">
        <f t="shared" si="27"/>
        <v>1.0921705924302528E-3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2.5564317320962246E-2</v>
      </c>
      <c r="C190" s="233">
        <f t="shared" si="28"/>
        <v>2.5564317321033345E-2</v>
      </c>
      <c r="D190" s="233">
        <f t="shared" si="28"/>
        <v>2.5564317321292624E-2</v>
      </c>
      <c r="E190" s="233">
        <f t="shared" si="28"/>
        <v>2.5564317321193724E-2</v>
      </c>
      <c r="F190" s="233">
        <f t="shared" si="28"/>
        <v>2.5564317320945624E-2</v>
      </c>
      <c r="G190" s="233">
        <f t="shared" si="28"/>
        <v>2.5564317321061805E-2</v>
      </c>
      <c r="H190" s="233">
        <f t="shared" si="28"/>
        <v>2.5564317321213764E-2</v>
      </c>
      <c r="I190" s="233">
        <f t="shared" si="28"/>
        <v>2.5564317321139771E-2</v>
      </c>
      <c r="J190" s="233">
        <f t="shared" si="28"/>
        <v>2.5564317320654392E-2</v>
      </c>
      <c r="K190" s="233">
        <f t="shared" si="28"/>
        <v>2.5564317320706246E-2</v>
      </c>
      <c r="L190" s="233">
        <f t="shared" si="28"/>
        <v>2.5564317320630366E-2</v>
      </c>
      <c r="M190" s="233">
        <f t="shared" si="28"/>
        <v>2.5564317320721879E-2</v>
      </c>
      <c r="N190" s="233">
        <f t="shared" si="28"/>
        <v>2.5564317320666493E-2</v>
      </c>
      <c r="O190" s="233">
        <f t="shared" si="28"/>
        <v>2.5564317320699546E-2</v>
      </c>
      <c r="P190" s="233">
        <f t="shared" si="28"/>
        <v>2.5564317320666542E-2</v>
      </c>
      <c r="Q190" s="233">
        <f t="shared" si="28"/>
        <v>2.556431732065377E-2</v>
      </c>
      <c r="R190" s="233">
        <f t="shared" si="28"/>
        <v>2.5564317320715544E-2</v>
      </c>
      <c r="S190" s="233">
        <f t="shared" si="28"/>
        <v>2.5564317320678862E-2</v>
      </c>
      <c r="T190" s="233">
        <f t="shared" si="28"/>
        <v>2.5564317320741946E-2</v>
      </c>
      <c r="U190" s="233">
        <f t="shared" si="28"/>
        <v>2.5564317320735309E-2</v>
      </c>
      <c r="V190" s="233">
        <f t="shared" si="28"/>
        <v>2.5564317320720599E-2</v>
      </c>
      <c r="W190" s="233">
        <f t="shared" si="28"/>
        <v>2.5564317320729887E-2</v>
      </c>
      <c r="X190" s="233">
        <f t="shared" si="28"/>
        <v>2.5564317320720092E-2</v>
      </c>
      <c r="Y190" s="233">
        <f t="shared" si="28"/>
        <v>2.5564317320675267E-2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6.9988214037647811E-4</v>
      </c>
      <c r="C191" s="233">
        <f t="shared" si="29"/>
        <v>6.9988214037842479E-4</v>
      </c>
      <c r="D191" s="233">
        <f t="shared" si="29"/>
        <v>6.9988214038552328E-4</v>
      </c>
      <c r="E191" s="233">
        <f t="shared" si="29"/>
        <v>6.9988214038281548E-4</v>
      </c>
      <c r="F191" s="233">
        <f t="shared" si="29"/>
        <v>6.9988214037602307E-4</v>
      </c>
      <c r="G191" s="233">
        <f t="shared" si="29"/>
        <v>6.998821403792039E-4</v>
      </c>
      <c r="H191" s="233">
        <f t="shared" si="29"/>
        <v>6.9988214038336377E-4</v>
      </c>
      <c r="I191" s="233">
        <f t="shared" si="29"/>
        <v>6.9988214038133815E-4</v>
      </c>
      <c r="J191" s="233">
        <f t="shared" si="29"/>
        <v>6.9988214036804952E-4</v>
      </c>
      <c r="K191" s="233">
        <f t="shared" si="29"/>
        <v>6.9988214036946928E-4</v>
      </c>
      <c r="L191" s="233">
        <f t="shared" si="29"/>
        <v>6.9988214036739173E-4</v>
      </c>
      <c r="M191" s="233">
        <f t="shared" si="29"/>
        <v>6.9988214036989722E-4</v>
      </c>
      <c r="N191" s="233">
        <f t="shared" si="29"/>
        <v>6.9988214036838074E-4</v>
      </c>
      <c r="O191" s="233">
        <f t="shared" si="29"/>
        <v>6.9988214036928605E-4</v>
      </c>
      <c r="P191" s="233">
        <f t="shared" si="29"/>
        <v>6.9988214036838248E-4</v>
      </c>
      <c r="Q191" s="233">
        <f t="shared" si="29"/>
        <v>6.9988214036803293E-4</v>
      </c>
      <c r="R191" s="233">
        <f t="shared" si="29"/>
        <v>6.9988214036972374E-4</v>
      </c>
      <c r="S191" s="233">
        <f t="shared" si="29"/>
        <v>6.9988214036871988E-4</v>
      </c>
      <c r="T191" s="233">
        <f t="shared" si="29"/>
        <v>6.998821403704468E-4</v>
      </c>
      <c r="U191" s="233">
        <f t="shared" si="29"/>
        <v>6.9988214037026541E-4</v>
      </c>
      <c r="V191" s="233">
        <f t="shared" si="29"/>
        <v>6.9988214036986263E-4</v>
      </c>
      <c r="W191" s="233">
        <f t="shared" si="29"/>
        <v>6.9988214037011644E-4</v>
      </c>
      <c r="X191" s="233">
        <f t="shared" si="29"/>
        <v>6.9988214036984832E-4</v>
      </c>
      <c r="Y191" s="233">
        <f t="shared" si="29"/>
        <v>6.9988214036862154E-4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3.4289345327039073E-3</v>
      </c>
      <c r="C192" s="300">
        <f t="shared" si="30"/>
        <v>3.441051824696124E-3</v>
      </c>
      <c r="D192" s="300">
        <f t="shared" si="30"/>
        <v>3.4474567831787729E-3</v>
      </c>
      <c r="E192" s="300">
        <f t="shared" si="30"/>
        <v>3.459115062508547E-3</v>
      </c>
      <c r="F192" s="300">
        <f t="shared" si="30"/>
        <v>3.4359478032374375E-3</v>
      </c>
      <c r="G192" s="300">
        <f t="shared" si="30"/>
        <v>3.4605173059247631E-3</v>
      </c>
      <c r="H192" s="300">
        <f t="shared" si="30"/>
        <v>3.4597067919454726E-3</v>
      </c>
      <c r="I192" s="300">
        <f t="shared" si="30"/>
        <v>3.4529797790287201E-3</v>
      </c>
      <c r="J192" s="300">
        <f t="shared" si="30"/>
        <v>3.5127006033815081E-3</v>
      </c>
      <c r="K192" s="300">
        <f t="shared" si="30"/>
        <v>2.9683217513525846E-3</v>
      </c>
      <c r="L192" s="300">
        <f t="shared" si="30"/>
        <v>3.1529839838468016E-3</v>
      </c>
      <c r="M192" s="300">
        <f t="shared" si="30"/>
        <v>3.1041066166133512E-3</v>
      </c>
      <c r="N192" s="300">
        <f t="shared" si="30"/>
        <v>2.9429456939958605E-3</v>
      </c>
      <c r="O192" s="300">
        <f t="shared" si="30"/>
        <v>2.9777903095484404E-3</v>
      </c>
      <c r="P192" s="300">
        <f t="shared" si="30"/>
        <v>3.02514834629829E-3</v>
      </c>
      <c r="Q192" s="300">
        <f t="shared" si="30"/>
        <v>3.0114573539779064E-3</v>
      </c>
      <c r="R192" s="300">
        <f t="shared" si="30"/>
        <v>2.7903095010488035E-3</v>
      </c>
      <c r="S192" s="300">
        <f t="shared" si="30"/>
        <v>2.8656113921058028E-3</v>
      </c>
      <c r="T192" s="300">
        <f t="shared" si="30"/>
        <v>2.8390702728350271E-3</v>
      </c>
      <c r="U192" s="300">
        <f t="shared" si="30"/>
        <v>2.8266123090121219E-3</v>
      </c>
      <c r="V192" s="300">
        <f t="shared" si="30"/>
        <v>2.8045909270904565E-3</v>
      </c>
      <c r="W192" s="300">
        <f t="shared" si="30"/>
        <v>2.813073848871939E-3</v>
      </c>
      <c r="X192" s="300">
        <f t="shared" si="30"/>
        <v>2.8049101304786113E-3</v>
      </c>
      <c r="Y192" s="300">
        <f t="shared" si="30"/>
        <v>2.858004863475642E-3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0.29789575495239073</v>
      </c>
      <c r="C193" s="301">
        <f t="shared" si="31"/>
        <v>0.29858433287338376</v>
      </c>
      <c r="D193" s="301">
        <f t="shared" si="31"/>
        <v>0.29925765850688529</v>
      </c>
      <c r="E193" s="301">
        <f t="shared" si="31"/>
        <v>0.29920856762973225</v>
      </c>
      <c r="F193" s="301">
        <f t="shared" si="31"/>
        <v>0.29758537079808511</v>
      </c>
      <c r="G193" s="301">
        <f t="shared" si="31"/>
        <v>0.299432239777917</v>
      </c>
      <c r="H193" s="301">
        <f t="shared" si="31"/>
        <v>0.29924983526197979</v>
      </c>
      <c r="I193" s="301">
        <f t="shared" si="31"/>
        <v>0.29822427006340074</v>
      </c>
      <c r="J193" s="301">
        <f t="shared" si="31"/>
        <v>0.30197964416150347</v>
      </c>
      <c r="K193" s="301">
        <f t="shared" si="31"/>
        <v>0.2571140417251479</v>
      </c>
      <c r="L193" s="301">
        <f t="shared" si="31"/>
        <v>0.27284380768508243</v>
      </c>
      <c r="M193" s="301">
        <f t="shared" si="31"/>
        <v>0.26848789682558621</v>
      </c>
      <c r="N193" s="301">
        <f t="shared" si="31"/>
        <v>0.25462557024651261</v>
      </c>
      <c r="O193" s="301">
        <f t="shared" si="31"/>
        <v>0.25744161347355266</v>
      </c>
      <c r="P193" s="301">
        <f t="shared" si="31"/>
        <v>0.26131079947651648</v>
      </c>
      <c r="Q193" s="301">
        <f t="shared" si="31"/>
        <v>0.26014822717831421</v>
      </c>
      <c r="R193" s="301">
        <f t="shared" si="31"/>
        <v>0.24119012693480751</v>
      </c>
      <c r="S193" s="301">
        <f t="shared" si="31"/>
        <v>0.24747489688747418</v>
      </c>
      <c r="T193" s="301">
        <f t="shared" si="31"/>
        <v>0.24528204557876671</v>
      </c>
      <c r="U193" s="301">
        <f t="shared" si="31"/>
        <v>0.2441933506901573</v>
      </c>
      <c r="V193" s="301">
        <f t="shared" si="31"/>
        <v>0.24219106783310182</v>
      </c>
      <c r="W193" s="301">
        <f t="shared" si="31"/>
        <v>0.24298082054982698</v>
      </c>
      <c r="X193" s="301">
        <f t="shared" si="31"/>
        <v>0.24220958977348045</v>
      </c>
      <c r="Y193" s="301">
        <f t="shared" si="31"/>
        <v>0.24688144503460613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0.1322989225301201</v>
      </c>
      <c r="C194" s="302">
        <f t="shared" si="32"/>
        <v>0.13179126066985328</v>
      </c>
      <c r="D194" s="302">
        <f t="shared" si="32"/>
        <v>0.14158484836980911</v>
      </c>
      <c r="E194" s="302">
        <f t="shared" si="32"/>
        <v>0.12143388449764886</v>
      </c>
      <c r="F194" s="302">
        <f t="shared" si="32"/>
        <v>0.11105421382940799</v>
      </c>
      <c r="G194" s="302">
        <f t="shared" si="32"/>
        <v>0.13147257765390713</v>
      </c>
      <c r="H194" s="302">
        <f t="shared" si="32"/>
        <v>0.12775028358571616</v>
      </c>
      <c r="I194" s="302">
        <f t="shared" si="32"/>
        <v>9.9416372097420339E-2</v>
      </c>
      <c r="J194" s="302">
        <f t="shared" si="32"/>
        <v>0.10849831893557778</v>
      </c>
      <c r="K194" s="302">
        <f t="shared" si="32"/>
        <v>9.8688324527416965E-2</v>
      </c>
      <c r="L194" s="302">
        <f t="shared" si="32"/>
        <v>0.10881743085777965</v>
      </c>
      <c r="M194" s="302">
        <f t="shared" si="32"/>
        <v>0.10372378849399662</v>
      </c>
      <c r="N194" s="302">
        <f t="shared" si="32"/>
        <v>9.7815756415845084E-2</v>
      </c>
      <c r="O194" s="302">
        <f t="shared" si="32"/>
        <v>8.8573409727111571E-2</v>
      </c>
      <c r="P194" s="302">
        <f t="shared" si="32"/>
        <v>8.997010954940815E-2</v>
      </c>
      <c r="Q194" s="302">
        <f t="shared" si="32"/>
        <v>0.10043706759116444</v>
      </c>
      <c r="R194" s="302">
        <f t="shared" si="32"/>
        <v>0.10003155404673765</v>
      </c>
      <c r="S194" s="302">
        <f t="shared" si="32"/>
        <v>9.0623022005643053E-2</v>
      </c>
      <c r="T194" s="302">
        <f t="shared" si="32"/>
        <v>9.8193308755805522E-2</v>
      </c>
      <c r="U194" s="302">
        <f t="shared" si="32"/>
        <v>0.10323982168575986</v>
      </c>
      <c r="V194" s="302">
        <f t="shared" si="32"/>
        <v>9.776923963721415E-2</v>
      </c>
      <c r="W194" s="302">
        <f t="shared" si="32"/>
        <v>0.10252711771510313</v>
      </c>
      <c r="X194" s="302">
        <f t="shared" si="32"/>
        <v>9.4747543001431858E-2</v>
      </c>
      <c r="Y194" s="302">
        <f t="shared" si="32"/>
        <v>9.5662929690464124E-2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0.16559683242227066</v>
      </c>
      <c r="C195" s="302">
        <f t="shared" si="33"/>
        <v>0.16679307220353035</v>
      </c>
      <c r="D195" s="302">
        <f t="shared" si="33"/>
        <v>0.15767281013707632</v>
      </c>
      <c r="E195" s="302">
        <f t="shared" si="33"/>
        <v>0.17777468313208342</v>
      </c>
      <c r="F195" s="302">
        <f t="shared" si="33"/>
        <v>0.18653115696867711</v>
      </c>
      <c r="G195" s="302">
        <f t="shared" si="33"/>
        <v>0.1679596621240099</v>
      </c>
      <c r="H195" s="302">
        <f t="shared" si="33"/>
        <v>0.17149955167626363</v>
      </c>
      <c r="I195" s="302">
        <f t="shared" si="33"/>
        <v>0.19880789796598039</v>
      </c>
      <c r="J195" s="302">
        <f t="shared" si="33"/>
        <v>0.1934813252259257</v>
      </c>
      <c r="K195" s="302">
        <f t="shared" si="33"/>
        <v>0.15842571719773094</v>
      </c>
      <c r="L195" s="302">
        <f t="shared" si="33"/>
        <v>0.16402637682730284</v>
      </c>
      <c r="M195" s="302">
        <f t="shared" si="33"/>
        <v>0.16476410833158958</v>
      </c>
      <c r="N195" s="302">
        <f t="shared" si="33"/>
        <v>0.1568098138306675</v>
      </c>
      <c r="O195" s="302">
        <f t="shared" si="33"/>
        <v>0.16886820374644101</v>
      </c>
      <c r="P195" s="302">
        <f t="shared" si="33"/>
        <v>0.17134068992710827</v>
      </c>
      <c r="Q195" s="302">
        <f t="shared" si="33"/>
        <v>0.15971115958714974</v>
      </c>
      <c r="R195" s="302">
        <f t="shared" si="33"/>
        <v>0.14115857288806988</v>
      </c>
      <c r="S195" s="302">
        <f t="shared" si="33"/>
        <v>0.15685187488183111</v>
      </c>
      <c r="T195" s="302">
        <f t="shared" si="33"/>
        <v>0.14708873682296125</v>
      </c>
      <c r="U195" s="302">
        <f t="shared" si="33"/>
        <v>0.14095352900439745</v>
      </c>
      <c r="V195" s="302">
        <f t="shared" si="33"/>
        <v>0.14442182819588767</v>
      </c>
      <c r="W195" s="302">
        <f t="shared" si="33"/>
        <v>0.14045370283472386</v>
      </c>
      <c r="X195" s="302">
        <f t="shared" si="33"/>
        <v>0.14746204677204861</v>
      </c>
      <c r="Y195" s="302">
        <f t="shared" si="33"/>
        <v>0.15121851534414207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0.5713432694112579</v>
      </c>
      <c r="C196" s="301">
        <f t="shared" si="34"/>
        <v>0.57266391381146908</v>
      </c>
      <c r="D196" s="301">
        <f t="shared" si="34"/>
        <v>0.57395530538864947</v>
      </c>
      <c r="E196" s="301">
        <f t="shared" si="34"/>
        <v>0.57386115251206493</v>
      </c>
      <c r="F196" s="301">
        <f t="shared" si="34"/>
        <v>0.57074797426338741</v>
      </c>
      <c r="G196" s="301">
        <f t="shared" si="34"/>
        <v>0.57429014008337376</v>
      </c>
      <c r="H196" s="301">
        <f t="shared" si="34"/>
        <v>0.57394030095086324</v>
      </c>
      <c r="I196" s="301">
        <f t="shared" si="34"/>
        <v>0.57197333846882303</v>
      </c>
      <c r="J196" s="301">
        <f t="shared" si="34"/>
        <v>0.57917588392105768</v>
      </c>
      <c r="K196" s="301">
        <f t="shared" si="34"/>
        <v>0.4931267893839778</v>
      </c>
      <c r="L196" s="301">
        <f t="shared" si="34"/>
        <v>0.5232953827969965</v>
      </c>
      <c r="M196" s="301">
        <f t="shared" si="34"/>
        <v>0.51494104974473009</v>
      </c>
      <c r="N196" s="301">
        <f t="shared" si="34"/>
        <v>0.48835407474537068</v>
      </c>
      <c r="O196" s="301">
        <f t="shared" si="34"/>
        <v>0.49375504913789808</v>
      </c>
      <c r="P196" s="301">
        <f t="shared" si="34"/>
        <v>0.50117587788131823</v>
      </c>
      <c r="Q196" s="301">
        <f t="shared" si="34"/>
        <v>0.49894614534320947</v>
      </c>
      <c r="R196" s="301">
        <f t="shared" si="34"/>
        <v>0.46258583206287252</v>
      </c>
      <c r="S196" s="301">
        <f t="shared" si="34"/>
        <v>0.47463958225084674</v>
      </c>
      <c r="T196" s="301">
        <f t="shared" si="34"/>
        <v>0.47043384646837533</v>
      </c>
      <c r="U196" s="301">
        <f t="shared" si="34"/>
        <v>0.46834580564634759</v>
      </c>
      <c r="V196" s="301">
        <f t="shared" si="34"/>
        <v>0.46450556685536798</v>
      </c>
      <c r="W196" s="301">
        <f t="shared" si="34"/>
        <v>0.46602025745333381</v>
      </c>
      <c r="X196" s="301">
        <f t="shared" si="34"/>
        <v>0.46454109064446519</v>
      </c>
      <c r="Y196" s="301">
        <f t="shared" si="34"/>
        <v>0.47350138301094863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0.25374010096258642</v>
      </c>
      <c r="C197" s="302">
        <f t="shared" si="35"/>
        <v>0.25276644094166206</v>
      </c>
      <c r="D197" s="302">
        <f t="shared" si="35"/>
        <v>0.27154985870688975</v>
      </c>
      <c r="E197" s="302">
        <f t="shared" si="35"/>
        <v>0.2329017162305117</v>
      </c>
      <c r="F197" s="302">
        <f t="shared" si="35"/>
        <v>0.21299423223177985</v>
      </c>
      <c r="G197" s="302">
        <f t="shared" si="35"/>
        <v>0.25215522915629918</v>
      </c>
      <c r="H197" s="302">
        <f t="shared" si="35"/>
        <v>0.24501612889295257</v>
      </c>
      <c r="I197" s="302">
        <f t="shared" si="35"/>
        <v>0.1906736639339629</v>
      </c>
      <c r="J197" s="302">
        <f t="shared" si="35"/>
        <v>0.20809220418795668</v>
      </c>
      <c r="K197" s="302">
        <f t="shared" si="35"/>
        <v>0.18927731950133028</v>
      </c>
      <c r="L197" s="302">
        <f t="shared" si="35"/>
        <v>0.20870423858558707</v>
      </c>
      <c r="M197" s="302">
        <f t="shared" si="35"/>
        <v>0.19893498799052375</v>
      </c>
      <c r="N197" s="302">
        <f t="shared" si="35"/>
        <v>0.18760379475530231</v>
      </c>
      <c r="O197" s="302">
        <f t="shared" si="35"/>
        <v>0.16987761878137075</v>
      </c>
      <c r="P197" s="302">
        <f t="shared" si="35"/>
        <v>0.17255639157215635</v>
      </c>
      <c r="Q197" s="302">
        <f t="shared" si="35"/>
        <v>0.19263128666196142</v>
      </c>
      <c r="R197" s="302">
        <f t="shared" si="35"/>
        <v>0.19185353998242119</v>
      </c>
      <c r="S197" s="302">
        <f t="shared" si="35"/>
        <v>0.17380863209986783</v>
      </c>
      <c r="T197" s="302">
        <f t="shared" si="35"/>
        <v>0.18832791379594241</v>
      </c>
      <c r="U197" s="302">
        <f t="shared" si="35"/>
        <v>0.19800677342583911</v>
      </c>
      <c r="V197" s="302">
        <f t="shared" si="35"/>
        <v>0.18751457882005104</v>
      </c>
      <c r="W197" s="302">
        <f t="shared" si="35"/>
        <v>0.19663985694600386</v>
      </c>
      <c r="X197" s="302">
        <f t="shared" si="35"/>
        <v>0.18171917554103231</v>
      </c>
      <c r="Y197" s="302">
        <f t="shared" si="35"/>
        <v>0.18347482333054457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0.31760316844867148</v>
      </c>
      <c r="C198" s="302">
        <f t="shared" si="36"/>
        <v>0.31989747286980702</v>
      </c>
      <c r="D198" s="302">
        <f t="shared" si="36"/>
        <v>0.30240544668175967</v>
      </c>
      <c r="E198" s="302">
        <f t="shared" si="36"/>
        <v>0.34095943628155351</v>
      </c>
      <c r="F198" s="302">
        <f t="shared" si="36"/>
        <v>0.35775374203160737</v>
      </c>
      <c r="G198" s="302">
        <f t="shared" si="36"/>
        <v>0.32213491092707475</v>
      </c>
      <c r="H198" s="302">
        <f t="shared" si="36"/>
        <v>0.32892417205791086</v>
      </c>
      <c r="I198" s="302">
        <f t="shared" si="36"/>
        <v>0.38129967453486008</v>
      </c>
      <c r="J198" s="302">
        <f t="shared" si="36"/>
        <v>0.37108367973310086</v>
      </c>
      <c r="K198" s="302">
        <f t="shared" si="36"/>
        <v>0.30384946988264755</v>
      </c>
      <c r="L198" s="302">
        <f t="shared" si="36"/>
        <v>0.31459114421140921</v>
      </c>
      <c r="M198" s="302">
        <f t="shared" si="36"/>
        <v>0.31600606175420637</v>
      </c>
      <c r="N198" s="302">
        <f t="shared" si="36"/>
        <v>0.30075027999006837</v>
      </c>
      <c r="O198" s="302">
        <f t="shared" si="36"/>
        <v>0.32387743035652733</v>
      </c>
      <c r="P198" s="302">
        <f t="shared" si="36"/>
        <v>0.32861948630916188</v>
      </c>
      <c r="Q198" s="302">
        <f t="shared" si="36"/>
        <v>0.30631485868124808</v>
      </c>
      <c r="R198" s="302">
        <f t="shared" si="36"/>
        <v>0.27073229208045135</v>
      </c>
      <c r="S198" s="302">
        <f t="shared" si="36"/>
        <v>0.30083095015097894</v>
      </c>
      <c r="T198" s="302">
        <f t="shared" si="36"/>
        <v>0.28210593267243295</v>
      </c>
      <c r="U198" s="302">
        <f t="shared" si="36"/>
        <v>0.27033903222050848</v>
      </c>
      <c r="V198" s="302">
        <f t="shared" si="36"/>
        <v>0.27699098803531708</v>
      </c>
      <c r="W198" s="302">
        <f t="shared" si="36"/>
        <v>0.26938040050732992</v>
      </c>
      <c r="X198" s="302">
        <f t="shared" si="36"/>
        <v>0.28282191510343285</v>
      </c>
      <c r="Y198" s="302">
        <f t="shared" si="36"/>
        <v>0.29002655968040408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9.7876024628736846E-2</v>
      </c>
      <c r="C199" s="301">
        <f t="shared" si="37"/>
        <v>9.5854685015458643E-2</v>
      </c>
      <c r="D199" s="301">
        <f t="shared" si="37"/>
        <v>9.3883562845995167E-2</v>
      </c>
      <c r="E199" s="301">
        <f t="shared" si="37"/>
        <v>9.4015148320516828E-2</v>
      </c>
      <c r="F199" s="301">
        <f t="shared" si="37"/>
        <v>9.8774690660398609E-2</v>
      </c>
      <c r="G199" s="301">
        <f t="shared" si="37"/>
        <v>9.3361086357759165E-2</v>
      </c>
      <c r="H199" s="301">
        <f t="shared" si="37"/>
        <v>9.3894140520010924E-2</v>
      </c>
      <c r="I199" s="301">
        <f t="shared" si="37"/>
        <v>9.6893395213632175E-2</v>
      </c>
      <c r="J199" s="301">
        <f t="shared" si="37"/>
        <v>8.587575483950155E-2</v>
      </c>
      <c r="K199" s="301">
        <f t="shared" si="37"/>
        <v>0.21733483066490619</v>
      </c>
      <c r="L199" s="301">
        <f t="shared" si="37"/>
        <v>0.17125180905954604</v>
      </c>
      <c r="M199" s="301">
        <f t="shared" si="37"/>
        <v>0.18401093033843621</v>
      </c>
      <c r="N199" s="301">
        <f t="shared" si="37"/>
        <v>0.22462139283955129</v>
      </c>
      <c r="O199" s="301">
        <f t="shared" si="37"/>
        <v>0.2163695306043931</v>
      </c>
      <c r="P199" s="301">
        <f t="shared" si="37"/>
        <v>0.20503215782129697</v>
      </c>
      <c r="Q199" s="301">
        <f t="shared" si="37"/>
        <v>0.20843815364994311</v>
      </c>
      <c r="R199" s="301">
        <f t="shared" si="37"/>
        <v>0.26397771502664447</v>
      </c>
      <c r="S199" s="301">
        <f t="shared" si="37"/>
        <v>0.24556389299498937</v>
      </c>
      <c r="T199" s="301">
        <f t="shared" si="37"/>
        <v>0.25198902120536587</v>
      </c>
      <c r="U199" s="301">
        <f t="shared" si="37"/>
        <v>0.25517821487983366</v>
      </c>
      <c r="V199" s="301">
        <f t="shared" si="37"/>
        <v>0.26104275790980724</v>
      </c>
      <c r="W199" s="301">
        <f t="shared" si="37"/>
        <v>0.25872983167332447</v>
      </c>
      <c r="X199" s="301">
        <f t="shared" si="37"/>
        <v>0.26098839297694432</v>
      </c>
      <c r="Y199" s="301">
        <f t="shared" si="37"/>
        <v>0.24730315061638944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3.0255075718652203E-3</v>
      </c>
      <c r="C200" s="302">
        <f t="shared" si="38"/>
        <v>2.8692562668082991E-3</v>
      </c>
      <c r="D200" s="302">
        <f t="shared" si="38"/>
        <v>2.9653456002571208E-3</v>
      </c>
      <c r="E200" s="302">
        <f t="shared" si="38"/>
        <v>3.1050181576881878E-3</v>
      </c>
      <c r="F200" s="302">
        <f t="shared" si="38"/>
        <v>2.5374493105383023E-3</v>
      </c>
      <c r="G200" s="302">
        <f t="shared" si="38"/>
        <v>4.1951920924393283E-3</v>
      </c>
      <c r="H200" s="302">
        <f t="shared" si="38"/>
        <v>4.3012992077811826E-3</v>
      </c>
      <c r="I200" s="302">
        <f t="shared" si="38"/>
        <v>3.6574835998852053E-3</v>
      </c>
      <c r="J200" s="302">
        <f t="shared" si="38"/>
        <v>3.5809286185138657E-3</v>
      </c>
      <c r="K200" s="302">
        <f t="shared" si="38"/>
        <v>4.2539170232853245E-3</v>
      </c>
      <c r="L200" s="302">
        <f t="shared" si="38"/>
        <v>4.6620678341457228E-3</v>
      </c>
      <c r="M200" s="302">
        <f t="shared" si="38"/>
        <v>5.0828426342010005E-3</v>
      </c>
      <c r="N200" s="302">
        <f t="shared" si="38"/>
        <v>5.4267693332965333E-3</v>
      </c>
      <c r="O200" s="302">
        <f t="shared" si="38"/>
        <v>4.86300149864479E-3</v>
      </c>
      <c r="P200" s="302">
        <f t="shared" si="38"/>
        <v>5.6336189317411764E-3</v>
      </c>
      <c r="Q200" s="302">
        <f t="shared" si="38"/>
        <v>6.6746902328767522E-3</v>
      </c>
      <c r="R200" s="302">
        <f t="shared" si="38"/>
        <v>7.2084069226551082E-3</v>
      </c>
      <c r="S200" s="302">
        <f t="shared" si="38"/>
        <v>6.6211727238440939E-3</v>
      </c>
      <c r="T200" s="302">
        <f t="shared" si="38"/>
        <v>7.1801280424588802E-3</v>
      </c>
      <c r="U200" s="302">
        <f t="shared" si="38"/>
        <v>7.6596607957582332E-3</v>
      </c>
      <c r="V200" s="302">
        <f t="shared" si="38"/>
        <v>7.505553108866447E-3</v>
      </c>
      <c r="W200" s="302">
        <f t="shared" si="38"/>
        <v>7.7150794658273668E-3</v>
      </c>
      <c r="X200" s="302">
        <f t="shared" si="38"/>
        <v>7.3141222231611304E-3</v>
      </c>
      <c r="Y200" s="302">
        <f t="shared" si="38"/>
        <v>6.959187041173695E-3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7.77217908330608E-2</v>
      </c>
      <c r="C201" s="302">
        <f t="shared" si="39"/>
        <v>7.5700451219726531E-2</v>
      </c>
      <c r="D201" s="302">
        <f t="shared" si="39"/>
        <v>7.372932905005862E-2</v>
      </c>
      <c r="E201" s="302">
        <f t="shared" si="39"/>
        <v>7.3860914524658275E-2</v>
      </c>
      <c r="F201" s="302">
        <f t="shared" si="39"/>
        <v>7.8620456864735677E-2</v>
      </c>
      <c r="G201" s="302">
        <f t="shared" si="39"/>
        <v>7.3206852562004612E-2</v>
      </c>
      <c r="H201" s="302">
        <f t="shared" si="39"/>
        <v>7.3739906724136578E-2</v>
      </c>
      <c r="I201" s="302">
        <f t="shared" si="39"/>
        <v>7.6739161417816171E-2</v>
      </c>
      <c r="J201" s="302">
        <f t="shared" si="39"/>
        <v>6.5721521044068199E-2</v>
      </c>
      <c r="K201" s="302">
        <f t="shared" si="39"/>
        <v>0.19718059686943196</v>
      </c>
      <c r="L201" s="302">
        <f t="shared" si="39"/>
        <v>0.15109757526413162</v>
      </c>
      <c r="M201" s="302">
        <f t="shared" si="39"/>
        <v>0.16385669654294965</v>
      </c>
      <c r="N201" s="302">
        <f t="shared" si="39"/>
        <v>0.20446715904410839</v>
      </c>
      <c r="O201" s="302">
        <f t="shared" si="39"/>
        <v>0.19621529680892416</v>
      </c>
      <c r="P201" s="302">
        <f t="shared" si="39"/>
        <v>0.18487792402585401</v>
      </c>
      <c r="Q201" s="302">
        <f t="shared" si="39"/>
        <v>0.18828391985451026</v>
      </c>
      <c r="R201" s="302">
        <f t="shared" si="39"/>
        <v>0.24382348123116288</v>
      </c>
      <c r="S201" s="302">
        <f t="shared" si="39"/>
        <v>0.22540965919953673</v>
      </c>
      <c r="T201" s="302">
        <f t="shared" si="39"/>
        <v>0.23183478740986349</v>
      </c>
      <c r="U201" s="302">
        <f t="shared" si="39"/>
        <v>0.2350239810843365</v>
      </c>
      <c r="V201" s="302">
        <f t="shared" si="39"/>
        <v>0.24088852411432171</v>
      </c>
      <c r="W201" s="302">
        <f t="shared" si="39"/>
        <v>0.23857559787783156</v>
      </c>
      <c r="X201" s="302">
        <f t="shared" si="39"/>
        <v>0.24083415918145917</v>
      </c>
      <c r="Y201" s="302">
        <f t="shared" si="39"/>
        <v>0.22714891682093963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1.7128726223810824E-2</v>
      </c>
      <c r="C202" s="303">
        <f t="shared" si="40"/>
        <v>1.7284977528923818E-2</v>
      </c>
      <c r="D202" s="303">
        <f t="shared" si="40"/>
        <v>1.7188888195679413E-2</v>
      </c>
      <c r="E202" s="303">
        <f t="shared" si="40"/>
        <v>1.7049215638170356E-2</v>
      </c>
      <c r="F202" s="303">
        <f t="shared" si="40"/>
        <v>1.7616784485124638E-2</v>
      </c>
      <c r="G202" s="303">
        <f t="shared" si="40"/>
        <v>1.5959041703315215E-2</v>
      </c>
      <c r="H202" s="303">
        <f t="shared" si="40"/>
        <v>1.585293458809316E-2</v>
      </c>
      <c r="I202" s="303">
        <f t="shared" si="40"/>
        <v>1.64967501959308E-2</v>
      </c>
      <c r="J202" s="303">
        <f t="shared" si="40"/>
        <v>1.6573305176919489E-2</v>
      </c>
      <c r="K202" s="303">
        <f t="shared" si="40"/>
        <v>1.5900316772188904E-2</v>
      </c>
      <c r="L202" s="303">
        <f t="shared" si="40"/>
        <v>1.5492165961268683E-2</v>
      </c>
      <c r="M202" s="303">
        <f t="shared" si="40"/>
        <v>1.5071391161285551E-2</v>
      </c>
      <c r="N202" s="303">
        <f t="shared" si="40"/>
        <v>1.4727464462146362E-2</v>
      </c>
      <c r="O202" s="303">
        <f t="shared" si="40"/>
        <v>1.5291232296824164E-2</v>
      </c>
      <c r="P202" s="303">
        <f t="shared" si="40"/>
        <v>1.452061486370175E-2</v>
      </c>
      <c r="Q202" s="303">
        <f t="shared" si="40"/>
        <v>1.3479543562556108E-2</v>
      </c>
      <c r="R202" s="303">
        <f t="shared" si="40"/>
        <v>1.2945826872826457E-2</v>
      </c>
      <c r="S202" s="303">
        <f t="shared" si="40"/>
        <v>1.3533061071608557E-2</v>
      </c>
      <c r="T202" s="303">
        <f t="shared" si="40"/>
        <v>1.2974105753043499E-2</v>
      </c>
      <c r="U202" s="303">
        <f t="shared" si="40"/>
        <v>1.2494572999738917E-2</v>
      </c>
      <c r="V202" s="303">
        <f t="shared" si="40"/>
        <v>1.264868068661909E-2</v>
      </c>
      <c r="W202" s="303">
        <f t="shared" si="40"/>
        <v>1.2439154329665497E-2</v>
      </c>
      <c r="X202" s="303">
        <f t="shared" si="40"/>
        <v>1.2840111572324018E-2</v>
      </c>
      <c r="Y202" s="303">
        <f t="shared" si="40"/>
        <v>1.3195046754276116E-2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1.0000000000000002</v>
      </c>
      <c r="D204" s="232">
        <f t="shared" si="41"/>
        <v>0.99999999999999978</v>
      </c>
      <c r="E204" s="232">
        <f t="shared" si="41"/>
        <v>0.99999999999999989</v>
      </c>
      <c r="F204" s="232">
        <f t="shared" si="41"/>
        <v>1</v>
      </c>
      <c r="G204" s="232">
        <f t="shared" si="41"/>
        <v>0.99999999999999967</v>
      </c>
      <c r="H204" s="232">
        <f t="shared" si="41"/>
        <v>0.99999999999999989</v>
      </c>
      <c r="I204" s="232">
        <f t="shared" si="41"/>
        <v>1.0000000000000002</v>
      </c>
      <c r="J204" s="232">
        <f t="shared" si="41"/>
        <v>1.0000000000000002</v>
      </c>
      <c r="K204" s="232">
        <f t="shared" si="41"/>
        <v>1.0000000000000002</v>
      </c>
      <c r="L204" s="232">
        <f t="shared" si="41"/>
        <v>1</v>
      </c>
      <c r="M204" s="232">
        <f t="shared" si="41"/>
        <v>1</v>
      </c>
      <c r="N204" s="232">
        <f t="shared" si="41"/>
        <v>0.99999999999999967</v>
      </c>
      <c r="O204" s="232">
        <f t="shared" si="41"/>
        <v>0.99999999999999989</v>
      </c>
      <c r="P204" s="232">
        <f t="shared" si="41"/>
        <v>1</v>
      </c>
      <c r="Q204" s="232">
        <f t="shared" si="41"/>
        <v>1.0000000000000002</v>
      </c>
      <c r="R204" s="232">
        <f t="shared" si="41"/>
        <v>1</v>
      </c>
      <c r="S204" s="232">
        <f t="shared" si="41"/>
        <v>0.99999999999999989</v>
      </c>
      <c r="T204" s="232">
        <f t="shared" si="41"/>
        <v>1.0000000000000002</v>
      </c>
      <c r="U204" s="232">
        <f t="shared" si="41"/>
        <v>1</v>
      </c>
      <c r="V204" s="232">
        <f t="shared" si="41"/>
        <v>1.0000000000000002</v>
      </c>
      <c r="W204" s="232">
        <f t="shared" si="41"/>
        <v>1</v>
      </c>
      <c r="X204" s="232">
        <f t="shared" si="41"/>
        <v>1</v>
      </c>
      <c r="Y204" s="232">
        <f t="shared" si="41"/>
        <v>0.99999999999999967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1.7217863188004024E-3</v>
      </c>
      <c r="C205" s="299">
        <f t="shared" si="42"/>
        <v>1.7217863188001908E-3</v>
      </c>
      <c r="D205" s="299">
        <f t="shared" si="42"/>
        <v>1.7217863187989533E-3</v>
      </c>
      <c r="E205" s="299">
        <f t="shared" si="42"/>
        <v>1.7217863187995246E-3</v>
      </c>
      <c r="F205" s="299">
        <f t="shared" si="42"/>
        <v>1.7217863188005327E-3</v>
      </c>
      <c r="G205" s="299">
        <f t="shared" si="42"/>
        <v>1.7217863187998907E-3</v>
      </c>
      <c r="H205" s="299">
        <f t="shared" si="42"/>
        <v>1.7217863187990966E-3</v>
      </c>
      <c r="I205" s="299">
        <f t="shared" si="42"/>
        <v>1.7217863187996027E-3</v>
      </c>
      <c r="J205" s="299">
        <f t="shared" si="42"/>
        <v>1.7217863187980707E-3</v>
      </c>
      <c r="K205" s="299">
        <f t="shared" si="42"/>
        <v>1.7217863188007567E-3</v>
      </c>
      <c r="L205" s="299">
        <f t="shared" si="42"/>
        <v>1.7217863188006633E-3</v>
      </c>
      <c r="M205" s="299">
        <f t="shared" si="42"/>
        <v>1.7217863188007721E-3</v>
      </c>
      <c r="N205" s="299">
        <f t="shared" si="42"/>
        <v>1.7217863188006982E-3</v>
      </c>
      <c r="O205" s="299">
        <f t="shared" si="42"/>
        <v>1.7217863188007431E-3</v>
      </c>
      <c r="P205" s="299">
        <f t="shared" si="42"/>
        <v>1.7217863188006824E-3</v>
      </c>
      <c r="Q205" s="299">
        <f t="shared" si="42"/>
        <v>1.7217863188006752E-3</v>
      </c>
      <c r="R205" s="299">
        <f t="shared" si="42"/>
        <v>1.7217863188007671E-3</v>
      </c>
      <c r="S205" s="299">
        <f t="shared" si="42"/>
        <v>1.7217863188006902E-3</v>
      </c>
      <c r="T205" s="299">
        <f t="shared" si="42"/>
        <v>1.721786318800796E-3</v>
      </c>
      <c r="U205" s="299">
        <f t="shared" si="42"/>
        <v>1.7217863188008196E-3</v>
      </c>
      <c r="V205" s="299">
        <f t="shared" si="42"/>
        <v>1.7217863188007869E-3</v>
      </c>
      <c r="W205" s="299">
        <f t="shared" si="42"/>
        <v>1.72178631880075E-3</v>
      </c>
      <c r="X205" s="299">
        <f t="shared" si="42"/>
        <v>1.7217863188007741E-3</v>
      </c>
      <c r="Y205" s="299">
        <f t="shared" si="42"/>
        <v>1.7217863188006741E-3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8.5941394309650828E-4</v>
      </c>
      <c r="C206" s="233">
        <f t="shared" si="43"/>
        <v>8.5941394309640333E-4</v>
      </c>
      <c r="D206" s="233">
        <f t="shared" si="43"/>
        <v>8.5941394309578566E-4</v>
      </c>
      <c r="E206" s="233">
        <f t="shared" si="43"/>
        <v>8.5941394309607048E-4</v>
      </c>
      <c r="F206" s="233">
        <f t="shared" si="43"/>
        <v>8.5941394309657334E-4</v>
      </c>
      <c r="G206" s="233">
        <f t="shared" si="43"/>
        <v>8.5941394309625317E-4</v>
      </c>
      <c r="H206" s="233">
        <f t="shared" si="43"/>
        <v>8.5941394309585657E-4</v>
      </c>
      <c r="I206" s="233">
        <f t="shared" si="43"/>
        <v>8.5941394309610973E-4</v>
      </c>
      <c r="J206" s="233">
        <f t="shared" si="43"/>
        <v>8.5941394309534493E-4</v>
      </c>
      <c r="K206" s="233">
        <f t="shared" si="43"/>
        <v>8.5941394309668555E-4</v>
      </c>
      <c r="L206" s="233">
        <f t="shared" si="43"/>
        <v>8.5941394309663871E-4</v>
      </c>
      <c r="M206" s="233">
        <f t="shared" si="43"/>
        <v>8.5941394309669314E-4</v>
      </c>
      <c r="N206" s="233">
        <f t="shared" si="43"/>
        <v>8.5941394309665617E-4</v>
      </c>
      <c r="O206" s="233">
        <f t="shared" si="43"/>
        <v>8.5941394309667861E-4</v>
      </c>
      <c r="P206" s="233">
        <f t="shared" si="43"/>
        <v>8.5941394309664793E-4</v>
      </c>
      <c r="Q206" s="233">
        <f t="shared" si="43"/>
        <v>8.5941394309664478E-4</v>
      </c>
      <c r="R206" s="233">
        <f t="shared" si="43"/>
        <v>8.5941394309669054E-4</v>
      </c>
      <c r="S206" s="233">
        <f t="shared" si="43"/>
        <v>8.5941394309665237E-4</v>
      </c>
      <c r="T206" s="233">
        <f t="shared" si="43"/>
        <v>8.5941394309670539E-4</v>
      </c>
      <c r="U206" s="233">
        <f t="shared" si="43"/>
        <v>8.5941394309671678E-4</v>
      </c>
      <c r="V206" s="233">
        <f t="shared" si="43"/>
        <v>8.5941394309670105E-4</v>
      </c>
      <c r="W206" s="233">
        <f t="shared" si="43"/>
        <v>8.5941394309668241E-4</v>
      </c>
      <c r="X206" s="233">
        <f t="shared" si="43"/>
        <v>8.5941394309669379E-4</v>
      </c>
      <c r="Y206" s="233">
        <f t="shared" si="43"/>
        <v>8.5941394309664424E-4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2.1846831350214424E-2</v>
      </c>
      <c r="C207" s="233">
        <f t="shared" si="44"/>
        <v>2.1846831350211746E-2</v>
      </c>
      <c r="D207" s="233">
        <f t="shared" si="44"/>
        <v>2.1846831350196043E-2</v>
      </c>
      <c r="E207" s="233">
        <f t="shared" si="44"/>
        <v>2.1846831350203304E-2</v>
      </c>
      <c r="F207" s="233">
        <f t="shared" si="44"/>
        <v>2.1846831350216082E-2</v>
      </c>
      <c r="G207" s="233">
        <f t="shared" si="44"/>
        <v>2.1846831350207936E-2</v>
      </c>
      <c r="H207" s="233">
        <f t="shared" si="44"/>
        <v>2.1846831350197861E-2</v>
      </c>
      <c r="I207" s="233">
        <f t="shared" si="44"/>
        <v>2.184683135020429E-2</v>
      </c>
      <c r="J207" s="233">
        <f t="shared" si="44"/>
        <v>2.1846831350184844E-2</v>
      </c>
      <c r="K207" s="233">
        <f t="shared" si="44"/>
        <v>2.1846831350218917E-2</v>
      </c>
      <c r="L207" s="233">
        <f t="shared" si="44"/>
        <v>2.1846831350217737E-2</v>
      </c>
      <c r="M207" s="233">
        <f t="shared" si="44"/>
        <v>2.1846831350219125E-2</v>
      </c>
      <c r="N207" s="233">
        <f t="shared" si="44"/>
        <v>2.1846831350218178E-2</v>
      </c>
      <c r="O207" s="233">
        <f t="shared" si="44"/>
        <v>2.1846831350218743E-2</v>
      </c>
      <c r="P207" s="233">
        <f t="shared" si="44"/>
        <v>2.184683135021798E-2</v>
      </c>
      <c r="Q207" s="233">
        <f t="shared" si="44"/>
        <v>2.1846831350217893E-2</v>
      </c>
      <c r="R207" s="233">
        <f t="shared" si="44"/>
        <v>2.1846831350219059E-2</v>
      </c>
      <c r="S207" s="233">
        <f t="shared" si="44"/>
        <v>2.1846831350218077E-2</v>
      </c>
      <c r="T207" s="233">
        <f t="shared" si="44"/>
        <v>2.1846831350219427E-2</v>
      </c>
      <c r="U207" s="233">
        <f t="shared" si="44"/>
        <v>2.1846831350219711E-2</v>
      </c>
      <c r="V207" s="233">
        <f t="shared" si="44"/>
        <v>2.1846831350219309E-2</v>
      </c>
      <c r="W207" s="233">
        <f t="shared" si="44"/>
        <v>2.1846831350218841E-2</v>
      </c>
      <c r="X207" s="233">
        <f t="shared" si="44"/>
        <v>2.1846831350219142E-2</v>
      </c>
      <c r="Y207" s="233">
        <f t="shared" si="44"/>
        <v>2.1846831350217869E-2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5.7392877293346769E-4</v>
      </c>
      <c r="C208" s="233">
        <f t="shared" si="45"/>
        <v>5.7392877293339743E-4</v>
      </c>
      <c r="D208" s="233">
        <f t="shared" si="45"/>
        <v>5.7392877293298468E-4</v>
      </c>
      <c r="E208" s="233">
        <f t="shared" si="45"/>
        <v>5.7392877293317528E-4</v>
      </c>
      <c r="F208" s="233">
        <f t="shared" si="45"/>
        <v>5.7392877293351106E-4</v>
      </c>
      <c r="G208" s="233">
        <f t="shared" si="45"/>
        <v>5.7392877293329704E-4</v>
      </c>
      <c r="H208" s="233">
        <f t="shared" si="45"/>
        <v>5.7392877293303238E-4</v>
      </c>
      <c r="I208" s="233">
        <f t="shared" si="45"/>
        <v>5.7392877293320141E-4</v>
      </c>
      <c r="J208" s="233">
        <f t="shared" si="45"/>
        <v>5.7392877293269064E-4</v>
      </c>
      <c r="K208" s="233">
        <f t="shared" si="45"/>
        <v>5.7392877293358576E-4</v>
      </c>
      <c r="L208" s="233">
        <f t="shared" si="45"/>
        <v>5.7392877293355453E-4</v>
      </c>
      <c r="M208" s="233">
        <f t="shared" si="45"/>
        <v>5.7392877293359129E-4</v>
      </c>
      <c r="N208" s="233">
        <f t="shared" si="45"/>
        <v>5.7392877293356624E-4</v>
      </c>
      <c r="O208" s="233">
        <f t="shared" si="45"/>
        <v>5.739287729335811E-4</v>
      </c>
      <c r="P208" s="233">
        <f t="shared" si="45"/>
        <v>5.7392877293356082E-4</v>
      </c>
      <c r="Q208" s="233">
        <f t="shared" si="45"/>
        <v>5.7392877293355898E-4</v>
      </c>
      <c r="R208" s="233">
        <f t="shared" si="45"/>
        <v>5.7392877293358934E-4</v>
      </c>
      <c r="S208" s="233">
        <f t="shared" si="45"/>
        <v>5.7392877293356353E-4</v>
      </c>
      <c r="T208" s="233">
        <f t="shared" si="45"/>
        <v>5.7392877293359909E-4</v>
      </c>
      <c r="U208" s="233">
        <f t="shared" si="45"/>
        <v>5.7392877293360668E-4</v>
      </c>
      <c r="V208" s="233">
        <f t="shared" si="45"/>
        <v>5.7392877293359573E-4</v>
      </c>
      <c r="W208" s="233">
        <f t="shared" si="45"/>
        <v>5.7392877293358337E-4</v>
      </c>
      <c r="X208" s="233">
        <f t="shared" si="45"/>
        <v>5.739287729335915E-4</v>
      </c>
      <c r="Y208" s="233">
        <f t="shared" si="45"/>
        <v>5.7392877293355811E-4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2.6430271523161983E-3</v>
      </c>
      <c r="C209" s="300">
        <f t="shared" si="46"/>
        <v>2.6852092873347624E-3</v>
      </c>
      <c r="D209" s="300">
        <f t="shared" si="46"/>
        <v>2.7169596977953217E-3</v>
      </c>
      <c r="E209" s="300">
        <f t="shared" si="46"/>
        <v>2.7323631971665737E-3</v>
      </c>
      <c r="F209" s="300">
        <f t="shared" si="46"/>
        <v>2.6557939409420101E-3</v>
      </c>
      <c r="G209" s="300">
        <f t="shared" si="46"/>
        <v>2.7391455982610428E-3</v>
      </c>
      <c r="H209" s="300">
        <f t="shared" si="46"/>
        <v>2.7317526786230025E-3</v>
      </c>
      <c r="I209" s="300">
        <f t="shared" si="46"/>
        <v>2.6967242308286463E-3</v>
      </c>
      <c r="J209" s="300">
        <f t="shared" si="46"/>
        <v>2.876269846302701E-3</v>
      </c>
      <c r="K209" s="300">
        <f t="shared" si="46"/>
        <v>2.6184079729442648E-3</v>
      </c>
      <c r="L209" s="300">
        <f t="shared" si="46"/>
        <v>2.7106681781750804E-3</v>
      </c>
      <c r="M209" s="300">
        <f t="shared" si="46"/>
        <v>2.6881573265476323E-3</v>
      </c>
      <c r="N209" s="300">
        <f t="shared" si="46"/>
        <v>2.6093449291793541E-3</v>
      </c>
      <c r="O209" s="300">
        <f t="shared" si="46"/>
        <v>2.627499563709476E-3</v>
      </c>
      <c r="P209" s="300">
        <f t="shared" si="46"/>
        <v>2.6495269987306435E-3</v>
      </c>
      <c r="Q209" s="300">
        <f t="shared" si="46"/>
        <v>2.6425255516722116E-3</v>
      </c>
      <c r="R209" s="300">
        <f t="shared" si="46"/>
        <v>2.5300396248991658E-3</v>
      </c>
      <c r="S209" s="300">
        <f t="shared" si="46"/>
        <v>2.5692815780544434E-3</v>
      </c>
      <c r="T209" s="300">
        <f t="shared" si="46"/>
        <v>2.554832305394395E-3</v>
      </c>
      <c r="U209" s="300">
        <f t="shared" si="46"/>
        <v>2.54931791735922E-3</v>
      </c>
      <c r="V209" s="300">
        <f t="shared" si="46"/>
        <v>2.5387776505588575E-3</v>
      </c>
      <c r="W209" s="300">
        <f t="shared" si="46"/>
        <v>2.5429528211615934E-3</v>
      </c>
      <c r="X209" s="300">
        <f t="shared" si="46"/>
        <v>2.5388508273700735E-3</v>
      </c>
      <c r="Y209" s="300">
        <f t="shared" si="46"/>
        <v>2.5659926468591071E-3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0.63322329107232145</v>
      </c>
      <c r="C210" s="301">
        <f t="shared" si="47"/>
        <v>0.62929567462065283</v>
      </c>
      <c r="D210" s="301">
        <f t="shared" si="47"/>
        <v>0.62617276566124935</v>
      </c>
      <c r="E210" s="301">
        <f t="shared" si="47"/>
        <v>0.62532165542220397</v>
      </c>
      <c r="F210" s="301">
        <f t="shared" si="47"/>
        <v>0.63210570318107484</v>
      </c>
      <c r="G210" s="301">
        <f t="shared" si="47"/>
        <v>0.62470262532676746</v>
      </c>
      <c r="H210" s="301">
        <f t="shared" si="47"/>
        <v>0.62547815774561211</v>
      </c>
      <c r="I210" s="301">
        <f t="shared" si="47"/>
        <v>0.62880390435895472</v>
      </c>
      <c r="J210" s="301">
        <f t="shared" si="47"/>
        <v>0.61378756403601353</v>
      </c>
      <c r="K210" s="301">
        <f t="shared" si="47"/>
        <v>0.56272921670270581</v>
      </c>
      <c r="L210" s="301">
        <f t="shared" si="47"/>
        <v>0.58112309009993779</v>
      </c>
      <c r="M210" s="301">
        <f t="shared" si="47"/>
        <v>0.57602615487510023</v>
      </c>
      <c r="N210" s="301">
        <f t="shared" si="47"/>
        <v>0.55930756840534779</v>
      </c>
      <c r="O210" s="301">
        <f t="shared" si="47"/>
        <v>0.56276454228480721</v>
      </c>
      <c r="P210" s="301">
        <f t="shared" si="47"/>
        <v>0.56779603305419468</v>
      </c>
      <c r="Q210" s="301">
        <f t="shared" si="47"/>
        <v>0.56642752798822482</v>
      </c>
      <c r="R210" s="301">
        <f t="shared" si="47"/>
        <v>0.54273818566837118</v>
      </c>
      <c r="S210" s="301">
        <f t="shared" si="47"/>
        <v>0.55086672230521239</v>
      </c>
      <c r="T210" s="301">
        <f t="shared" si="47"/>
        <v>0.54815462848619911</v>
      </c>
      <c r="U210" s="301">
        <f t="shared" si="47"/>
        <v>0.54662315296928388</v>
      </c>
      <c r="V210" s="301">
        <f t="shared" si="47"/>
        <v>0.54397813761679659</v>
      </c>
      <c r="W210" s="301">
        <f t="shared" si="47"/>
        <v>0.54499229363934099</v>
      </c>
      <c r="X210" s="301">
        <f t="shared" si="47"/>
        <v>0.54402365052063117</v>
      </c>
      <c r="Y210" s="301">
        <f t="shared" si="47"/>
        <v>0.54997145971186367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0.43282826175646139</v>
      </c>
      <c r="C211" s="302">
        <f t="shared" si="48"/>
        <v>0.40980566443004868</v>
      </c>
      <c r="D211" s="302">
        <f t="shared" si="48"/>
        <v>0.40156923199991423</v>
      </c>
      <c r="E211" s="302">
        <f t="shared" si="48"/>
        <v>0.36907217417473548</v>
      </c>
      <c r="F211" s="302">
        <f t="shared" si="48"/>
        <v>0.40489099694164149</v>
      </c>
      <c r="G211" s="302">
        <f t="shared" si="48"/>
        <v>0.37734072902615001</v>
      </c>
      <c r="H211" s="302">
        <f t="shared" si="48"/>
        <v>0.37679151315450038</v>
      </c>
      <c r="I211" s="302">
        <f t="shared" si="48"/>
        <v>0.36585073501954718</v>
      </c>
      <c r="J211" s="302">
        <f t="shared" si="48"/>
        <v>0.22559108299895372</v>
      </c>
      <c r="K211" s="302">
        <f t="shared" si="48"/>
        <v>0.21887838432201653</v>
      </c>
      <c r="L211" s="302">
        <f t="shared" si="48"/>
        <v>0.23176747976555465</v>
      </c>
      <c r="M211" s="302">
        <f t="shared" si="48"/>
        <v>0.22253373713187527</v>
      </c>
      <c r="N211" s="302">
        <f t="shared" si="48"/>
        <v>0.21486095375146394</v>
      </c>
      <c r="O211" s="302">
        <f t="shared" si="48"/>
        <v>0.19362050179507365</v>
      </c>
      <c r="P211" s="302">
        <f t="shared" si="48"/>
        <v>0.19846870435089828</v>
      </c>
      <c r="Q211" s="302">
        <f t="shared" si="48"/>
        <v>0.22173522319678377</v>
      </c>
      <c r="R211" s="302">
        <f t="shared" si="48"/>
        <v>0.22812490314945902</v>
      </c>
      <c r="S211" s="302">
        <f t="shared" si="48"/>
        <v>0.20582530562424498</v>
      </c>
      <c r="T211" s="302">
        <f t="shared" si="48"/>
        <v>0.22382906352203982</v>
      </c>
      <c r="U211" s="302">
        <f t="shared" si="48"/>
        <v>0.23425660780899923</v>
      </c>
      <c r="V211" s="302">
        <f t="shared" si="48"/>
        <v>0.22232930282129196</v>
      </c>
      <c r="W211" s="302">
        <f t="shared" si="48"/>
        <v>0.23262715553380767</v>
      </c>
      <c r="X211" s="302">
        <f t="shared" si="48"/>
        <v>0.21578069878083647</v>
      </c>
      <c r="Y211" s="302">
        <f t="shared" si="48"/>
        <v>0.21594495789270413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0.20039502931586026</v>
      </c>
      <c r="C212" s="302">
        <f t="shared" si="49"/>
        <v>0.21949001019060418</v>
      </c>
      <c r="D212" s="302">
        <f t="shared" si="49"/>
        <v>0.22460353366133509</v>
      </c>
      <c r="E212" s="302">
        <f t="shared" si="49"/>
        <v>0.25624948124746849</v>
      </c>
      <c r="F212" s="302">
        <f t="shared" si="49"/>
        <v>0.22721470623943327</v>
      </c>
      <c r="G212" s="302">
        <f t="shared" si="49"/>
        <v>0.2473618963006175</v>
      </c>
      <c r="H212" s="302">
        <f t="shared" si="49"/>
        <v>0.24868664459111176</v>
      </c>
      <c r="I212" s="302">
        <f t="shared" si="49"/>
        <v>0.2629531693394076</v>
      </c>
      <c r="J212" s="302">
        <f t="shared" si="49"/>
        <v>0.38819648103705973</v>
      </c>
      <c r="K212" s="302">
        <f t="shared" si="49"/>
        <v>0.3438508323806892</v>
      </c>
      <c r="L212" s="302">
        <f t="shared" si="49"/>
        <v>0.34935561033438312</v>
      </c>
      <c r="M212" s="302">
        <f t="shared" si="49"/>
        <v>0.35349241774322493</v>
      </c>
      <c r="N212" s="302">
        <f t="shared" si="49"/>
        <v>0.34444661465388382</v>
      </c>
      <c r="O212" s="302">
        <f t="shared" si="49"/>
        <v>0.36914404048973354</v>
      </c>
      <c r="P212" s="302">
        <f t="shared" si="49"/>
        <v>0.36932732870329638</v>
      </c>
      <c r="Q212" s="302">
        <f t="shared" si="49"/>
        <v>0.34469230479144108</v>
      </c>
      <c r="R212" s="302">
        <f t="shared" si="49"/>
        <v>0.31461328251891213</v>
      </c>
      <c r="S212" s="302">
        <f t="shared" si="49"/>
        <v>0.34504141668096727</v>
      </c>
      <c r="T212" s="302">
        <f t="shared" si="49"/>
        <v>0.32432556496415926</v>
      </c>
      <c r="U212" s="302">
        <f t="shared" si="49"/>
        <v>0.31236654516028467</v>
      </c>
      <c r="V212" s="302">
        <f t="shared" si="49"/>
        <v>0.32164883479550449</v>
      </c>
      <c r="W212" s="302">
        <f t="shared" si="49"/>
        <v>0.31236513810553329</v>
      </c>
      <c r="X212" s="302">
        <f t="shared" si="49"/>
        <v>0.32824295173979479</v>
      </c>
      <c r="Y212" s="302">
        <f t="shared" si="49"/>
        <v>0.33402650181915955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0.29149281112736325</v>
      </c>
      <c r="C213" s="301">
        <f t="shared" si="50"/>
        <v>0.29578425063827657</v>
      </c>
      <c r="D213" s="301">
        <f t="shared" si="50"/>
        <v>0.2993992733138765</v>
      </c>
      <c r="E213" s="301">
        <f t="shared" si="50"/>
        <v>0.30003266971868831</v>
      </c>
      <c r="F213" s="301">
        <f t="shared" si="50"/>
        <v>0.29199841788854836</v>
      </c>
      <c r="G213" s="301">
        <f t="shared" si="50"/>
        <v>0.30088030018002265</v>
      </c>
      <c r="H213" s="301">
        <f t="shared" si="50"/>
        <v>0.29995569097662012</v>
      </c>
      <c r="I213" s="301">
        <f t="shared" si="50"/>
        <v>0.29566954247975968</v>
      </c>
      <c r="J213" s="301">
        <f t="shared" si="50"/>
        <v>0.31389707202493927</v>
      </c>
      <c r="K213" s="301">
        <f t="shared" si="50"/>
        <v>0.28792093115915007</v>
      </c>
      <c r="L213" s="301">
        <f t="shared" si="50"/>
        <v>0.29777607222972663</v>
      </c>
      <c r="M213" s="301">
        <f t="shared" si="50"/>
        <v>0.29516432718376667</v>
      </c>
      <c r="N213" s="301">
        <f t="shared" si="50"/>
        <v>0.28659747603465846</v>
      </c>
      <c r="O213" s="301">
        <f t="shared" si="50"/>
        <v>0.28836888061513932</v>
      </c>
      <c r="P213" s="301">
        <f t="shared" si="50"/>
        <v>0.29053612131232281</v>
      </c>
      <c r="Q213" s="301">
        <f t="shared" si="50"/>
        <v>0.28979070493158826</v>
      </c>
      <c r="R213" s="301">
        <f t="shared" si="50"/>
        <v>0.27762308375146394</v>
      </c>
      <c r="S213" s="301">
        <f t="shared" si="50"/>
        <v>0.28167393607070895</v>
      </c>
      <c r="T213" s="301">
        <f t="shared" si="50"/>
        <v>0.28020321812090337</v>
      </c>
      <c r="U213" s="301">
        <f t="shared" si="50"/>
        <v>0.27958424153470623</v>
      </c>
      <c r="V213" s="301">
        <f t="shared" si="50"/>
        <v>0.27831355990918666</v>
      </c>
      <c r="W213" s="301">
        <f t="shared" si="50"/>
        <v>0.27883691328764398</v>
      </c>
      <c r="X213" s="301">
        <f t="shared" si="50"/>
        <v>0.27831119112048824</v>
      </c>
      <c r="Y213" s="301">
        <f t="shared" si="50"/>
        <v>0.28138568351759441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0.12945530171649891</v>
      </c>
      <c r="C214" s="302">
        <f t="shared" si="51"/>
        <v>0.13055534060602159</v>
      </c>
      <c r="D214" s="302">
        <f t="shared" si="51"/>
        <v>0.14165184919804114</v>
      </c>
      <c r="E214" s="302">
        <f t="shared" si="51"/>
        <v>0.12176834657096884</v>
      </c>
      <c r="F214" s="302">
        <f t="shared" si="51"/>
        <v>0.10896925023927402</v>
      </c>
      <c r="G214" s="302">
        <f t="shared" si="51"/>
        <v>0.13210838171363226</v>
      </c>
      <c r="H214" s="302">
        <f t="shared" si="51"/>
        <v>0.12805161463786849</v>
      </c>
      <c r="I214" s="302">
        <f t="shared" si="51"/>
        <v>9.8564725288095192E-2</v>
      </c>
      <c r="J214" s="302">
        <f t="shared" si="51"/>
        <v>0.11278013366785578</v>
      </c>
      <c r="K214" s="302">
        <f t="shared" si="51"/>
        <v>0.11051296188189132</v>
      </c>
      <c r="L214" s="302">
        <f t="shared" si="51"/>
        <v>0.11876108688660232</v>
      </c>
      <c r="M214" s="302">
        <f t="shared" si="51"/>
        <v>0.11402958049788803</v>
      </c>
      <c r="N214" s="302">
        <f t="shared" si="51"/>
        <v>0.11009793273339208</v>
      </c>
      <c r="O214" s="302">
        <f t="shared" si="51"/>
        <v>9.921401078344784E-2</v>
      </c>
      <c r="P214" s="302">
        <f t="shared" si="51"/>
        <v>0.10003247747469751</v>
      </c>
      <c r="Q214" s="302">
        <f t="shared" si="51"/>
        <v>0.11188132602016579</v>
      </c>
      <c r="R214" s="302">
        <f t="shared" si="51"/>
        <v>0.11514181305776634</v>
      </c>
      <c r="S214" s="302">
        <f t="shared" si="51"/>
        <v>0.10314639435351941</v>
      </c>
      <c r="T214" s="302">
        <f t="shared" si="51"/>
        <v>0.11217323732927151</v>
      </c>
      <c r="U214" s="302">
        <f t="shared" si="51"/>
        <v>0.11820234728182916</v>
      </c>
      <c r="V214" s="302">
        <f t="shared" si="51"/>
        <v>0.11235139832571646</v>
      </c>
      <c r="W214" s="302">
        <f t="shared" si="51"/>
        <v>0.11765679680917775</v>
      </c>
      <c r="X214" s="302">
        <f t="shared" si="51"/>
        <v>0.10886976677153577</v>
      </c>
      <c r="Y214" s="302">
        <f t="shared" si="51"/>
        <v>0.10903281473613226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0.16203750941086445</v>
      </c>
      <c r="C215" s="302">
        <f t="shared" si="52"/>
        <v>0.16522891003225501</v>
      </c>
      <c r="D215" s="302">
        <f t="shared" si="52"/>
        <v>0.15774742411583531</v>
      </c>
      <c r="E215" s="302">
        <f t="shared" si="52"/>
        <v>0.17826432314771937</v>
      </c>
      <c r="F215" s="302">
        <f t="shared" si="52"/>
        <v>0.18302916764927432</v>
      </c>
      <c r="G215" s="302">
        <f t="shared" si="52"/>
        <v>0.16877191846639039</v>
      </c>
      <c r="H215" s="302">
        <f t="shared" si="52"/>
        <v>0.17190407633875165</v>
      </c>
      <c r="I215" s="302">
        <f t="shared" si="52"/>
        <v>0.19710481719166445</v>
      </c>
      <c r="J215" s="302">
        <f t="shared" si="52"/>
        <v>0.2011169383570835</v>
      </c>
      <c r="K215" s="302">
        <f t="shared" si="52"/>
        <v>0.17740796927725877</v>
      </c>
      <c r="L215" s="302">
        <f t="shared" si="52"/>
        <v>0.17901498534312441</v>
      </c>
      <c r="M215" s="302">
        <f t="shared" si="52"/>
        <v>0.18113474668587864</v>
      </c>
      <c r="N215" s="302">
        <f t="shared" si="52"/>
        <v>0.17649954330126644</v>
      </c>
      <c r="O215" s="302">
        <f t="shared" si="52"/>
        <v>0.1891548698316915</v>
      </c>
      <c r="P215" s="302">
        <f t="shared" si="52"/>
        <v>0.19050364383762541</v>
      </c>
      <c r="Q215" s="302">
        <f t="shared" si="52"/>
        <v>0.17790937891142247</v>
      </c>
      <c r="R215" s="302">
        <f t="shared" si="52"/>
        <v>0.16248127069369758</v>
      </c>
      <c r="S215" s="302">
        <f t="shared" si="52"/>
        <v>0.17852754171718954</v>
      </c>
      <c r="T215" s="302">
        <f t="shared" si="52"/>
        <v>0.16802998079163192</v>
      </c>
      <c r="U215" s="302">
        <f t="shared" si="52"/>
        <v>0.161381894252877</v>
      </c>
      <c r="V215" s="302">
        <f t="shared" si="52"/>
        <v>0.16596216158347021</v>
      </c>
      <c r="W215" s="302">
        <f t="shared" si="52"/>
        <v>0.16118011647846622</v>
      </c>
      <c r="X215" s="302">
        <f t="shared" si="52"/>
        <v>0.16944142434895246</v>
      </c>
      <c r="Y215" s="302">
        <f t="shared" si="52"/>
        <v>0.17235286878146222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4.7638910262954144E-2</v>
      </c>
      <c r="C216" s="301">
        <f t="shared" si="53"/>
        <v>4.723290506869425E-2</v>
      </c>
      <c r="D216" s="301">
        <f t="shared" si="53"/>
        <v>4.670904094205492E-2</v>
      </c>
      <c r="E216" s="301">
        <f t="shared" si="53"/>
        <v>4.6911351276909256E-2</v>
      </c>
      <c r="F216" s="301">
        <f t="shared" si="53"/>
        <v>4.8238124604388012E-2</v>
      </c>
      <c r="G216" s="301">
        <f t="shared" si="53"/>
        <v>4.6675968509911153E-2</v>
      </c>
      <c r="H216" s="301">
        <f t="shared" si="53"/>
        <v>4.683243821411881E-2</v>
      </c>
      <c r="I216" s="301">
        <f t="shared" si="53"/>
        <v>4.7827868545423827E-2</v>
      </c>
      <c r="J216" s="301">
        <f t="shared" si="53"/>
        <v>4.4437133707733681E-2</v>
      </c>
      <c r="K216" s="301">
        <f t="shared" si="53"/>
        <v>0.12172948378015014</v>
      </c>
      <c r="L216" s="301">
        <f t="shared" si="53"/>
        <v>9.3388209107111791E-2</v>
      </c>
      <c r="M216" s="301">
        <f t="shared" si="53"/>
        <v>0.10111940022953526</v>
      </c>
      <c r="N216" s="301">
        <f t="shared" si="53"/>
        <v>0.12648365024576474</v>
      </c>
      <c r="O216" s="301">
        <f t="shared" si="53"/>
        <v>0.12123711715129405</v>
      </c>
      <c r="P216" s="301">
        <f t="shared" si="53"/>
        <v>0.11401635824970281</v>
      </c>
      <c r="Q216" s="301">
        <f t="shared" si="53"/>
        <v>0.11613728114346632</v>
      </c>
      <c r="R216" s="301">
        <f t="shared" si="53"/>
        <v>0.15210673057021565</v>
      </c>
      <c r="S216" s="301">
        <f t="shared" si="53"/>
        <v>0.13988809966097493</v>
      </c>
      <c r="T216" s="301">
        <f t="shared" si="53"/>
        <v>0.14408536070245256</v>
      </c>
      <c r="U216" s="301">
        <f t="shared" si="53"/>
        <v>0.14624132719359992</v>
      </c>
      <c r="V216" s="301">
        <f t="shared" si="53"/>
        <v>0.15016756443840748</v>
      </c>
      <c r="W216" s="301">
        <f t="shared" si="53"/>
        <v>0.14862587986680367</v>
      </c>
      <c r="X216" s="301">
        <f t="shared" si="53"/>
        <v>0.15012434714646031</v>
      </c>
      <c r="Y216" s="301">
        <f t="shared" si="53"/>
        <v>0.14107490373863377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1.3016244121946195E-3</v>
      </c>
      <c r="C217" s="302">
        <f t="shared" si="54"/>
        <v>1.2539766238838315E-3</v>
      </c>
      <c r="D217" s="302">
        <f t="shared" si="54"/>
        <v>1.3113463260390737E-3</v>
      </c>
      <c r="E217" s="302">
        <f t="shared" si="54"/>
        <v>1.3805889483711426E-3</v>
      </c>
      <c r="F217" s="302">
        <f t="shared" si="54"/>
        <v>1.096573914086036E-3</v>
      </c>
      <c r="G217" s="302">
        <f t="shared" si="54"/>
        <v>1.8700168351704037E-3</v>
      </c>
      <c r="H217" s="302">
        <f t="shared" si="54"/>
        <v>1.9121102938274232E-3</v>
      </c>
      <c r="I217" s="302">
        <f t="shared" si="54"/>
        <v>1.604963219422044E-3</v>
      </c>
      <c r="J217" s="302">
        <f t="shared" si="54"/>
        <v>1.6759901105185368E-3</v>
      </c>
      <c r="K217" s="302">
        <f t="shared" si="54"/>
        <v>1.8129848198567538E-3</v>
      </c>
      <c r="L217" s="302">
        <f t="shared" si="54"/>
        <v>2.0568847958288838E-3</v>
      </c>
      <c r="M217" s="302">
        <f t="shared" si="54"/>
        <v>2.2239138982306471E-3</v>
      </c>
      <c r="N217" s="302">
        <f t="shared" si="54"/>
        <v>2.3050861686156054E-3</v>
      </c>
      <c r="O217" s="302">
        <f t="shared" si="54"/>
        <v>2.0797687815282372E-3</v>
      </c>
      <c r="P217" s="302">
        <f t="shared" si="54"/>
        <v>2.4294151087979102E-3</v>
      </c>
      <c r="Q217" s="302">
        <f t="shared" si="54"/>
        <v>2.8709442731573494E-3</v>
      </c>
      <c r="R217" s="302">
        <f t="shared" si="54"/>
        <v>2.9690004516884278E-3</v>
      </c>
      <c r="S217" s="302">
        <f t="shared" si="54"/>
        <v>2.7689792532737678E-3</v>
      </c>
      <c r="T217" s="302">
        <f t="shared" si="54"/>
        <v>2.9862098489031553E-3</v>
      </c>
      <c r="U217" s="302">
        <f t="shared" si="54"/>
        <v>3.1784670023228849E-3</v>
      </c>
      <c r="V217" s="302">
        <f t="shared" si="54"/>
        <v>3.1014940527305532E-3</v>
      </c>
      <c r="W217" s="302">
        <f t="shared" si="54"/>
        <v>3.1932413769581842E-3</v>
      </c>
      <c r="X217" s="302">
        <f t="shared" si="54"/>
        <v>3.0226962628726304E-3</v>
      </c>
      <c r="Y217" s="302">
        <f t="shared" si="54"/>
        <v>2.9068557273877705E-3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3.8968218785769372E-2</v>
      </c>
      <c r="C218" s="302">
        <f t="shared" si="55"/>
        <v>3.8424720751212324E-2</v>
      </c>
      <c r="D218" s="302">
        <f t="shared" si="55"/>
        <v>3.7796359587091682E-2</v>
      </c>
      <c r="E218" s="302">
        <f t="shared" si="55"/>
        <v>3.7950143635480479E-2</v>
      </c>
      <c r="F218" s="302">
        <f t="shared" si="55"/>
        <v>3.9528351783733449E-2</v>
      </c>
      <c r="G218" s="302">
        <f t="shared" si="55"/>
        <v>3.7692170946518319E-2</v>
      </c>
      <c r="H218" s="302">
        <f t="shared" si="55"/>
        <v>3.7873024780247233E-2</v>
      </c>
      <c r="I218" s="302">
        <f t="shared" si="55"/>
        <v>3.8983863350449711E-2</v>
      </c>
      <c r="J218" s="302">
        <f t="shared" si="55"/>
        <v>3.5004302136730961E-2</v>
      </c>
      <c r="K218" s="302">
        <f t="shared" si="55"/>
        <v>0.11313991333789004</v>
      </c>
      <c r="L218" s="302">
        <f t="shared" si="55"/>
        <v>8.4496245596468275E-2</v>
      </c>
      <c r="M218" s="302">
        <f t="shared" si="55"/>
        <v>9.2301247893993202E-2</v>
      </c>
      <c r="N218" s="302">
        <f t="shared" si="55"/>
        <v>0.11792289471929024</v>
      </c>
      <c r="O218" s="302">
        <f t="shared" si="55"/>
        <v>0.11261771897197645</v>
      </c>
      <c r="P218" s="302">
        <f t="shared" si="55"/>
        <v>0.10532514205596541</v>
      </c>
      <c r="Q218" s="302">
        <f t="shared" si="55"/>
        <v>0.1074684620558224</v>
      </c>
      <c r="R218" s="302">
        <f t="shared" si="55"/>
        <v>0.14380559969840598</v>
      </c>
      <c r="S218" s="302">
        <f t="shared" si="55"/>
        <v>0.13145958441559141</v>
      </c>
      <c r="T218" s="302">
        <f t="shared" si="55"/>
        <v>0.13570323003551596</v>
      </c>
      <c r="U218" s="302">
        <f t="shared" si="55"/>
        <v>0.13787808908368737</v>
      </c>
      <c r="V218" s="302">
        <f t="shared" si="55"/>
        <v>0.14183929930626188</v>
      </c>
      <c r="W218" s="302">
        <f t="shared" si="55"/>
        <v>0.14028412090479728</v>
      </c>
      <c r="X218" s="302">
        <f t="shared" si="55"/>
        <v>0.14179523733451832</v>
      </c>
      <c r="Y218" s="302">
        <f t="shared" si="55"/>
        <v>0.1326564707244329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7.3690670649901573E-3</v>
      </c>
      <c r="C219" s="303">
        <f t="shared" si="56"/>
        <v>7.5542076935980907E-3</v>
      </c>
      <c r="D219" s="303">
        <f t="shared" si="56"/>
        <v>7.6013350289241624E-3</v>
      </c>
      <c r="E219" s="303">
        <f t="shared" si="56"/>
        <v>7.5806186930576329E-3</v>
      </c>
      <c r="F219" s="303">
        <f t="shared" si="56"/>
        <v>7.6131989065685302E-3</v>
      </c>
      <c r="G219" s="303">
        <f t="shared" si="56"/>
        <v>7.1137807282224286E-3</v>
      </c>
      <c r="H219" s="303">
        <f t="shared" si="56"/>
        <v>7.0473031400441494E-3</v>
      </c>
      <c r="I219" s="303">
        <f t="shared" si="56"/>
        <v>7.2390419755520791E-3</v>
      </c>
      <c r="J219" s="303">
        <f t="shared" si="56"/>
        <v>7.7568414604841911E-3</v>
      </c>
      <c r="K219" s="303">
        <f t="shared" si="56"/>
        <v>6.7765856224033553E-3</v>
      </c>
      <c r="L219" s="303">
        <f t="shared" si="56"/>
        <v>6.8350787148146212E-3</v>
      </c>
      <c r="M219" s="303">
        <f t="shared" si="56"/>
        <v>6.5942384373114202E-3</v>
      </c>
      <c r="N219" s="303">
        <f t="shared" si="56"/>
        <v>6.255669357858892E-3</v>
      </c>
      <c r="O219" s="303">
        <f t="shared" si="56"/>
        <v>6.5396293977893656E-3</v>
      </c>
      <c r="P219" s="303">
        <f t="shared" si="56"/>
        <v>6.2618010849394895E-3</v>
      </c>
      <c r="Q219" s="303">
        <f t="shared" si="56"/>
        <v>5.7978748144865517E-3</v>
      </c>
      <c r="R219" s="303">
        <f t="shared" si="56"/>
        <v>5.3321304201212573E-3</v>
      </c>
      <c r="S219" s="303">
        <f t="shared" si="56"/>
        <v>5.6595359921097436E-3</v>
      </c>
      <c r="T219" s="303">
        <f t="shared" si="56"/>
        <v>5.3959208180334433E-3</v>
      </c>
      <c r="U219" s="303">
        <f t="shared" si="56"/>
        <v>5.1847711075896728E-3</v>
      </c>
      <c r="V219" s="303">
        <f t="shared" si="56"/>
        <v>5.2267710794150568E-3</v>
      </c>
      <c r="W219" s="303">
        <f t="shared" si="56"/>
        <v>5.1485175850481922E-3</v>
      </c>
      <c r="X219" s="303">
        <f t="shared" si="56"/>
        <v>5.3064135490693432E-3</v>
      </c>
      <c r="Y219" s="303">
        <f t="shared" si="56"/>
        <v>5.5115772868130908E-3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201.57133474948185</v>
      </c>
      <c r="C243" s="272">
        <f t="shared" si="59"/>
        <v>213.68187057716659</v>
      </c>
      <c r="D243" s="272">
        <f t="shared" si="59"/>
        <v>198.7323264783256</v>
      </c>
      <c r="E243" s="272">
        <f t="shared" si="59"/>
        <v>203.86037694793407</v>
      </c>
      <c r="F243" s="272">
        <f t="shared" si="59"/>
        <v>209.91704556203155</v>
      </c>
      <c r="G243" s="272">
        <f t="shared" si="59"/>
        <v>198.06955111164814</v>
      </c>
      <c r="H243" s="272">
        <f t="shared" si="59"/>
        <v>202.59677703716784</v>
      </c>
      <c r="I243" s="272">
        <f t="shared" si="59"/>
        <v>170.41794678485354</v>
      </c>
      <c r="J243" s="272">
        <f t="shared" si="59"/>
        <v>195.90860376399641</v>
      </c>
      <c r="K243" s="272">
        <f t="shared" si="59"/>
        <v>171.04367636296868</v>
      </c>
      <c r="L243" s="272">
        <f t="shared" si="59"/>
        <v>168.0707794979873</v>
      </c>
      <c r="M243" s="272">
        <f t="shared" si="59"/>
        <v>171.45360982746581</v>
      </c>
      <c r="N243" s="272">
        <f t="shared" si="59"/>
        <v>189.64445367108323</v>
      </c>
      <c r="O243" s="272">
        <f t="shared" si="59"/>
        <v>191.89254219720885</v>
      </c>
      <c r="P243" s="272">
        <f t="shared" si="59"/>
        <v>188.9102551887606</v>
      </c>
      <c r="Q243" s="272">
        <f t="shared" si="59"/>
        <v>179.09383303371274</v>
      </c>
      <c r="R243" s="272">
        <f t="shared" si="59"/>
        <v>190.96296185602205</v>
      </c>
      <c r="S243" s="272">
        <f t="shared" si="59"/>
        <v>205.29108143651985</v>
      </c>
      <c r="T243" s="272">
        <f t="shared" si="59"/>
        <v>203.24006132443219</v>
      </c>
      <c r="U243" s="272">
        <f t="shared" si="59"/>
        <v>152.67868060229154</v>
      </c>
      <c r="V243" s="272">
        <f t="shared" si="59"/>
        <v>151.51837937144424</v>
      </c>
      <c r="W243" s="272">
        <f t="shared" si="59"/>
        <v>160.84651879412513</v>
      </c>
      <c r="X243" s="272">
        <f t="shared" si="59"/>
        <v>151.9659053277569</v>
      </c>
      <c r="Y243" s="272">
        <f t="shared" si="59"/>
        <v>152.49497410186086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0.42322853160903273</v>
      </c>
      <c r="C244" s="273">
        <f>IF(C$73=0,0,C$73/NFM!C$14*1000)</f>
        <v>0.44865637481883852</v>
      </c>
      <c r="D244" s="273">
        <f>IF(D$73=0,0,D$73/NFM!D$14*1000)</f>
        <v>0.41726761805833545</v>
      </c>
      <c r="E244" s="273">
        <f>IF(E$73=0,0,E$73/NFM!E$14*1000)</f>
        <v>0.42803471087270289</v>
      </c>
      <c r="F244" s="273">
        <f>IF(F$73=0,0,F$73/NFM!F$14*1000)</f>
        <v>0.44075157344809729</v>
      </c>
      <c r="G244" s="273">
        <f>IF(G$73=0,0,G$73/NFM!G$14*1000)</f>
        <v>0.4158760241279052</v>
      </c>
      <c r="H244" s="273">
        <f>IF(H$73=0,0,H$73/NFM!H$14*1000)</f>
        <v>0.42538159784263258</v>
      </c>
      <c r="I244" s="273">
        <f>IF(I$73=0,0,I$73/NFM!I$14*1000)</f>
        <v>0.3578174320655288</v>
      </c>
      <c r="J244" s="273">
        <f>IF(J$73=0,0,J$73/NFM!J$14*1000)</f>
        <v>0.41133879875658591</v>
      </c>
      <c r="K244" s="273">
        <f>IF(K$73=0,0,K$73/NFM!K$14*1000)</f>
        <v>0.35913124292873189</v>
      </c>
      <c r="L244" s="273">
        <f>IF(L$73=0,0,L$73/NFM!L$14*1000)</f>
        <v>0.35288921066480183</v>
      </c>
      <c r="M244" s="273">
        <f>IF(M$73=0,0,M$73/NFM!M$14*1000)</f>
        <v>0.35999195826057612</v>
      </c>
      <c r="N244" s="273">
        <f>IF(N$73=0,0,N$73/NFM!N$14*1000)</f>
        <v>0.3981862984329298</v>
      </c>
      <c r="O244" s="273">
        <f>IF(O$73=0,0,O$73/NFM!O$14*1000)</f>
        <v>0.40290648946165808</v>
      </c>
      <c r="P244" s="273">
        <f>IF(P$73=0,0,P$73/NFM!P$14*1000)</f>
        <v>0.39664474121714133</v>
      </c>
      <c r="Q244" s="273">
        <f>IF(Q$73=0,0,Q$73/NFM!Q$14*1000)</f>
        <v>0.37603372557104975</v>
      </c>
      <c r="R244" s="273">
        <f>IF(R$73=0,0,R$73/NFM!R$14*1000)</f>
        <v>0.40095469942540407</v>
      </c>
      <c r="S244" s="273">
        <f>IF(S$73=0,0,S$73/NFM!S$14*1000)</f>
        <v>0.43103868442320209</v>
      </c>
      <c r="T244" s="273">
        <f>IF(T$73=0,0,T$73/NFM!T$14*1000)</f>
        <v>0.42673226738629361</v>
      </c>
      <c r="U244" s="273">
        <f>IF(U$73=0,0,U$73/NFM!U$14*1000)</f>
        <v>0.32057124530651987</v>
      </c>
      <c r="V244" s="273">
        <f>IF(V$73=0,0,V$73/NFM!V$14*1000)</f>
        <v>0.31813502297957758</v>
      </c>
      <c r="W244" s="273">
        <f>IF(W$73=0,0,W$73/NFM!W$14*1000)</f>
        <v>0.33772081753414329</v>
      </c>
      <c r="X244" s="273">
        <f>IF(X$73=0,0,X$73/NFM!X$14*1000)</f>
        <v>0.31907466925209671</v>
      </c>
      <c r="Y244" s="273">
        <f>IF(Y$73=0,0,Y$73/NFM!Y$14*1000)</f>
        <v>0.32018552660960381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0.22015028409276963</v>
      </c>
      <c r="C245" s="274">
        <f>IF(C$74=0,0,C$74/NFM!C$14*1000)</f>
        <v>0.23337705518313745</v>
      </c>
      <c r="D245" s="274">
        <f>IF(D$74=0,0,D$74/NFM!D$14*1000)</f>
        <v>0.21704960275011687</v>
      </c>
      <c r="E245" s="274">
        <f>IF(E$74=0,0,E$74/NFM!E$14*1000)</f>
        <v>0.22265030866879518</v>
      </c>
      <c r="F245" s="274">
        <f>IF(F$74=0,0,F$74/NFM!F$14*1000)</f>
        <v>0.22926522401511679</v>
      </c>
      <c r="G245" s="274">
        <f>IF(G$74=0,0,G$74/NFM!G$14*1000)</f>
        <v>0.21632573898327373</v>
      </c>
      <c r="H245" s="274">
        <f>IF(H$74=0,0,H$74/NFM!H$14*1000)</f>
        <v>0.22127024200580428</v>
      </c>
      <c r="I245" s="274">
        <f>IF(I$74=0,0,I$74/NFM!I$14*1000)</f>
        <v>0.18612546990414261</v>
      </c>
      <c r="J245" s="274">
        <f>IF(J$74=0,0,J$74/NFM!J$14*1000)</f>
        <v>0.21396561583493273</v>
      </c>
      <c r="K245" s="274">
        <f>IF(K$74=0,0,K$74/NFM!K$14*1000)</f>
        <v>0.18680887334501817</v>
      </c>
      <c r="L245" s="274">
        <f>IF(L$74=0,0,L$74/NFM!L$14*1000)</f>
        <v>0.1835619628142087</v>
      </c>
      <c r="M245" s="274">
        <f>IF(M$74=0,0,M$74/NFM!M$14*1000)</f>
        <v>0.18725659061991015</v>
      </c>
      <c r="N245" s="274">
        <f>IF(N$74=0,0,N$74/NFM!N$14*1000)</f>
        <v>0.20712409531698733</v>
      </c>
      <c r="O245" s="274">
        <f>IF(O$74=0,0,O$74/NFM!O$14*1000)</f>
        <v>0.20957939149467181</v>
      </c>
      <c r="P245" s="274">
        <f>IF(P$74=0,0,P$74/NFM!P$14*1000)</f>
        <v>0.20632222532558844</v>
      </c>
      <c r="Q245" s="274">
        <f>IF(Q$74=0,0,Q$74/NFM!Q$14*1000)</f>
        <v>0.19560101772487021</v>
      </c>
      <c r="R245" s="274">
        <f>IF(R$74=0,0,R$74/NFM!R$14*1000)</f>
        <v>0.20856413118285588</v>
      </c>
      <c r="S245" s="274">
        <f>IF(S$74=0,0,S$74/NFM!S$14*1000)</f>
        <v>0.22421288203320264</v>
      </c>
      <c r="T245" s="274">
        <f>IF(T$74=0,0,T$74/NFM!T$14*1000)</f>
        <v>0.22197281818284489</v>
      </c>
      <c r="U245" s="274">
        <f>IF(U$74=0,0,U$74/NFM!U$14*1000)</f>
        <v>0.16675116504526574</v>
      </c>
      <c r="V245" s="274">
        <f>IF(V$74=0,0,V$74/NFM!V$14*1000)</f>
        <v>0.16548391816247543</v>
      </c>
      <c r="W245" s="274">
        <f>IF(W$74=0,0,W$74/NFM!W$14*1000)</f>
        <v>0.17567183772209857</v>
      </c>
      <c r="X245" s="274">
        <f>IF(X$74=0,0,X$74/NFM!X$14*1000)</f>
        <v>0.16597269285130689</v>
      </c>
      <c r="Y245" s="274">
        <f>IF(Y$74=0,0,Y$74/NFM!Y$14*1000)</f>
        <v>0.16655052620746547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5.153033564345658</v>
      </c>
      <c r="C246" s="274">
        <f>IF(C$75=0,0,C$75/NFM!C$14*1000)</f>
        <v>5.4626311451866645</v>
      </c>
      <c r="D246" s="274">
        <f>IF(D$75=0,0,D$75/NFM!D$14*1000)</f>
        <v>5.0804562560906401</v>
      </c>
      <c r="E246" s="274">
        <f>IF(E$75=0,0,E$75/NFM!E$14*1000)</f>
        <v>5.2115513655151542</v>
      </c>
      <c r="F246" s="274">
        <f>IF(F$75=0,0,F$75/NFM!F$14*1000)</f>
        <v>5.3663859638231743</v>
      </c>
      <c r="G246" s="274">
        <f>IF(G$75=0,0,G$75/NFM!G$14*1000)</f>
        <v>5.0635128562584439</v>
      </c>
      <c r="H246" s="274">
        <f>IF(H$75=0,0,H$75/NFM!H$14*1000)</f>
        <v>5.1792482964333537</v>
      </c>
      <c r="I246" s="274">
        <f>IF(I$75=0,0,I$75/NFM!I$14*1000)</f>
        <v>4.3566184688251077</v>
      </c>
      <c r="J246" s="274">
        <f>IF(J$75=0,0,J$75/NFM!J$14*1000)</f>
        <v>5.0082697124691506</v>
      </c>
      <c r="K246" s="274">
        <f>IF(K$75=0,0,K$75/NFM!K$14*1000)</f>
        <v>4.3726148182431137</v>
      </c>
      <c r="L246" s="274">
        <f>IF(L$75=0,0,L$75/NFM!L$14*1000)</f>
        <v>4.2966147394122443</v>
      </c>
      <c r="M246" s="274">
        <f>IF(M$75=0,0,M$75/NFM!M$14*1000)</f>
        <v>4.3830944874125768</v>
      </c>
      <c r="N246" s="274">
        <f>IF(N$75=0,0,N$75/NFM!N$14*1000)</f>
        <v>4.8481309917520052</v>
      </c>
      <c r="O246" s="274">
        <f>IF(O$75=0,0,O$75/NFM!O$14*1000)</f>
        <v>4.9056018402051729</v>
      </c>
      <c r="P246" s="274">
        <f>IF(P$75=0,0,P$75/NFM!P$14*1000)</f>
        <v>4.8293617087735701</v>
      </c>
      <c r="Q246" s="274">
        <f>IF(Q$75=0,0,Q$75/NFM!Q$14*1000)</f>
        <v>4.5784115778460173</v>
      </c>
      <c r="R246" s="274">
        <f>IF(R$75=0,0,R$75/NFM!R$14*1000)</f>
        <v>4.8818377533910473</v>
      </c>
      <c r="S246" s="274">
        <f>IF(S$75=0,0,S$75/NFM!S$14*1000)</f>
        <v>5.248126348948519</v>
      </c>
      <c r="T246" s="274">
        <f>IF(T$75=0,0,T$75/NFM!T$14*1000)</f>
        <v>5.1956934199848384</v>
      </c>
      <c r="U246" s="274">
        <f>IF(U$75=0,0,U$75/NFM!U$14*1000)</f>
        <v>3.9031262390281762</v>
      </c>
      <c r="V246" s="274">
        <f>IF(V$75=0,0,V$75/NFM!V$14*1000)</f>
        <v>3.8734639301729277</v>
      </c>
      <c r="W246" s="274">
        <f>IF(W$75=0,0,W$75/NFM!W$14*1000)</f>
        <v>4.1119314463877572</v>
      </c>
      <c r="X246" s="274">
        <f>IF(X$75=0,0,X$75/NFM!X$14*1000)</f>
        <v>3.884904625729285</v>
      </c>
      <c r="Y246" s="274">
        <f>IF(Y$75=0,0,Y$75/NFM!Y$14*1000)</f>
        <v>3.8984299077481284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0.14107617720301094</v>
      </c>
      <c r="C247" s="274">
        <f>IF(C$76=0,0,C$76/NFM!C$14*1000)</f>
        <v>0.1495521249396129</v>
      </c>
      <c r="D247" s="274">
        <f>IF(D$76=0,0,D$76/NFM!D$14*1000)</f>
        <v>0.13908920601944511</v>
      </c>
      <c r="E247" s="274">
        <f>IF(E$76=0,0,E$76/NFM!E$14*1000)</f>
        <v>0.14267823695756771</v>
      </c>
      <c r="F247" s="274">
        <f>IF(F$76=0,0,F$76/NFM!F$14*1000)</f>
        <v>0.14691719114936577</v>
      </c>
      <c r="G247" s="274">
        <f>IF(G$76=0,0,G$76/NFM!G$14*1000)</f>
        <v>0.13862534137596844</v>
      </c>
      <c r="H247" s="274">
        <f>IF(H$76=0,0,H$76/NFM!H$14*1000)</f>
        <v>0.14179386594754417</v>
      </c>
      <c r="I247" s="274">
        <f>IF(I$76=0,0,I$76/NFM!I$14*1000)</f>
        <v>0.11927247735517629</v>
      </c>
      <c r="J247" s="274">
        <f>IF(J$76=0,0,J$76/NFM!J$14*1000)</f>
        <v>0.1371129329188619</v>
      </c>
      <c r="K247" s="274">
        <f>IF(K$76=0,0,K$76/NFM!K$14*1000)</f>
        <v>0.11971041430957731</v>
      </c>
      <c r="L247" s="274">
        <f>IF(L$76=0,0,L$76/NFM!L$14*1000)</f>
        <v>0.11762973688826729</v>
      </c>
      <c r="M247" s="274">
        <f>IF(M$76=0,0,M$76/NFM!M$14*1000)</f>
        <v>0.11999731942019205</v>
      </c>
      <c r="N247" s="274">
        <f>IF(N$76=0,0,N$76/NFM!N$14*1000)</f>
        <v>0.1327287661443099</v>
      </c>
      <c r="O247" s="274">
        <f>IF(O$76=0,0,O$76/NFM!O$14*1000)</f>
        <v>0.13430216315388604</v>
      </c>
      <c r="P247" s="274">
        <f>IF(P$76=0,0,P$76/NFM!P$14*1000)</f>
        <v>0.13221491373904712</v>
      </c>
      <c r="Q247" s="274">
        <f>IF(Q$76=0,0,Q$76/NFM!Q$14*1000)</f>
        <v>0.12534457519035003</v>
      </c>
      <c r="R247" s="274">
        <f>IF(R$76=0,0,R$76/NFM!R$14*1000)</f>
        <v>0.13365156647513465</v>
      </c>
      <c r="S247" s="274">
        <f>IF(S$76=0,0,S$76/NFM!S$14*1000)</f>
        <v>0.1436795614744007</v>
      </c>
      <c r="T247" s="274">
        <f>IF(T$76=0,0,T$76/NFM!T$14*1000)</f>
        <v>0.14224408912876449</v>
      </c>
      <c r="U247" s="274">
        <f>IF(U$76=0,0,U$76/NFM!U$14*1000)</f>
        <v>0.10685708176883993</v>
      </c>
      <c r="V247" s="274">
        <f>IF(V$76=0,0,V$76/NFM!V$14*1000)</f>
        <v>0.10604500765985928</v>
      </c>
      <c r="W247" s="274">
        <f>IF(W$76=0,0,W$76/NFM!W$14*1000)</f>
        <v>0.11257360584471446</v>
      </c>
      <c r="X247" s="274">
        <f>IF(X$76=0,0,X$76/NFM!X$14*1000)</f>
        <v>0.10635822308403223</v>
      </c>
      <c r="Y247" s="274">
        <f>IF(Y$76=0,0,Y$76/NFM!Y$14*1000)</f>
        <v>0.1067285088698679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0.69117491052571745</v>
      </c>
      <c r="C248" s="275">
        <f>IF(C$77=0,0,C$77/NFM!C$14*1000)</f>
        <v>0.73529039065404</v>
      </c>
      <c r="D248" s="275">
        <f>IF(D$77=0,0,D$77/NFM!D$14*1000)</f>
        <v>0.68512110695460193</v>
      </c>
      <c r="E248" s="275">
        <f>IF(E$77=0,0,E$77/NFM!E$14*1000)</f>
        <v>0.70517650054926895</v>
      </c>
      <c r="F248" s="275">
        <f>IF(F$77=0,0,F$77/NFM!F$14*1000)</f>
        <v>0.72126401156095532</v>
      </c>
      <c r="G248" s="275">
        <f>IF(G$77=0,0,G$77/NFM!G$14*1000)</f>
        <v>0.68542310939860784</v>
      </c>
      <c r="H248" s="275">
        <f>IF(H$77=0,0,H$77/NFM!H$14*1000)</f>
        <v>0.70092544554175229</v>
      </c>
      <c r="I248" s="275">
        <f>IF(I$77=0,0,I$77/NFM!I$14*1000)</f>
        <v>0.58844972423169184</v>
      </c>
      <c r="J248" s="275">
        <f>IF(J$77=0,0,J$77/NFM!J$14*1000)</f>
        <v>0.68816827064941888</v>
      </c>
      <c r="K248" s="275">
        <f>IF(K$77=0,0,K$77/NFM!K$14*1000)</f>
        <v>0.50771266497951173</v>
      </c>
      <c r="L248" s="275">
        <f>IF(L$77=0,0,L$77/NFM!L$14*1000)</f>
        <v>0.52992447590980118</v>
      </c>
      <c r="M248" s="275">
        <f>IF(M$77=0,0,M$77/NFM!M$14*1000)</f>
        <v>0.53221028470768084</v>
      </c>
      <c r="N248" s="275">
        <f>IF(N$77=0,0,N$77/NFM!N$14*1000)</f>
        <v>0.55811332832151161</v>
      </c>
      <c r="O248" s="275">
        <f>IF(O$77=0,0,O$77/NFM!O$14*1000)</f>
        <v>0.57141575262946354</v>
      </c>
      <c r="P248" s="275">
        <f>IF(P$77=0,0,P$77/NFM!P$14*1000)</f>
        <v>0.57148154608306734</v>
      </c>
      <c r="Q248" s="275">
        <f>IF(Q$77=0,0,Q$77/NFM!Q$14*1000)</f>
        <v>0.53933344054146559</v>
      </c>
      <c r="R248" s="275">
        <f>IF(R$77=0,0,R$77/NFM!R$14*1000)</f>
        <v>0.53284576681527884</v>
      </c>
      <c r="S248" s="275">
        <f>IF(S$77=0,0,S$77/NFM!S$14*1000)</f>
        <v>0.58828446166221138</v>
      </c>
      <c r="T248" s="275">
        <f>IF(T$77=0,0,T$77/NFM!T$14*1000)</f>
        <v>0.5770128163553635</v>
      </c>
      <c r="U248" s="275">
        <f>IF(U$77=0,0,U$77/NFM!U$14*1000)</f>
        <v>0.43156343791416762</v>
      </c>
      <c r="V248" s="275">
        <f>IF(V$77=0,0,V$77/NFM!V$14*1000)</f>
        <v>0.42494707207260246</v>
      </c>
      <c r="W248" s="275">
        <f>IF(W$77=0,0,W$77/NFM!W$14*1000)</f>
        <v>0.45247313570184217</v>
      </c>
      <c r="X248" s="275">
        <f>IF(X$77=0,0,X$77/NFM!X$14*1000)</f>
        <v>0.42625070734117881</v>
      </c>
      <c r="Y248" s="275">
        <f>IF(Y$77=0,0,Y$77/NFM!Y$14*1000)</f>
        <v>0.43583137763871049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60.04724494195797</v>
      </c>
      <c r="C249" s="276">
        <f>IF(C$83=0,0,C$83/NFM!C$14*1000)</f>
        <v>63.802058773420001</v>
      </c>
      <c r="D249" s="276">
        <f>IF(D$83=0,0,D$83/NFM!D$14*1000)</f>
        <v>59.472170691529605</v>
      </c>
      <c r="E249" s="276">
        <f>IF(E$83=0,0,E$83/NFM!E$14*1000)</f>
        <v>60.996771383048639</v>
      </c>
      <c r="F249" s="276">
        <f>IF(F$83=0,0,F$83/NFM!F$14*1000)</f>
        <v>62.468241840415686</v>
      </c>
      <c r="G249" s="276">
        <f>IF(G$83=0,0,G$83/NFM!G$14*1000)</f>
        <v>59.30840932116741</v>
      </c>
      <c r="H249" s="276">
        <f>IF(H$83=0,0,H$83/NFM!H$14*1000)</f>
        <v>60.627052152980532</v>
      </c>
      <c r="I249" s="276">
        <f>IF(I$83=0,0,I$83/NFM!I$14*1000)</f>
        <v>50.822767785616421</v>
      </c>
      <c r="J249" s="276">
        <f>IF(J$83=0,0,J$83/NFM!J$14*1000)</f>
        <v>59.160410452828607</v>
      </c>
      <c r="K249" s="276">
        <f>IF(K$83=0,0,K$83/NFM!K$14*1000)</f>
        <v>43.977730941211021</v>
      </c>
      <c r="L249" s="276">
        <f>IF(L$83=0,0,L$83/NFM!L$14*1000)</f>
        <v>45.857071438830744</v>
      </c>
      <c r="M249" s="276">
        <f>IF(M$83=0,0,M$83/NFM!M$14*1000)</f>
        <v>46.033219105730964</v>
      </c>
      <c r="N249" s="276">
        <f>IF(N$83=0,0,N$83/NFM!N$14*1000)</f>
        <v>48.288327160087889</v>
      </c>
      <c r="O249" s="276">
        <f>IF(O$83=0,0,O$83/NFM!O$14*1000)</f>
        <v>49.401125676791217</v>
      </c>
      <c r="P249" s="276">
        <f>IF(P$83=0,0,P$83/NFM!P$14*1000)</f>
        <v>49.364289812687787</v>
      </c>
      <c r="Q249" s="276">
        <f>IF(Q$83=0,0,Q$83/NFM!Q$14*1000)</f>
        <v>46.590943162289378</v>
      </c>
      <c r="R249" s="276">
        <f>IF(R$83=0,0,R$83/NFM!R$14*1000)</f>
        <v>46.058381009900778</v>
      </c>
      <c r="S249" s="276">
        <f>IF(S$83=0,0,S$83/NFM!S$14*1000)</f>
        <v>50.804389210420808</v>
      </c>
      <c r="T249" s="276">
        <f>IF(T$83=0,0,T$83/NFM!T$14*1000)</f>
        <v>49.851137985210727</v>
      </c>
      <c r="U249" s="276">
        <f>IF(U$83=0,0,U$83/NFM!U$14*1000)</f>
        <v>37.283118595225901</v>
      </c>
      <c r="V249" s="276">
        <f>IF(V$83=0,0,V$83/NFM!V$14*1000)</f>
        <v>36.696398096311114</v>
      </c>
      <c r="W249" s="276">
        <f>IF(W$83=0,0,W$83/NFM!W$14*1000)</f>
        <v>39.082619119179689</v>
      </c>
      <c r="X249" s="276">
        <f>IF(X$83=0,0,X$83/NFM!X$14*1000)</f>
        <v>36.807599588991557</v>
      </c>
      <c r="Y249" s="276">
        <f>IF(Y$83=0,0,Y$83/NFM!Y$14*1000)</f>
        <v>37.648179566782254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115.16642541536007</v>
      </c>
      <c r="C250" s="276">
        <f>IF(C$90=0,0,C$90/NFM!C$14*1000)</f>
        <v>122.367896315276</v>
      </c>
      <c r="D250" s="276">
        <f>IF(D$90=0,0,D$90/NFM!D$14*1000)</f>
        <v>114.06347313446415</v>
      </c>
      <c r="E250" s="276">
        <f>IF(E$90=0,0,E$90/NFM!E$14*1000)</f>
        <v>116.98755086688544</v>
      </c>
      <c r="F250" s="276">
        <f>IF(F$90=0,0,F$90/NFM!F$14*1000)</f>
        <v>119.80972851788468</v>
      </c>
      <c r="G250" s="276">
        <f>IF(G$90=0,0,G$90/NFM!G$14*1000)</f>
        <v>113.74939025415937</v>
      </c>
      <c r="H250" s="276">
        <f>IF(H$90=0,0,H$90/NFM!H$14*1000)</f>
        <v>116.27845518438707</v>
      </c>
      <c r="I250" s="276">
        <f>IF(I$90=0,0,I$90/NFM!I$14*1000)</f>
        <v>97.474521957534918</v>
      </c>
      <c r="J250" s="276">
        <f>IF(J$90=0,0,J$90/NFM!J$14*1000)</f>
        <v>113.46553875275283</v>
      </c>
      <c r="K250" s="276">
        <f>IF(K$90=0,0,K$90/NFM!K$14*1000)</f>
        <v>84.34621896930291</v>
      </c>
      <c r="L250" s="276">
        <f>IF(L$90=0,0,L$90/NFM!L$14*1000)</f>
        <v>87.950662894388842</v>
      </c>
      <c r="M250" s="276">
        <f>IF(M$90=0,0,M$90/NFM!M$14*1000)</f>
        <v>88.288501827078662</v>
      </c>
      <c r="N250" s="276">
        <f>IF(N$90=0,0,N$90/NFM!N$14*1000)</f>
        <v>92.613641703133126</v>
      </c>
      <c r="O250" s="276">
        <f>IF(O$90=0,0,O$90/NFM!O$14*1000)</f>
        <v>94.747911601779009</v>
      </c>
      <c r="P250" s="276">
        <f>IF(P$90=0,0,P$90/NFM!P$14*1000)</f>
        <v>94.677262985010969</v>
      </c>
      <c r="Q250" s="276">
        <f>IF(Q$90=0,0,Q$90/NFM!Q$14*1000)</f>
        <v>89.358177646911344</v>
      </c>
      <c r="R250" s="276">
        <f>IF(R$90=0,0,R$90/NFM!R$14*1000)</f>
        <v>88.33676060335857</v>
      </c>
      <c r="S250" s="276">
        <f>IF(S$90=0,0,S$90/NFM!S$14*1000)</f>
        <v>97.439273132854325</v>
      </c>
      <c r="T250" s="276">
        <f>IF(T$90=0,0,T$90/NFM!T$14*1000)</f>
        <v>95.611003805321147</v>
      </c>
      <c r="U250" s="276">
        <f>IF(U$90=0,0,U$90/NFM!U$14*1000)</f>
        <v>71.506419671701622</v>
      </c>
      <c r="V250" s="276">
        <f>IF(V$90=0,0,V$90/NFM!V$14*1000)</f>
        <v>70.381130698939415</v>
      </c>
      <c r="W250" s="276">
        <f>IF(W$90=0,0,W$90/NFM!W$14*1000)</f>
        <v>74.957736098910672</v>
      </c>
      <c r="X250" s="276">
        <f>IF(X$90=0,0,X$90/NFM!X$14*1000)</f>
        <v>70.594407401729725</v>
      </c>
      <c r="Y250" s="276">
        <f>IF(Y$90=0,0,Y$90/NFM!Y$14*1000)</f>
        <v>72.206581139449924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19.729000924387645</v>
      </c>
      <c r="C251" s="277">
        <f>IF(C$97=0,0,C$97/NFM!C$14*1000)</f>
        <v>20.4824083976883</v>
      </c>
      <c r="D251" s="277">
        <f>IF(D$97=0,0,D$97/NFM!D$14*1000)</f>
        <v>18.657698862458709</v>
      </c>
      <c r="E251" s="277">
        <f>IF(E$97=0,0,E$97/NFM!E$14*1000)</f>
        <v>19.165963575436493</v>
      </c>
      <c r="F251" s="277">
        <f>IF(F$97=0,0,F$97/NFM!F$14*1000)</f>
        <v>20.734491239734467</v>
      </c>
      <c r="G251" s="277">
        <f>IF(G$97=0,0,G$97/NFM!G$14*1000)</f>
        <v>18.491988466177173</v>
      </c>
      <c r="H251" s="277">
        <f>IF(H$97=0,0,H$97/NFM!H$14*1000)</f>
        <v>19.022650252029162</v>
      </c>
      <c r="I251" s="277">
        <f>IF(I$97=0,0,I$97/NFM!I$14*1000)</f>
        <v>16.512373469320554</v>
      </c>
      <c r="J251" s="277">
        <f>IF(J$97=0,0,J$97/NFM!J$14*1000)</f>
        <v>16.823799227786001</v>
      </c>
      <c r="K251" s="277">
        <f>IF(K$97=0,0,K$97/NFM!K$14*1000)</f>
        <v>37.173748438648808</v>
      </c>
      <c r="L251" s="277">
        <f>IF(L$97=0,0,L$97/NFM!L$14*1000)</f>
        <v>28.782425039078383</v>
      </c>
      <c r="M251" s="277">
        <f>IF(M$97=0,0,M$97/NFM!M$14*1000)</f>
        <v>31.549338254235249</v>
      </c>
      <c r="N251" s="277">
        <f>IF(N$97=0,0,N$97/NFM!N$14*1000)</f>
        <v>42.598201327894451</v>
      </c>
      <c r="O251" s="277">
        <f>IF(O$97=0,0,O$97/NFM!O$14*1000)</f>
        <v>41.519699281693761</v>
      </c>
      <c r="P251" s="277">
        <f>IF(P$97=0,0,P$97/NFM!P$14*1000)</f>
        <v>38.732677255923456</v>
      </c>
      <c r="Q251" s="277">
        <f>IF(Q$97=0,0,Q$97/NFM!Q$14*1000)</f>
        <v>37.329987887638282</v>
      </c>
      <c r="R251" s="277">
        <f>IF(R$97=0,0,R$97/NFM!R$14*1000)</f>
        <v>50.409966325472972</v>
      </c>
      <c r="S251" s="277">
        <f>IF(S$97=0,0,S$97/NFM!S$14*1000)</f>
        <v>50.412077154703198</v>
      </c>
      <c r="T251" s="277">
        <f>IF(T$97=0,0,T$97/NFM!T$14*1000)</f>
        <v>51.214264122862218</v>
      </c>
      <c r="U251" s="277">
        <f>IF(U$97=0,0,U$97/NFM!U$14*1000)</f>
        <v>38.960273166301043</v>
      </c>
      <c r="V251" s="277">
        <f>IF(V$97=0,0,V$97/NFM!V$14*1000)</f>
        <v>39.552775625146268</v>
      </c>
      <c r="W251" s="277">
        <f>IF(W$97=0,0,W$97/NFM!W$14*1000)</f>
        <v>41.615792732844206</v>
      </c>
      <c r="X251" s="277">
        <f>IF(X$97=0,0,X$97/NFM!X$14*1000)</f>
        <v>39.661337418777727</v>
      </c>
      <c r="Y251" s="277">
        <f>IF(Y$97=0,0,Y$97/NFM!Y$14*1000)</f>
        <v>37.712487548554911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472.43281581909793</v>
      </c>
      <c r="C253" s="272">
        <f t="shared" si="60"/>
        <v>500.81688416523451</v>
      </c>
      <c r="D253" s="272">
        <f t="shared" si="60"/>
        <v>465.77889018357558</v>
      </c>
      <c r="E253" s="272">
        <f t="shared" si="60"/>
        <v>477.79775847172084</v>
      </c>
      <c r="F253" s="272">
        <f t="shared" si="60"/>
        <v>481.07741726635305</v>
      </c>
      <c r="G253" s="272">
        <f t="shared" si="60"/>
        <v>453.92592027377731</v>
      </c>
      <c r="H253" s="272">
        <f t="shared" si="60"/>
        <v>445.42829209880097</v>
      </c>
      <c r="I253" s="272">
        <f t="shared" si="60"/>
        <v>387.31760951594072</v>
      </c>
      <c r="J253" s="272">
        <f t="shared" si="60"/>
        <v>445.25153321598799</v>
      </c>
      <c r="K253" s="272">
        <f t="shared" si="60"/>
        <v>371.92702103140385</v>
      </c>
      <c r="L253" s="272">
        <f t="shared" si="60"/>
        <v>361.11648721835451</v>
      </c>
      <c r="M253" s="272">
        <f t="shared" si="60"/>
        <v>364.29849486030383</v>
      </c>
      <c r="N253" s="272">
        <f t="shared" si="60"/>
        <v>402.94974891752281</v>
      </c>
      <c r="O253" s="272">
        <f t="shared" si="60"/>
        <v>407.72640697216735</v>
      </c>
      <c r="P253" s="272">
        <f t="shared" si="60"/>
        <v>401.38975025486388</v>
      </c>
      <c r="Q253" s="272">
        <f t="shared" si="60"/>
        <v>371.78774816270538</v>
      </c>
      <c r="R253" s="272">
        <f t="shared" si="60"/>
        <v>396.42732733050843</v>
      </c>
      <c r="S253" s="272">
        <f t="shared" si="60"/>
        <v>398.66126985877247</v>
      </c>
      <c r="T253" s="272">
        <f t="shared" si="60"/>
        <v>371.79807424328612</v>
      </c>
      <c r="U253" s="272">
        <f t="shared" si="60"/>
        <v>389.02090096731331</v>
      </c>
      <c r="V253" s="272">
        <f t="shared" si="60"/>
        <v>370.8917419314979</v>
      </c>
      <c r="W253" s="272">
        <f t="shared" si="60"/>
        <v>393.72547268951064</v>
      </c>
      <c r="X253" s="272">
        <f t="shared" si="60"/>
        <v>363.97488415973021</v>
      </c>
      <c r="Y253" s="272">
        <f t="shared" si="60"/>
        <v>365.2420614607945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0.81342835882967335</v>
      </c>
      <c r="C254" s="273">
        <f>IF(C$116=0,0,C$116/NFM!C$15*1000)</f>
        <v>0.86229965937984066</v>
      </c>
      <c r="D254" s="273">
        <f>IF(D$116=0,0,D$116/NFM!D$15*1000)</f>
        <v>0.80197172070344069</v>
      </c>
      <c r="E254" s="273">
        <f>IF(E$116=0,0,E$116/NFM!E$15*1000)</f>
        <v>0.82266564368968853</v>
      </c>
      <c r="F254" s="273">
        <f>IF(F$116=0,0,F$116/NFM!F$15*1000)</f>
        <v>0.82831251533310202</v>
      </c>
      <c r="G254" s="273">
        <f>IF(G$116=0,0,G$116/NFM!G$15*1000)</f>
        <v>0.78156343927604</v>
      </c>
      <c r="H254" s="273">
        <f>IF(H$116=0,0,H$116/NFM!H$15*1000)</f>
        <v>0.7669323393417633</v>
      </c>
      <c r="I254" s="273">
        <f>IF(I$116=0,0,I$116/NFM!I$15*1000)</f>
        <v>0.66687816109471354</v>
      </c>
      <c r="J254" s="273">
        <f>IF(J$116=0,0,J$116/NFM!J$15*1000)</f>
        <v>0.76662799831515283</v>
      </c>
      <c r="K254" s="273">
        <f>IF(K$116=0,0,K$116/NFM!K$15*1000)</f>
        <v>0.64037885640419245</v>
      </c>
      <c r="L254" s="273">
        <f>IF(L$116=0,0,L$116/NFM!L$15*1000)</f>
        <v>0.62176542718591754</v>
      </c>
      <c r="M254" s="273">
        <f>IF(M$116=0,0,M$116/NFM!M$15*1000)</f>
        <v>0.6272441644101846</v>
      </c>
      <c r="N254" s="273">
        <f>IF(N$116=0,0,N$116/NFM!N$15*1000)</f>
        <v>0.69379336485036758</v>
      </c>
      <c r="O254" s="273">
        <f>IF(O$116=0,0,O$116/NFM!O$15*1000)</f>
        <v>0.70201774933846184</v>
      </c>
      <c r="P254" s="273">
        <f>IF(P$116=0,0,P$116/NFM!P$15*1000)</f>
        <v>0.69110738049564757</v>
      </c>
      <c r="Q254" s="273">
        <f>IF(Q$116=0,0,Q$116/NFM!Q$15*1000)</f>
        <v>0.64013905828425666</v>
      </c>
      <c r="R254" s="273">
        <f>IF(R$116=0,0,R$116/NFM!R$15*1000)</f>
        <v>0.68256314859642275</v>
      </c>
      <c r="S254" s="273">
        <f>IF(S$116=0,0,S$116/NFM!S$15*1000)</f>
        <v>0.68640952027854463</v>
      </c>
      <c r="T254" s="273">
        <f>IF(T$116=0,0,T$116/NFM!T$15*1000)</f>
        <v>0.64015683758857278</v>
      </c>
      <c r="U254" s="273">
        <f>IF(U$116=0,0,U$116/NFM!U$15*1000)</f>
        <v>0.66981086501308862</v>
      </c>
      <c r="V254" s="273">
        <f>IF(V$116=0,0,V$116/NFM!V$15*1000)</f>
        <v>0.63859632701384528</v>
      </c>
      <c r="W254" s="273">
        <f>IF(W$116=0,0,W$116/NFM!W$15*1000)</f>
        <v>0.67791113224015787</v>
      </c>
      <c r="X254" s="273">
        <f>IF(X$116=0,0,X$116/NFM!X$15*1000)</f>
        <v>0.62668697593332012</v>
      </c>
      <c r="Y254" s="273">
        <f>IF(Y$116=0,0,Y$116/NFM!Y$15*1000)</f>
        <v>0.62886878447375116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0.40601534909127757</v>
      </c>
      <c r="C255" s="274">
        <f>IF(C$117=0,0,C$117/NFM!C$15*1000)</f>
        <v>0.43040901318969882</v>
      </c>
      <c r="D255" s="274">
        <f>IF(D$117=0,0,D$117/NFM!D$15*1000)</f>
        <v>0.40029687262344577</v>
      </c>
      <c r="E255" s="274">
        <f>IF(E$117=0,0,E$117/NFM!E$15*1000)</f>
        <v>0.41062605561064547</v>
      </c>
      <c r="F255" s="274">
        <f>IF(F$117=0,0,F$117/NFM!F$15*1000)</f>
        <v>0.41344464010759208</v>
      </c>
      <c r="G255" s="274">
        <f>IF(G$117=0,0,G$117/NFM!G$15*1000)</f>
        <v>0.39011026501608254</v>
      </c>
      <c r="H255" s="274">
        <f>IF(H$117=0,0,H$117/NFM!H$15*1000)</f>
        <v>0.38280728487908355</v>
      </c>
      <c r="I255" s="274">
        <f>IF(I$117=0,0,I$117/NFM!I$15*1000)</f>
        <v>0.33286615402465392</v>
      </c>
      <c r="J255" s="274">
        <f>IF(J$117=0,0,J$117/NFM!J$15*1000)</f>
        <v>0.38265537583040021</v>
      </c>
      <c r="K255" s="274">
        <f>IF(K$117=0,0,K$117/NFM!K$15*1000)</f>
        <v>0.31963926768880269</v>
      </c>
      <c r="L255" s="274">
        <f>IF(L$117=0,0,L$117/NFM!L$15*1000)</f>
        <v>0.31034854419753299</v>
      </c>
      <c r="M255" s="274">
        <f>IF(M$117=0,0,M$117/NFM!M$15*1000)</f>
        <v>0.31308320593208405</v>
      </c>
      <c r="N255" s="274">
        <f>IF(N$117=0,0,N$117/NFM!N$15*1000)</f>
        <v>0.34630063258701604</v>
      </c>
      <c r="O255" s="274">
        <f>IF(O$117=0,0,O$117/NFM!O$15*1000)</f>
        <v>0.35040575912059158</v>
      </c>
      <c r="P255" s="274">
        <f>IF(P$117=0,0,P$117/NFM!P$15*1000)</f>
        <v>0.34495994798511143</v>
      </c>
      <c r="Q255" s="274">
        <f>IF(Q$117=0,0,Q$117/NFM!Q$15*1000)</f>
        <v>0.31951957464353281</v>
      </c>
      <c r="R255" s="274">
        <f>IF(R$117=0,0,R$117/NFM!R$15*1000)</f>
        <v>0.34069517253239462</v>
      </c>
      <c r="S255" s="274">
        <f>IF(S$117=0,0,S$117/NFM!S$15*1000)</f>
        <v>0.3426150538892464</v>
      </c>
      <c r="T255" s="274">
        <f>IF(T$117=0,0,T$117/NFM!T$15*1000)</f>
        <v>0.31952844902118421</v>
      </c>
      <c r="U255" s="274">
        <f>IF(U$117=0,0,U$117/NFM!U$15*1000)</f>
        <v>0.33432998644735606</v>
      </c>
      <c r="V255" s="274">
        <f>IF(V$117=0,0,V$117/NFM!V$15*1000)</f>
        <v>0.31874953439535275</v>
      </c>
      <c r="W255" s="274">
        <f>IF(W$117=0,0,W$117/NFM!W$15*1000)</f>
        <v>0.33837316098169745</v>
      </c>
      <c r="X255" s="274">
        <f>IF(X$117=0,0,X$117/NFM!X$15*1000)</f>
        <v>0.31280509038387616</v>
      </c>
      <c r="Y255" s="274">
        <f>IF(Y$117=0,0,Y$117/NFM!Y$15*1000)</f>
        <v>0.31389412022476842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10.321160051506748</v>
      </c>
      <c r="C256" s="274">
        <f>IF(C$118=0,0,C$118/NFM!C$15*1000)</f>
        <v>10.941262005696409</v>
      </c>
      <c r="D256" s="274">
        <f>IF(D$118=0,0,D$118/NFM!D$15*1000)</f>
        <v>10.175792860322062</v>
      </c>
      <c r="E256" s="274">
        <f>IF(E$118=0,0,E$118/NFM!E$15*1000)</f>
        <v>10.438367048836856</v>
      </c>
      <c r="F256" s="274">
        <f>IF(F$118=0,0,F$118/NFM!F$15*1000)</f>
        <v>10.510017201415547</v>
      </c>
      <c r="G256" s="274">
        <f>IF(G$118=0,0,G$118/NFM!G$15*1000)</f>
        <v>9.9168430257091504</v>
      </c>
      <c r="H256" s="274">
        <f>IF(H$118=0,0,H$118/NFM!H$15*1000)</f>
        <v>9.7311967760891758</v>
      </c>
      <c r="I256" s="274">
        <f>IF(I$118=0,0,I$118/NFM!I$15*1000)</f>
        <v>8.4616624940590341</v>
      </c>
      <c r="J256" s="274">
        <f>IF(J$118=0,0,J$118/NFM!J$15*1000)</f>
        <v>9.7273351545809152</v>
      </c>
      <c r="K256" s="274">
        <f>IF(K$118=0,0,K$118/NFM!K$15*1000)</f>
        <v>8.1254269030624044</v>
      </c>
      <c r="L256" s="274">
        <f>IF(L$118=0,0,L$118/NFM!L$15*1000)</f>
        <v>7.8892509940424516</v>
      </c>
      <c r="M256" s="274">
        <f>IF(M$118=0,0,M$118/NFM!M$15*1000)</f>
        <v>7.958767778351727</v>
      </c>
      <c r="N256" s="274">
        <f>IF(N$118=0,0,N$118/NFM!N$15*1000)</f>
        <v>8.8031752072138847</v>
      </c>
      <c r="O256" s="274">
        <f>IF(O$118=0,0,O$118/NFM!O$15*1000)</f>
        <v>8.9075300501515944</v>
      </c>
      <c r="P256" s="274">
        <f>IF(P$118=0,0,P$118/NFM!P$15*1000)</f>
        <v>8.769094179524128</v>
      </c>
      <c r="Q256" s="274">
        <f>IF(Q$118=0,0,Q$118/NFM!Q$15*1000)</f>
        <v>8.122384232187903</v>
      </c>
      <c r="R256" s="274">
        <f>IF(R$118=0,0,R$118/NFM!R$15*1000)</f>
        <v>8.6606809628077031</v>
      </c>
      <c r="S256" s="274">
        <f>IF(S$118=0,0,S$118/NFM!S$15*1000)</f>
        <v>8.7094855284683828</v>
      </c>
      <c r="T256" s="274">
        <f>IF(T$118=0,0,T$118/NFM!T$15*1000)</f>
        <v>8.1226098243294338</v>
      </c>
      <c r="U256" s="274">
        <f>IF(U$118=0,0,U$118/NFM!U$15*1000)</f>
        <v>8.4988740151434197</v>
      </c>
      <c r="V256" s="274">
        <f>IF(V$118=0,0,V$118/NFM!V$15*1000)</f>
        <v>8.1028093351664996</v>
      </c>
      <c r="W256" s="274">
        <f>IF(W$118=0,0,W$118/NFM!W$15*1000)</f>
        <v>8.6016540001329336</v>
      </c>
      <c r="X256" s="274">
        <f>IF(X$118=0,0,X$118/NFM!X$15*1000)</f>
        <v>7.9516979099531744</v>
      </c>
      <c r="Y256" s="274">
        <f>IF(Y$118=0,0,Y$118/NFM!Y$15*1000)</f>
        <v>7.9793817187398908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0.27114278627655791</v>
      </c>
      <c r="C257" s="274">
        <f>IF(C$119=0,0,C$119/NFM!C$15*1000)</f>
        <v>0.28743321979328046</v>
      </c>
      <c r="D257" s="274">
        <f>IF(D$119=0,0,D$119/NFM!D$15*1000)</f>
        <v>0.26732390690114705</v>
      </c>
      <c r="E257" s="274">
        <f>IF(E$119=0,0,E$119/NFM!E$15*1000)</f>
        <v>0.27422188122989632</v>
      </c>
      <c r="F257" s="274">
        <f>IF(F$119=0,0,F$119/NFM!F$15*1000)</f>
        <v>0.2761041717777008</v>
      </c>
      <c r="G257" s="274">
        <f>IF(G$119=0,0,G$119/NFM!G$15*1000)</f>
        <v>0.26052114642534674</v>
      </c>
      <c r="H257" s="274">
        <f>IF(H$119=0,0,H$119/NFM!H$15*1000)</f>
        <v>0.25564411311392121</v>
      </c>
      <c r="I257" s="274">
        <f>IF(I$119=0,0,I$119/NFM!I$15*1000)</f>
        <v>0.22229272036490466</v>
      </c>
      <c r="J257" s="274">
        <f>IF(J$119=0,0,J$119/NFM!J$15*1000)</f>
        <v>0.25554266610505116</v>
      </c>
      <c r="K257" s="274">
        <f>IF(K$119=0,0,K$119/NFM!K$15*1000)</f>
        <v>0.21345961880139755</v>
      </c>
      <c r="L257" s="274">
        <f>IF(L$119=0,0,L$119/NFM!L$15*1000)</f>
        <v>0.20725514239530585</v>
      </c>
      <c r="M257" s="274">
        <f>IF(M$119=0,0,M$119/NFM!M$15*1000)</f>
        <v>0.20908138813672839</v>
      </c>
      <c r="N257" s="274">
        <f>IF(N$119=0,0,N$119/NFM!N$15*1000)</f>
        <v>0.2312644549501226</v>
      </c>
      <c r="O257" s="274">
        <f>IF(O$119=0,0,O$119/NFM!O$15*1000)</f>
        <v>0.23400591644615401</v>
      </c>
      <c r="P257" s="274">
        <f>IF(P$119=0,0,P$119/NFM!P$15*1000)</f>
        <v>0.23036912683188251</v>
      </c>
      <c r="Q257" s="274">
        <f>IF(Q$119=0,0,Q$119/NFM!Q$15*1000)</f>
        <v>0.21337968609475241</v>
      </c>
      <c r="R257" s="274">
        <f>IF(R$119=0,0,R$119/NFM!R$15*1000)</f>
        <v>0.22752104953214103</v>
      </c>
      <c r="S257" s="274">
        <f>IF(S$119=0,0,S$119/NFM!S$15*1000)</f>
        <v>0.22880317342618162</v>
      </c>
      <c r="T257" s="274">
        <f>IF(T$119=0,0,T$119/NFM!T$15*1000)</f>
        <v>0.2133856125295244</v>
      </c>
      <c r="U257" s="274">
        <f>IF(U$119=0,0,U$119/NFM!U$15*1000)</f>
        <v>0.22327028833769624</v>
      </c>
      <c r="V257" s="274">
        <f>IF(V$119=0,0,V$119/NFM!V$15*1000)</f>
        <v>0.21286544233794852</v>
      </c>
      <c r="W257" s="274">
        <f>IF(W$119=0,0,W$119/NFM!W$15*1000)</f>
        <v>0.22597037741338594</v>
      </c>
      <c r="X257" s="274">
        <f>IF(X$119=0,0,X$119/NFM!X$15*1000)</f>
        <v>0.2088956586444401</v>
      </c>
      <c r="Y257" s="274">
        <f>IF(Y$119=0,0,Y$119/NFM!Y$15*1000)</f>
        <v>0.20962292815791711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1.2486527598550738</v>
      </c>
      <c r="C258" s="275">
        <f>IF(C$120=0,0,C$120/NFM!C$15*1000)</f>
        <v>1.3447981486145455</v>
      </c>
      <c r="D258" s="275">
        <f>IF(D$120=0,0,D$120/NFM!D$15*1000)</f>
        <v>1.2655024727126081</v>
      </c>
      <c r="E258" s="275">
        <f>IF(E$120=0,0,E$120/NFM!E$15*1000)</f>
        <v>1.3055170109368135</v>
      </c>
      <c r="F258" s="275">
        <f>IF(F$120=0,0,F$120/NFM!F$15*1000)</f>
        <v>1.2776424899000118</v>
      </c>
      <c r="G258" s="275">
        <f>IF(G$120=0,0,G$120/NFM!G$15*1000)</f>
        <v>1.2433691864545107</v>
      </c>
      <c r="H258" s="275">
        <f>IF(H$120=0,0,H$120/NFM!H$15*1000)</f>
        <v>1.2167999300753689</v>
      </c>
      <c r="I258" s="275">
        <f>IF(I$120=0,0,I$120/NFM!I$15*1000)</f>
        <v>1.0444887826082649</v>
      </c>
      <c r="J258" s="275">
        <f>IF(J$120=0,0,J$120/NFM!J$15*1000)</f>
        <v>1.2806635590091919</v>
      </c>
      <c r="K258" s="275">
        <f>IF(K$120=0,0,K$120/NFM!K$15*1000)</f>
        <v>0.97385667722203706</v>
      </c>
      <c r="L258" s="275">
        <f>IF(L$120=0,0,L$120/NFM!L$15*1000)</f>
        <v>0.97886697051716198</v>
      </c>
      <c r="M258" s="275">
        <f>IF(M$120=0,0,M$120/NFM!M$15*1000)</f>
        <v>0.97929166800900047</v>
      </c>
      <c r="N258" s="275">
        <f>IF(N$120=0,0,N$120/NFM!N$15*1000)</f>
        <v>1.0514348840520327</v>
      </c>
      <c r="O258" s="275">
        <f>IF(O$120=0,0,O$120/NFM!O$15*1000)</f>
        <v>1.0713009564322025</v>
      </c>
      <c r="P258" s="275">
        <f>IF(P$120=0,0,P$120/NFM!P$15*1000)</f>
        <v>1.0634929803140123</v>
      </c>
      <c r="Q258" s="275">
        <f>IF(Q$120=0,0,Q$120/NFM!Q$15*1000)</f>
        <v>0.98245862431862185</v>
      </c>
      <c r="R258" s="275">
        <f>IF(R$120=0,0,R$120/NFM!R$15*1000)</f>
        <v>1.0029768465390583</v>
      </c>
      <c r="S258" s="275">
        <f>IF(S$120=0,0,S$120/NFM!S$15*1000)</f>
        <v>1.0242730565319358</v>
      </c>
      <c r="T258" s="275">
        <f>IF(T$120=0,0,T$120/NFM!T$15*1000)</f>
        <v>0.94988173116017127</v>
      </c>
      <c r="U258" s="275">
        <f>IF(U$120=0,0,U$120/NFM!U$15*1000)</f>
        <v>0.99173795306319856</v>
      </c>
      <c r="V258" s="275">
        <f>IF(V$120=0,0,V$120/NFM!V$15*1000)</f>
        <v>0.94161166519253048</v>
      </c>
      <c r="W258" s="275">
        <f>IF(W$120=0,0,W$120/NFM!W$15*1000)</f>
        <v>1.0012253015389732</v>
      </c>
      <c r="X258" s="275">
        <f>IF(X$120=0,0,X$120/NFM!X$15*1000)</f>
        <v>0.92407793579085773</v>
      </c>
      <c r="Y258" s="275">
        <f>IF(Y$120=0,0,Y$120/NFM!Y$15*1000)</f>
        <v>0.93720844403206127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299.15546244353311</v>
      </c>
      <c r="C259" s="276">
        <f>IF(C$126=0,0,C$126/NFM!C$15*1000)</f>
        <v>315.16189898217453</v>
      </c>
      <c r="D259" s="276">
        <f>IF(D$126=0,0,D$126/NFM!D$15*1000)</f>
        <v>291.65805585287694</v>
      </c>
      <c r="E259" s="276">
        <f>IF(E$126=0,0,E$126/NFM!E$15*1000)</f>
        <v>298.77728528455481</v>
      </c>
      <c r="F259" s="276">
        <f>IF(F$126=0,0,F$126/NFM!F$15*1000)</f>
        <v>304.09177912568344</v>
      </c>
      <c r="G259" s="276">
        <f>IF(G$126=0,0,G$126/NFM!G$15*1000)</f>
        <v>283.56871409889771</v>
      </c>
      <c r="H259" s="276">
        <f>IF(H$126=0,0,H$126/NFM!H$15*1000)</f>
        <v>278.6056675497324</v>
      </c>
      <c r="I259" s="276">
        <f>IF(I$126=0,0,I$126/NFM!I$15*1000)</f>
        <v>243.54682509060055</v>
      </c>
      <c r="J259" s="276">
        <f>IF(J$126=0,0,J$126/NFM!J$15*1000)</f>
        <v>273.2898539559414</v>
      </c>
      <c r="K259" s="276">
        <f>IF(K$126=0,0,K$126/NFM!K$15*1000)</f>
        <v>209.29420121557266</v>
      </c>
      <c r="L259" s="276">
        <f>IF(L$126=0,0,L$126/NFM!L$15*1000)</f>
        <v>209.85312893836488</v>
      </c>
      <c r="M259" s="276">
        <f>IF(M$126=0,0,M$126/NFM!M$15*1000)</f>
        <v>209.84546122116728</v>
      </c>
      <c r="N259" s="276">
        <f>IF(N$126=0,0,N$126/NFM!N$15*1000)</f>
        <v>225.37284425660522</v>
      </c>
      <c r="O259" s="276">
        <f>IF(O$126=0,0,O$126/NFM!O$15*1000)</f>
        <v>229.45396479712085</v>
      </c>
      <c r="P259" s="276">
        <f>IF(P$126=0,0,P$126/NFM!P$15*1000)</f>
        <v>227.90750790332567</v>
      </c>
      <c r="Q259" s="276">
        <f>IF(Q$126=0,0,Q$126/NFM!Q$15*1000)</f>
        <v>210.5908151281098</v>
      </c>
      <c r="R259" s="276">
        <f>IF(R$126=0,0,R$126/NFM!R$15*1000)</f>
        <v>215.15624838472164</v>
      </c>
      <c r="S259" s="276">
        <f>IF(S$126=0,0,S$126/NFM!S$15*1000)</f>
        <v>219.60922703713584</v>
      </c>
      <c r="T259" s="276">
        <f>IF(T$126=0,0,T$126/NFM!T$15*1000)</f>
        <v>203.80283525871278</v>
      </c>
      <c r="U259" s="276">
        <f>IF(U$126=0,0,U$126/NFM!U$15*1000)</f>
        <v>212.64783145770434</v>
      </c>
      <c r="V259" s="276">
        <f>IF(V$126=0,0,V$126/NFM!V$15*1000)</f>
        <v>201.75699903334578</v>
      </c>
      <c r="W259" s="276">
        <f>IF(W$126=0,0,W$126/NFM!W$15*1000)</f>
        <v>214.5773484252901</v>
      </c>
      <c r="X259" s="276">
        <f>IF(X$126=0,0,X$126/NFM!X$15*1000)</f>
        <v>198.01094517840031</v>
      </c>
      <c r="Y259" s="276">
        <f>IF(Y$126=0,0,Y$126/NFM!Y$15*1000)</f>
        <v>200.87270968976344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137.71076955192473</v>
      </c>
      <c r="C260" s="276">
        <f>IF(C$134=0,0,C$134/NFM!C$15*1000)</f>
        <v>148.13374678981043</v>
      </c>
      <c r="D260" s="276">
        <f>IF(D$134=0,0,D$134/NFM!D$15*1000)</f>
        <v>139.45386124590644</v>
      </c>
      <c r="E260" s="276">
        <f>IF(E$134=0,0,E$134/NFM!E$15*1000)</f>
        <v>143.3549370598754</v>
      </c>
      <c r="F260" s="276">
        <f>IF(F$134=0,0,F$134/NFM!F$15*1000)</f>
        <v>140.47384472368412</v>
      </c>
      <c r="G260" s="276">
        <f>IF(G$134=0,0,G$134/NFM!G$15*1000)</f>
        <v>136.57736715146717</v>
      </c>
      <c r="H260" s="276">
        <f>IF(H$134=0,0,H$134/NFM!H$15*1000)</f>
        <v>133.60875113703167</v>
      </c>
      <c r="I260" s="276">
        <f>IF(I$134=0,0,I$134/NFM!I$15*1000)</f>
        <v>114.51802039993241</v>
      </c>
      <c r="J260" s="276">
        <f>IF(J$134=0,0,J$134/NFM!J$15*1000)</f>
        <v>139.76315259111362</v>
      </c>
      <c r="K260" s="276">
        <f>IF(K$134=0,0,K$134/NFM!K$15*1000)</f>
        <v>107.08557421861057</v>
      </c>
      <c r="L260" s="276">
        <f>IF(L$134=0,0,L$134/NFM!L$15*1000)</f>
        <v>107.53184918127791</v>
      </c>
      <c r="M260" s="276">
        <f>IF(M$134=0,0,M$134/NFM!M$15*1000)</f>
        <v>107.52792012950044</v>
      </c>
      <c r="N260" s="276">
        <f>IF(N$134=0,0,N$134/NFM!N$15*1000)</f>
        <v>115.48438100856144</v>
      </c>
      <c r="O260" s="276">
        <f>IF(O$134=0,0,O$134/NFM!O$15*1000)</f>
        <v>117.57560757579668</v>
      </c>
      <c r="P260" s="276">
        <f>IF(P$134=0,0,P$134/NFM!P$15*1000)</f>
        <v>116.61822117357012</v>
      </c>
      <c r="Q260" s="276">
        <f>IF(Q$134=0,0,Q$134/NFM!Q$15*1000)</f>
        <v>107.74063362499814</v>
      </c>
      <c r="R260" s="276">
        <f>IF(R$134=0,0,R$134/NFM!R$15*1000)</f>
        <v>110.05737709684675</v>
      </c>
      <c r="S260" s="276">
        <f>IF(S$134=0,0,S$134/NFM!S$15*1000)</f>
        <v>112.29248904006758</v>
      </c>
      <c r="T260" s="276">
        <f>IF(T$134=0,0,T$134/NFM!T$15*1000)</f>
        <v>104.17901689412335</v>
      </c>
      <c r="U260" s="276">
        <f>IF(U$134=0,0,U$134/NFM!U$15*1000)</f>
        <v>108.76411353809436</v>
      </c>
      <c r="V260" s="276">
        <f>IF(V$134=0,0,V$134/NFM!V$15*1000)</f>
        <v>103.22420103787455</v>
      </c>
      <c r="W260" s="276">
        <f>IF(W$134=0,0,W$134/NFM!W$15*1000)</f>
        <v>109.78519548746173</v>
      </c>
      <c r="X260" s="276">
        <f>IF(X$134=0,0,X$134/NFM!X$15*1000)</f>
        <v>101.29828354843625</v>
      </c>
      <c r="Y260" s="276">
        <f>IF(Y$134=0,0,Y$134/NFM!Y$15*1000)</f>
        <v>102.77388711352094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22.506184518080758</v>
      </c>
      <c r="C261" s="277">
        <f>IF(C$141=0,0,C$141/NFM!C$15*1000)</f>
        <v>23.655036346575763</v>
      </c>
      <c r="D261" s="277">
        <f>IF(D$141=0,0,D$141/NFM!D$15*1000)</f>
        <v>21.756085251529541</v>
      </c>
      <c r="E261" s="277">
        <f>IF(E$141=0,0,E$141/NFM!E$15*1000)</f>
        <v>22.41413848698674</v>
      </c>
      <c r="F261" s="277">
        <f>IF(F$141=0,0,F$141/NFM!F$15*1000)</f>
        <v>23.206272398451507</v>
      </c>
      <c r="G261" s="277">
        <f>IF(G$141=0,0,G$141/NFM!G$15*1000)</f>
        <v>21.187431960531274</v>
      </c>
      <c r="H261" s="277">
        <f>IF(H$141=0,0,H$141/NFM!H$15*1000)</f>
        <v>20.860492968537567</v>
      </c>
      <c r="I261" s="277">
        <f>IF(I$141=0,0,I$141/NFM!I$15*1000)</f>
        <v>18.524575713256208</v>
      </c>
      <c r="J261" s="277">
        <f>IF(J$141=0,0,J$141/NFM!J$15*1000)</f>
        <v>19.785701915092282</v>
      </c>
      <c r="K261" s="277">
        <f>IF(K$141=0,0,K$141/NFM!K$15*1000)</f>
        <v>45.274484274041825</v>
      </c>
      <c r="L261" s="277">
        <f>IF(L$141=0,0,L$141/NFM!L$15*1000)</f>
        <v>33.724022020373354</v>
      </c>
      <c r="M261" s="277">
        <f>IF(M$141=0,0,M$141/NFM!M$15*1000)</f>
        <v>36.837645304796354</v>
      </c>
      <c r="N261" s="277">
        <f>IF(N$141=0,0,N$141/NFM!N$15*1000)</f>
        <v>50.966555108702707</v>
      </c>
      <c r="O261" s="277">
        <f>IF(O$141=0,0,O$141/NFM!O$15*1000)</f>
        <v>49.431574167760857</v>
      </c>
      <c r="P261" s="277">
        <f>IF(P$141=0,0,P$141/NFM!P$15*1000)</f>
        <v>45.764997562817307</v>
      </c>
      <c r="Q261" s="277">
        <f>IF(Q$141=0,0,Q$141/NFM!Q$15*1000)</f>
        <v>43.178418234068346</v>
      </c>
      <c r="R261" s="277">
        <f>IF(R$141=0,0,R$141/NFM!R$15*1000)</f>
        <v>60.299264668932331</v>
      </c>
      <c r="S261" s="277">
        <f>IF(S$141=0,0,S$141/NFM!S$15*1000)</f>
        <v>55.767967448974808</v>
      </c>
      <c r="T261" s="277">
        <f>IF(T$141=0,0,T$141/NFM!T$15*1000)</f>
        <v>53.570659635821116</v>
      </c>
      <c r="U261" s="277">
        <f>IF(U$141=0,0,U$141/NFM!U$15*1000)</f>
        <v>56.890932863509903</v>
      </c>
      <c r="V261" s="277">
        <f>IF(V$141=0,0,V$141/NFM!V$15*1000)</f>
        <v>55.695909556171415</v>
      </c>
      <c r="W261" s="277">
        <f>IF(W$141=0,0,W$141/NFM!W$15*1000)</f>
        <v>58.517794804451697</v>
      </c>
      <c r="X261" s="277">
        <f>IF(X$141=0,0,X$141/NFM!X$15*1000)</f>
        <v>54.641491862188019</v>
      </c>
      <c r="Y261" s="277">
        <f>IF(Y$141=0,0,Y$141/NFM!Y$15*1000)</f>
        <v>51.526488661881757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BG: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0.80898229732469673</v>
      </c>
      <c r="C72" s="223">
        <v>0.20358405021811701</v>
      </c>
      <c r="D72" s="223">
        <v>0.18752289999365199</v>
      </c>
      <c r="E72" s="223">
        <v>0.2377704390363776</v>
      </c>
      <c r="F72" s="223">
        <v>0.38389467697479862</v>
      </c>
      <c r="G72" s="223">
        <v>0.48556769966711438</v>
      </c>
      <c r="H72" s="223">
        <v>1.252903613942298</v>
      </c>
      <c r="I72" s="223">
        <v>1.4792110602727351</v>
      </c>
      <c r="J72" s="223">
        <v>1.231725765267671</v>
      </c>
      <c r="K72" s="223">
        <v>0.78047343963336768</v>
      </c>
      <c r="L72" s="223">
        <v>1.0408868976589249</v>
      </c>
      <c r="M72" s="223">
        <v>0.7231978995924353</v>
      </c>
      <c r="N72" s="223">
        <v>0.8324450825785461</v>
      </c>
      <c r="O72" s="223">
        <v>0.80228008174643817</v>
      </c>
      <c r="P72" s="223">
        <v>0.73900501266571994</v>
      </c>
      <c r="Q72" s="223">
        <v>0.79714599055043966</v>
      </c>
      <c r="R72" s="223">
        <v>0.79628538010968786</v>
      </c>
      <c r="S72" s="223">
        <v>0.76521952151459338</v>
      </c>
      <c r="T72" s="223">
        <v>0.74872936067272877</v>
      </c>
      <c r="U72" s="223">
        <v>1.473298332401378</v>
      </c>
      <c r="V72" s="223">
        <v>1.392374163107041</v>
      </c>
      <c r="W72" s="223">
        <v>0.39202927444082808</v>
      </c>
      <c r="X72" s="223">
        <v>1.1986120245484491</v>
      </c>
      <c r="Y72" s="223">
        <v>0.79272959265785081</v>
      </c>
      <c r="DA72" s="89" t="s">
        <v>706</v>
      </c>
    </row>
    <row r="73" spans="1:105" ht="12" customHeight="1" x14ac:dyDescent="0.25">
      <c r="A73" s="55" t="s">
        <v>91</v>
      </c>
      <c r="B73" s="259">
        <v>1.582840476335662E-3</v>
      </c>
      <c r="C73" s="259">
        <v>3.9808743849745551E-4</v>
      </c>
      <c r="D73" s="259">
        <v>3.7023656981994272E-4</v>
      </c>
      <c r="E73" s="259">
        <v>4.5954599991323208E-4</v>
      </c>
      <c r="F73" s="259">
        <v>7.3560944673299914E-4</v>
      </c>
      <c r="G73" s="259">
        <v>9.4224616054471228E-4</v>
      </c>
      <c r="H73" s="259">
        <v>2.4203083954936599E-3</v>
      </c>
      <c r="I73" s="259">
        <v>2.7819269974703222E-3</v>
      </c>
      <c r="J73" s="259">
        <v>2.3264680902354922E-3</v>
      </c>
      <c r="K73" s="259">
        <v>1.439249855202718E-3</v>
      </c>
      <c r="L73" s="259">
        <v>1.940475832726788E-3</v>
      </c>
      <c r="M73" s="259">
        <v>1.337076801426163E-3</v>
      </c>
      <c r="N73" s="259">
        <v>1.5252046976146449E-3</v>
      </c>
      <c r="O73" s="259">
        <v>1.458872311175587E-3</v>
      </c>
      <c r="P73" s="259">
        <v>1.341176353910302E-3</v>
      </c>
      <c r="Q73" s="259">
        <v>1.454185249914506E-3</v>
      </c>
      <c r="R73" s="259">
        <v>1.448027668296377E-3</v>
      </c>
      <c r="S73" s="259">
        <v>1.38263632369358E-3</v>
      </c>
      <c r="T73" s="259">
        <v>1.361547832476001E-3</v>
      </c>
      <c r="U73" s="259">
        <v>2.6305824520463299E-3</v>
      </c>
      <c r="V73" s="259">
        <v>2.4326815134329922E-3</v>
      </c>
      <c r="W73" s="259">
        <v>6.7756332383103095E-4</v>
      </c>
      <c r="X73" s="259">
        <v>2.0389760915163072E-3</v>
      </c>
      <c r="Y73" s="259">
        <v>1.3553485650241439E-3</v>
      </c>
      <c r="DA73" s="67" t="s">
        <v>707</v>
      </c>
    </row>
    <row r="74" spans="1:105" ht="12" customHeight="1" x14ac:dyDescent="0.25">
      <c r="A74" s="173" t="s">
        <v>92</v>
      </c>
      <c r="B74" s="224">
        <v>2.136946688077562E-4</v>
      </c>
      <c r="C74" s="224">
        <v>5.3744622151172322E-5</v>
      </c>
      <c r="D74" s="224">
        <v>4.9984557730891908E-5</v>
      </c>
      <c r="E74" s="224">
        <v>6.2041962990945257E-5</v>
      </c>
      <c r="F74" s="224">
        <v>9.9312482490578849E-5</v>
      </c>
      <c r="G74" s="224">
        <v>1.2720990158093649E-4</v>
      </c>
      <c r="H74" s="224">
        <v>3.2675876610446808E-4</v>
      </c>
      <c r="I74" s="224">
        <v>3.755798371722385E-4</v>
      </c>
      <c r="J74" s="224">
        <v>3.1408966062430828E-4</v>
      </c>
      <c r="K74" s="224">
        <v>1.9430891851538289E-4</v>
      </c>
      <c r="L74" s="224">
        <v>2.6197797352515393E-4</v>
      </c>
      <c r="M74" s="224">
        <v>1.8051483299995279E-4</v>
      </c>
      <c r="N74" s="224">
        <v>2.0591343069222741E-4</v>
      </c>
      <c r="O74" s="224">
        <v>1.969580889738137E-4</v>
      </c>
      <c r="P74" s="224">
        <v>1.8106830160494219E-4</v>
      </c>
      <c r="Q74" s="224">
        <v>1.963253025251205E-4</v>
      </c>
      <c r="R74" s="224">
        <v>1.9549398541880719E-4</v>
      </c>
      <c r="S74" s="224">
        <v>1.8666569100967101E-4</v>
      </c>
      <c r="T74" s="224">
        <v>1.8381859541553459E-4</v>
      </c>
      <c r="U74" s="224">
        <v>3.626052168470439E-4</v>
      </c>
      <c r="V74" s="224">
        <v>3.4127780400805801E-4</v>
      </c>
      <c r="W74" s="224">
        <v>9.6492103433621338E-5</v>
      </c>
      <c r="X74" s="224">
        <v>2.9413941755147198E-4</v>
      </c>
      <c r="Y74" s="224">
        <v>1.9770997149009319E-4</v>
      </c>
      <c r="DA74" s="177" t="s">
        <v>708</v>
      </c>
    </row>
    <row r="75" spans="1:105" ht="12" customHeight="1" x14ac:dyDescent="0.25">
      <c r="A75" s="173" t="s">
        <v>93</v>
      </c>
      <c r="B75" s="224">
        <v>2.7509843159247069E-2</v>
      </c>
      <c r="C75" s="224">
        <v>6.9187787148861394E-3</v>
      </c>
      <c r="D75" s="224">
        <v>6.4347292856341866E-3</v>
      </c>
      <c r="E75" s="224">
        <v>7.9869314508175821E-3</v>
      </c>
      <c r="F75" s="224">
        <v>1.278492735599838E-2</v>
      </c>
      <c r="G75" s="224">
        <v>1.6376283321990859E-2</v>
      </c>
      <c r="H75" s="224">
        <v>4.2065075636162769E-2</v>
      </c>
      <c r="I75" s="224">
        <v>4.8350024228628857E-2</v>
      </c>
      <c r="J75" s="224">
        <v>4.0434126643978517E-2</v>
      </c>
      <c r="K75" s="224">
        <v>2.5014231298441679E-2</v>
      </c>
      <c r="L75" s="224">
        <v>3.3725562752985182E-2</v>
      </c>
      <c r="M75" s="224">
        <v>2.3238458738593201E-2</v>
      </c>
      <c r="N75" s="224">
        <v>2.6508130569329689E-2</v>
      </c>
      <c r="O75" s="224">
        <v>2.535527052146087E-2</v>
      </c>
      <c r="P75" s="224">
        <v>2.330970915677992E-2</v>
      </c>
      <c r="Q75" s="224">
        <v>2.5273809172640289E-2</v>
      </c>
      <c r="R75" s="224">
        <v>2.5166790109704049E-2</v>
      </c>
      <c r="S75" s="224">
        <v>2.4030285413943558E-2</v>
      </c>
      <c r="T75" s="224">
        <v>2.3663766428275591E-2</v>
      </c>
      <c r="U75" s="224">
        <v>4.5587410756495639E-2</v>
      </c>
      <c r="V75" s="224">
        <v>4.2052301365234732E-2</v>
      </c>
      <c r="W75" s="224">
        <v>1.168713910429077E-2</v>
      </c>
      <c r="X75" s="224">
        <v>3.5103036162316303E-2</v>
      </c>
      <c r="Y75" s="224">
        <v>2.3294873293595891E-2</v>
      </c>
      <c r="DA75" s="177" t="s">
        <v>709</v>
      </c>
    </row>
    <row r="76" spans="1:105" ht="12" customHeight="1" x14ac:dyDescent="0.25">
      <c r="A76" s="173" t="s">
        <v>94</v>
      </c>
      <c r="B76" s="224">
        <v>5.227014084785408E-4</v>
      </c>
      <c r="C76" s="224">
        <v>1.3146041430653189E-4</v>
      </c>
      <c r="D76" s="224">
        <v>1.2226322197873119E-4</v>
      </c>
      <c r="E76" s="224">
        <v>1.517558749643619E-4</v>
      </c>
      <c r="F76" s="224">
        <v>2.4292030665503379E-4</v>
      </c>
      <c r="G76" s="224">
        <v>3.1115794839313589E-4</v>
      </c>
      <c r="H76" s="224">
        <v>7.9925843835237671E-4</v>
      </c>
      <c r="I76" s="224">
        <v>9.186757488212294E-4</v>
      </c>
      <c r="J76" s="224">
        <v>7.6826955446683521E-4</v>
      </c>
      <c r="K76" s="224">
        <v>4.7528347784521929E-4</v>
      </c>
      <c r="L76" s="224">
        <v>6.4080333176276972E-4</v>
      </c>
      <c r="M76" s="224">
        <v>4.4154287042709418E-4</v>
      </c>
      <c r="N76" s="224">
        <v>5.0366834534511815E-4</v>
      </c>
      <c r="O76" s="224">
        <v>4.8176340145607548E-4</v>
      </c>
      <c r="P76" s="224">
        <v>4.4289666563869528E-4</v>
      </c>
      <c r="Q76" s="224">
        <v>4.8021559322181589E-4</v>
      </c>
      <c r="R76" s="224">
        <v>4.781821750519262E-4</v>
      </c>
      <c r="S76" s="224">
        <v>4.5658799140726959E-4</v>
      </c>
      <c r="T76" s="224">
        <v>4.4962393897942499E-4</v>
      </c>
      <c r="U76" s="224">
        <v>8.8908041663833201E-4</v>
      </c>
      <c r="V76" s="224">
        <v>8.3846054449174885E-4</v>
      </c>
      <c r="W76" s="224">
        <v>2.3746154617720379E-4</v>
      </c>
      <c r="X76" s="224">
        <v>7.2488564519684537E-4</v>
      </c>
      <c r="Y76" s="224">
        <v>4.878303613150757E-4</v>
      </c>
      <c r="DA76" s="177" t="s">
        <v>710</v>
      </c>
    </row>
    <row r="77" spans="1:105" ht="12" customHeight="1" x14ac:dyDescent="0.25">
      <c r="A77" s="56" t="s">
        <v>95</v>
      </c>
      <c r="B77" s="260">
        <v>4.4635695095493044E-3</v>
      </c>
      <c r="C77" s="260">
        <v>1.1281641244853429E-3</v>
      </c>
      <c r="D77" s="260">
        <v>1.051720368970934E-3</v>
      </c>
      <c r="E77" s="260">
        <v>1.30312679510611E-3</v>
      </c>
      <c r="F77" s="260">
        <v>2.0776331647329518E-3</v>
      </c>
      <c r="G77" s="260">
        <v>2.648168625617048E-3</v>
      </c>
      <c r="H77" s="260">
        <v>6.7921743511365146E-3</v>
      </c>
      <c r="I77" s="260">
        <v>7.8072912014433447E-3</v>
      </c>
      <c r="J77" s="260">
        <v>6.6471660505479707E-3</v>
      </c>
      <c r="K77" s="260">
        <v>3.46157662250274E-3</v>
      </c>
      <c r="L77" s="260">
        <v>4.9441924165107261E-3</v>
      </c>
      <c r="M77" s="260">
        <v>3.338134141482354E-3</v>
      </c>
      <c r="N77" s="260">
        <v>3.598292892909001E-3</v>
      </c>
      <c r="O77" s="260">
        <v>3.5043242925443681E-3</v>
      </c>
      <c r="P77" s="260">
        <v>3.2430252761836351E-3</v>
      </c>
      <c r="Q77" s="260">
        <v>3.465467420063444E-3</v>
      </c>
      <c r="R77" s="260">
        <v>3.1802866224344391E-3</v>
      </c>
      <c r="S77" s="260">
        <v>3.134330488047538E-3</v>
      </c>
      <c r="T77" s="260">
        <v>3.0420613152229809E-3</v>
      </c>
      <c r="U77" s="260">
        <v>6.7320694962203637E-3</v>
      </c>
      <c r="V77" s="260">
        <v>6.1049772976165618E-3</v>
      </c>
      <c r="W77" s="260">
        <v>1.6717188324771651E-3</v>
      </c>
      <c r="X77" s="260">
        <v>4.967885775106087E-3</v>
      </c>
      <c r="Y77" s="260">
        <v>3.3336790569733158E-3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2.6727293749564759E-5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2.881270259679448E-5</v>
      </c>
      <c r="L78" s="226">
        <v>3.8545631653920878E-5</v>
      </c>
      <c r="M78" s="226">
        <v>2.450806131666222E-5</v>
      </c>
      <c r="N78" s="226">
        <v>2.8951716517066109E-5</v>
      </c>
      <c r="O78" s="226">
        <v>0</v>
      </c>
      <c r="P78" s="226">
        <v>2.1846276818269991E-5</v>
      </c>
      <c r="Q78" s="226">
        <v>0</v>
      </c>
      <c r="R78" s="226">
        <v>0</v>
      </c>
      <c r="S78" s="226">
        <v>5.5820571546151311E-6</v>
      </c>
      <c r="T78" s="226">
        <v>1.1555714176480009E-5</v>
      </c>
      <c r="U78" s="226">
        <v>4.0687810441416673E-5</v>
      </c>
      <c r="V78" s="226">
        <v>2.2796663266001231E-5</v>
      </c>
      <c r="W78" s="226">
        <v>6.924678893983337E-6</v>
      </c>
      <c r="X78" s="226">
        <v>9.9029776598711194E-6</v>
      </c>
      <c r="Y78" s="226">
        <v>7.1222470774434969E-6</v>
      </c>
      <c r="DA78" s="69" t="s">
        <v>712</v>
      </c>
    </row>
    <row r="79" spans="1:105" ht="12" customHeight="1" x14ac:dyDescent="0.25">
      <c r="A79" s="37" t="s">
        <v>35</v>
      </c>
      <c r="B79" s="226">
        <v>4.5347695700853217E-4</v>
      </c>
      <c r="C79" s="226">
        <v>1.079467903656728E-4</v>
      </c>
      <c r="D79" s="226">
        <v>9.8420943542775293E-5</v>
      </c>
      <c r="E79" s="226">
        <v>1.082985352678459E-4</v>
      </c>
      <c r="F79" s="226">
        <v>2.1528304248364511E-4</v>
      </c>
      <c r="G79" s="226">
        <v>4.0826300545541419E-4</v>
      </c>
      <c r="H79" s="226">
        <v>1.0828826798617529E-3</v>
      </c>
      <c r="I79" s="226">
        <v>1.179344655648644E-3</v>
      </c>
      <c r="J79" s="226">
        <v>9.8231887972588853E-4</v>
      </c>
      <c r="K79" s="226">
        <v>5.2300443616627951E-4</v>
      </c>
      <c r="L79" s="226">
        <v>8.070528165490024E-4</v>
      </c>
      <c r="M79" s="226">
        <v>6.1436877465499034E-4</v>
      </c>
      <c r="N79" s="226">
        <v>7.0868304836765991E-4</v>
      </c>
      <c r="O79" s="226">
        <v>6.409329627578695E-4</v>
      </c>
      <c r="P79" s="226">
        <v>6.8585593223109893E-4</v>
      </c>
      <c r="Q79" s="226">
        <v>9.1881103473635589E-4</v>
      </c>
      <c r="R79" s="226">
        <v>9.1722519846043377E-4</v>
      </c>
      <c r="S79" s="226">
        <v>8.2689819246772639E-4</v>
      </c>
      <c r="T79" s="226">
        <v>8.6178188211304086E-4</v>
      </c>
      <c r="U79" s="226">
        <v>2.0485656419764299E-3</v>
      </c>
      <c r="V79" s="226">
        <v>1.866989864133241E-3</v>
      </c>
      <c r="W79" s="226">
        <v>5.2943093172576523E-4</v>
      </c>
      <c r="X79" s="226">
        <v>1.464904092370945E-3</v>
      </c>
      <c r="Y79" s="226">
        <v>9.1868896605473531E-4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4.0100925525407734E-3</v>
      </c>
      <c r="C82" s="226">
        <v>1.02021733411967E-3</v>
      </c>
      <c r="D82" s="226">
        <v>9.5329942542815831E-4</v>
      </c>
      <c r="E82" s="226">
        <v>1.1681009660886991E-3</v>
      </c>
      <c r="F82" s="226">
        <v>1.8623501222493071E-3</v>
      </c>
      <c r="G82" s="226">
        <v>2.2399056201616338E-3</v>
      </c>
      <c r="H82" s="226">
        <v>5.7092916712747624E-3</v>
      </c>
      <c r="I82" s="226">
        <v>6.6279465457947002E-3</v>
      </c>
      <c r="J82" s="226">
        <v>5.6648471708220819E-3</v>
      </c>
      <c r="K82" s="226">
        <v>2.909759483739666E-3</v>
      </c>
      <c r="L82" s="226">
        <v>4.0985939683078031E-3</v>
      </c>
      <c r="M82" s="226">
        <v>2.699257305510701E-3</v>
      </c>
      <c r="N82" s="226">
        <v>2.8606581280242759E-3</v>
      </c>
      <c r="O82" s="226">
        <v>2.8633913297864992E-3</v>
      </c>
      <c r="P82" s="226">
        <v>2.5353230671342659E-3</v>
      </c>
      <c r="Q82" s="226">
        <v>2.546656385327088E-3</v>
      </c>
      <c r="R82" s="226">
        <v>2.263061423974005E-3</v>
      </c>
      <c r="S82" s="226">
        <v>2.3018502384251969E-3</v>
      </c>
      <c r="T82" s="226">
        <v>2.1687237189334609E-3</v>
      </c>
      <c r="U82" s="226">
        <v>4.6428160438025173E-3</v>
      </c>
      <c r="V82" s="226">
        <v>4.2151907702173193E-3</v>
      </c>
      <c r="W82" s="226">
        <v>1.1353632218574169E-3</v>
      </c>
      <c r="X82" s="226">
        <v>3.4930787050752709E-3</v>
      </c>
      <c r="Y82" s="226">
        <v>2.4078678438411369E-3</v>
      </c>
      <c r="DA82" s="69" t="s">
        <v>716</v>
      </c>
    </row>
    <row r="83" spans="1:105" ht="12" customHeight="1" x14ac:dyDescent="0.25">
      <c r="A83" s="57" t="s">
        <v>558</v>
      </c>
      <c r="B83" s="261">
        <v>0.23424003881830019</v>
      </c>
      <c r="C83" s="261">
        <v>5.9064501125605962E-2</v>
      </c>
      <c r="D83" s="261">
        <v>5.4423912485705217E-2</v>
      </c>
      <c r="E83" s="261">
        <v>6.9218129331686862E-2</v>
      </c>
      <c r="F83" s="261">
        <v>0.1114087359341126</v>
      </c>
      <c r="G83" s="261">
        <v>0.14129136452877181</v>
      </c>
      <c r="H83" s="261">
        <v>0.36461449853348937</v>
      </c>
      <c r="I83" s="261">
        <v>0.43102285865136952</v>
      </c>
      <c r="J83" s="261">
        <v>0.36140298594796022</v>
      </c>
      <c r="K83" s="261">
        <v>0.1891871042947891</v>
      </c>
      <c r="L83" s="261">
        <v>0.26978861352130068</v>
      </c>
      <c r="M83" s="261">
        <v>0.18430957062633971</v>
      </c>
      <c r="N83" s="261">
        <v>0.19999714348340439</v>
      </c>
      <c r="O83" s="261">
        <v>0.19572800306019819</v>
      </c>
      <c r="P83" s="261">
        <v>0.18355301492553541</v>
      </c>
      <c r="Q83" s="261">
        <v>0.19666583710551311</v>
      </c>
      <c r="R83" s="261">
        <v>0.18029246717958489</v>
      </c>
      <c r="S83" s="261">
        <v>0.1791924353065501</v>
      </c>
      <c r="T83" s="261">
        <v>0.1733139498663504</v>
      </c>
      <c r="U83" s="261">
        <v>0.34201312153005342</v>
      </c>
      <c r="V83" s="261">
        <v>0.323764244921248</v>
      </c>
      <c r="W83" s="261">
        <v>9.1971209824372124E-2</v>
      </c>
      <c r="X83" s="261">
        <v>0.2822351885516875</v>
      </c>
      <c r="Y83" s="261">
        <v>0.1900937069197263</v>
      </c>
      <c r="DA83" s="70" t="s">
        <v>717</v>
      </c>
    </row>
    <row r="84" spans="1:105" ht="12" customHeight="1" x14ac:dyDescent="0.25">
      <c r="A84" s="60" t="s">
        <v>560</v>
      </c>
      <c r="B84" s="262">
        <v>8.5313124653404404E-2</v>
      </c>
      <c r="C84" s="262">
        <v>2.1338523745384409E-2</v>
      </c>
      <c r="D84" s="262">
        <v>2.125584719559093E-2</v>
      </c>
      <c r="E84" s="262">
        <v>2.2800503706129679E-2</v>
      </c>
      <c r="F84" s="262">
        <v>3.344678474151204E-2</v>
      </c>
      <c r="G84" s="262">
        <v>5.1371967319167433E-2</v>
      </c>
      <c r="H84" s="262">
        <v>0.1287743637253945</v>
      </c>
      <c r="I84" s="262">
        <v>0.11678147330958109</v>
      </c>
      <c r="J84" s="262">
        <v>0.1056503187415761</v>
      </c>
      <c r="K84" s="262">
        <v>5.9634575562529241E-2</v>
      </c>
      <c r="L84" s="262">
        <v>8.8943845731542681E-2</v>
      </c>
      <c r="M84" s="262">
        <v>5.913878321799837E-2</v>
      </c>
      <c r="N84" s="262">
        <v>6.4107802795142291E-2</v>
      </c>
      <c r="O84" s="262">
        <v>5.5753419684747112E-2</v>
      </c>
      <c r="P84" s="262">
        <v>5.2986919350526809E-2</v>
      </c>
      <c r="Q84" s="262">
        <v>6.470683697480363E-2</v>
      </c>
      <c r="R84" s="262">
        <v>6.4156126623834339E-2</v>
      </c>
      <c r="S84" s="262">
        <v>5.5972296255042207E-2</v>
      </c>
      <c r="T84" s="262">
        <v>5.9525982501713613E-2</v>
      </c>
      <c r="U84" s="262">
        <v>0.12551201333820131</v>
      </c>
      <c r="V84" s="262">
        <v>0.1138599911940983</v>
      </c>
      <c r="W84" s="262">
        <v>3.399474295478247E-2</v>
      </c>
      <c r="X84" s="262">
        <v>9.598270555013716E-2</v>
      </c>
      <c r="Y84" s="262">
        <v>6.3047151332096374E-2</v>
      </c>
      <c r="DA84" s="72" t="s">
        <v>718</v>
      </c>
    </row>
    <row r="85" spans="1:105" ht="12" customHeight="1" x14ac:dyDescent="0.25">
      <c r="A85" s="59" t="s">
        <v>31</v>
      </c>
      <c r="B85" s="230">
        <v>4.14101501481378E-3</v>
      </c>
      <c r="C85" s="230">
        <v>1.002899269123302E-3</v>
      </c>
      <c r="D85" s="230">
        <v>1.132484216482741E-3</v>
      </c>
      <c r="E85" s="230">
        <v>1.263214722689361E-3</v>
      </c>
      <c r="F85" s="230">
        <v>0</v>
      </c>
      <c r="G85" s="230">
        <v>2.502701956811623E-3</v>
      </c>
      <c r="H85" s="230">
        <v>6.4226303093049266E-3</v>
      </c>
      <c r="I85" s="230">
        <v>0</v>
      </c>
      <c r="J85" s="230">
        <v>0</v>
      </c>
      <c r="K85" s="230">
        <v>3.0133841506278349E-3</v>
      </c>
      <c r="L85" s="230">
        <v>5.9923964552327062E-3</v>
      </c>
      <c r="M85" s="230">
        <v>4.0035337891040331E-3</v>
      </c>
      <c r="N85" s="230">
        <v>4.8444574775453738E-3</v>
      </c>
      <c r="O85" s="230">
        <v>4.2616120093985207E-3</v>
      </c>
      <c r="P85" s="230">
        <v>3.9618824789842636E-3</v>
      </c>
      <c r="Q85" s="230">
        <v>4.6850687535822597E-3</v>
      </c>
      <c r="R85" s="230">
        <v>4.6817814721131041E-3</v>
      </c>
      <c r="S85" s="230">
        <v>3.6726498915793811E-3</v>
      </c>
      <c r="T85" s="230">
        <v>4.5098672089431153E-3</v>
      </c>
      <c r="U85" s="230">
        <v>6.7112873522828321E-3</v>
      </c>
      <c r="V85" s="230">
        <v>5.6623441355639331E-3</v>
      </c>
      <c r="W85" s="230">
        <v>1.4238265672501559E-3</v>
      </c>
      <c r="X85" s="230">
        <v>6.3473875758017877E-3</v>
      </c>
      <c r="Y85" s="230">
        <v>4.7380249917273742E-3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1.092197108866816E-3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1.3192171723427949E-3</v>
      </c>
      <c r="L86" s="230">
        <v>1.7489996234372231E-3</v>
      </c>
      <c r="M86" s="230">
        <v>1.1687218254291039E-3</v>
      </c>
      <c r="N86" s="230">
        <v>1.414286016657914E-3</v>
      </c>
      <c r="O86" s="230">
        <v>0</v>
      </c>
      <c r="P86" s="230">
        <v>1.156959187583043E-3</v>
      </c>
      <c r="Q86" s="230">
        <v>0</v>
      </c>
      <c r="R86" s="230">
        <v>0</v>
      </c>
      <c r="S86" s="230">
        <v>3.0728573980657339E-4</v>
      </c>
      <c r="T86" s="230">
        <v>6.2349417284103678E-4</v>
      </c>
      <c r="U86" s="230">
        <v>1.9906669877377868E-3</v>
      </c>
      <c r="V86" s="230">
        <v>1.199765925794903E-3</v>
      </c>
      <c r="W86" s="230">
        <v>3.7749008175527959E-4</v>
      </c>
      <c r="X86" s="230">
        <v>5.5085062080287761E-4</v>
      </c>
      <c r="Y86" s="230">
        <v>3.8644774847702379E-4</v>
      </c>
      <c r="DA86" s="71" t="s">
        <v>720</v>
      </c>
    </row>
    <row r="87" spans="1:105" ht="12" customHeight="1" x14ac:dyDescent="0.25">
      <c r="A87" s="59" t="s">
        <v>32</v>
      </c>
      <c r="B87" s="230">
        <v>6.426802110443898E-2</v>
      </c>
      <c r="C87" s="230">
        <v>1.6329031033377621E-2</v>
      </c>
      <c r="D87" s="230">
        <v>1.6686232073053371E-2</v>
      </c>
      <c r="E87" s="230">
        <v>1.6125498548145659E-2</v>
      </c>
      <c r="F87" s="230">
        <v>2.4400944135799369E-2</v>
      </c>
      <c r="G87" s="230">
        <v>3.2418676970055682E-2</v>
      </c>
      <c r="H87" s="230">
        <v>7.7452943969660404E-2</v>
      </c>
      <c r="I87" s="230">
        <v>6.0658216220852802E-2</v>
      </c>
      <c r="J87" s="230">
        <v>6.1135746413366193E-2</v>
      </c>
      <c r="K87" s="230">
        <v>3.1929111158282127E-2</v>
      </c>
      <c r="L87" s="230">
        <v>4.5459470362639268E-2</v>
      </c>
      <c r="M87" s="230">
        <v>2.5370508821027159E-2</v>
      </c>
      <c r="N87" s="230">
        <v>2.405897951173451E-2</v>
      </c>
      <c r="O87" s="230">
        <v>2.004338804127399E-2</v>
      </c>
      <c r="P87" s="230">
        <v>1.241550556460742E-2</v>
      </c>
      <c r="Q87" s="230">
        <v>1.2234455576699591E-2</v>
      </c>
      <c r="R87" s="230">
        <v>1.222829427196747E-2</v>
      </c>
      <c r="S87" s="230">
        <v>7.5625550180006707E-3</v>
      </c>
      <c r="T87" s="230">
        <v>9.0081572014138536E-3</v>
      </c>
      <c r="U87" s="230">
        <v>1.8255602736147191E-2</v>
      </c>
      <c r="V87" s="230">
        <v>1.257348113575966E-2</v>
      </c>
      <c r="W87" s="230">
        <v>4.6151251914862716E-3</v>
      </c>
      <c r="X87" s="230">
        <v>9.5507138277926978E-3</v>
      </c>
      <c r="Y87" s="230">
        <v>9.2689095851585575E-3</v>
      </c>
      <c r="DA87" s="71" t="s">
        <v>721</v>
      </c>
    </row>
    <row r="88" spans="1:105" ht="12" customHeight="1" x14ac:dyDescent="0.25">
      <c r="A88" s="59" t="s">
        <v>35</v>
      </c>
      <c r="B88" s="230">
        <v>1.6904088534151651E-2</v>
      </c>
      <c r="C88" s="230">
        <v>4.0065934428834818E-3</v>
      </c>
      <c r="D88" s="230">
        <v>3.4371309060548172E-3</v>
      </c>
      <c r="E88" s="230">
        <v>4.3195933264278449E-3</v>
      </c>
      <c r="F88" s="230">
        <v>9.0458406057126756E-3</v>
      </c>
      <c r="G88" s="230">
        <v>1.6450588392300129E-2</v>
      </c>
      <c r="H88" s="230">
        <v>4.4898789446429138E-2</v>
      </c>
      <c r="I88" s="230">
        <v>5.6123257088728333E-2</v>
      </c>
      <c r="J88" s="230">
        <v>4.4514572328209857E-2</v>
      </c>
      <c r="K88" s="230">
        <v>2.3372863081276479E-2</v>
      </c>
      <c r="L88" s="230">
        <v>3.5742979290233477E-2</v>
      </c>
      <c r="M88" s="230">
        <v>2.859601878243808E-2</v>
      </c>
      <c r="N88" s="230">
        <v>3.3790079789204487E-2</v>
      </c>
      <c r="O88" s="230">
        <v>3.1448419634074597E-2</v>
      </c>
      <c r="P88" s="230">
        <v>3.5452572119352092E-2</v>
      </c>
      <c r="Q88" s="230">
        <v>4.7787312644521782E-2</v>
      </c>
      <c r="R88" s="230">
        <v>4.7246050879753768E-2</v>
      </c>
      <c r="S88" s="230">
        <v>4.4429805605655591E-2</v>
      </c>
      <c r="T88" s="230">
        <v>4.5384463918515597E-2</v>
      </c>
      <c r="U88" s="230">
        <v>9.8554456262033491E-2</v>
      </c>
      <c r="V88" s="230">
        <v>9.442439999697981E-2</v>
      </c>
      <c r="W88" s="230">
        <v>2.757830111429076E-2</v>
      </c>
      <c r="X88" s="230">
        <v>7.9533753525739798E-2</v>
      </c>
      <c r="Y88" s="230">
        <v>4.8653769006733412E-2</v>
      </c>
      <c r="DA88" s="71" t="s">
        <v>722</v>
      </c>
    </row>
    <row r="89" spans="1:105" ht="12" customHeight="1" x14ac:dyDescent="0.25">
      <c r="A89" s="60" t="s">
        <v>566</v>
      </c>
      <c r="B89" s="262">
        <v>0.14892691416489581</v>
      </c>
      <c r="C89" s="262">
        <v>3.7725977380221563E-2</v>
      </c>
      <c r="D89" s="262">
        <v>3.316806529011429E-2</v>
      </c>
      <c r="E89" s="262">
        <v>4.641762562555718E-2</v>
      </c>
      <c r="F89" s="262">
        <v>7.7961951192600534E-2</v>
      </c>
      <c r="G89" s="262">
        <v>8.9919397209604374E-2</v>
      </c>
      <c r="H89" s="262">
        <v>0.2358401348080949</v>
      </c>
      <c r="I89" s="262">
        <v>0.3142413853417883</v>
      </c>
      <c r="J89" s="262">
        <v>0.25575266720638412</v>
      </c>
      <c r="K89" s="262">
        <v>0.12955252873225989</v>
      </c>
      <c r="L89" s="262">
        <v>0.180844767789758</v>
      </c>
      <c r="M89" s="262">
        <v>0.12517078740834131</v>
      </c>
      <c r="N89" s="262">
        <v>0.13588934068826211</v>
      </c>
      <c r="O89" s="262">
        <v>0.1399745833754511</v>
      </c>
      <c r="P89" s="262">
        <v>0.13056609557500859</v>
      </c>
      <c r="Q89" s="262">
        <v>0.13195900013070941</v>
      </c>
      <c r="R89" s="262">
        <v>0.11613634055575051</v>
      </c>
      <c r="S89" s="262">
        <v>0.1232201390515079</v>
      </c>
      <c r="T89" s="262">
        <v>0.1137879673646368</v>
      </c>
      <c r="U89" s="262">
        <v>0.21650110819185209</v>
      </c>
      <c r="V89" s="262">
        <v>0.20990425372714969</v>
      </c>
      <c r="W89" s="262">
        <v>5.7976466869589648E-2</v>
      </c>
      <c r="X89" s="262">
        <v>0.1862524830015504</v>
      </c>
      <c r="Y89" s="262">
        <v>0.12704655558763001</v>
      </c>
      <c r="DA89" s="72" t="s">
        <v>723</v>
      </c>
    </row>
    <row r="90" spans="1:105" ht="12" customHeight="1" x14ac:dyDescent="0.25">
      <c r="A90" s="57" t="s">
        <v>517</v>
      </c>
      <c r="B90" s="294">
        <v>0.4624694612441318</v>
      </c>
      <c r="C90" s="294">
        <v>0.1166134028666254</v>
      </c>
      <c r="D90" s="294">
        <v>0.1074513034280436</v>
      </c>
      <c r="E90" s="294">
        <v>0.13666011644227469</v>
      </c>
      <c r="F90" s="294">
        <v>0.21995871562036939</v>
      </c>
      <c r="G90" s="294">
        <v>0.27895718239167389</v>
      </c>
      <c r="H90" s="294">
        <v>0.71987296257828437</v>
      </c>
      <c r="I90" s="294">
        <v>0.8509856394748484</v>
      </c>
      <c r="J90" s="294">
        <v>0.71353234505319707</v>
      </c>
      <c r="K90" s="294">
        <v>0.37351965376601132</v>
      </c>
      <c r="L90" s="294">
        <v>0.53265443164385928</v>
      </c>
      <c r="M90" s="294">
        <v>0.36388974429695731</v>
      </c>
      <c r="N90" s="294">
        <v>0.39486234575328849</v>
      </c>
      <c r="O90" s="294">
        <v>0.38643361135990312</v>
      </c>
      <c r="P90" s="294">
        <v>0.3623960461695267</v>
      </c>
      <c r="Q90" s="294">
        <v>0.38828521456088111</v>
      </c>
      <c r="R90" s="294">
        <v>0.35595861656937122</v>
      </c>
      <c r="S90" s="294">
        <v>0.35378677972098149</v>
      </c>
      <c r="T90" s="294">
        <v>0.34218065120351898</v>
      </c>
      <c r="U90" s="294">
        <v>0.6752501615452704</v>
      </c>
      <c r="V90" s="294">
        <v>0.63922067582557451</v>
      </c>
      <c r="W90" s="294">
        <v>0.18158243173124591</v>
      </c>
      <c r="X90" s="294">
        <v>0.55722820168623344</v>
      </c>
      <c r="Y90" s="294">
        <v>0.37530959552674692</v>
      </c>
      <c r="DA90" s="70" t="s">
        <v>724</v>
      </c>
    </row>
    <row r="91" spans="1:105" ht="12" customHeight="1" x14ac:dyDescent="0.25">
      <c r="A91" s="60" t="s">
        <v>519</v>
      </c>
      <c r="B91" s="262">
        <v>0.16843710833790629</v>
      </c>
      <c r="C91" s="262">
        <v>4.2129499423145013E-2</v>
      </c>
      <c r="D91" s="262">
        <v>4.196626780982475E-2</v>
      </c>
      <c r="E91" s="262">
        <v>4.5015944832761959E-2</v>
      </c>
      <c r="F91" s="262">
        <v>6.6035322559667653E-2</v>
      </c>
      <c r="G91" s="262">
        <v>0.1014257262293896</v>
      </c>
      <c r="H91" s="262">
        <v>0.25424436793376393</v>
      </c>
      <c r="I91" s="262">
        <v>0.2305663255404079</v>
      </c>
      <c r="J91" s="262">
        <v>0.20858964263828611</v>
      </c>
      <c r="K91" s="262">
        <v>0.1177389235890561</v>
      </c>
      <c r="L91" s="262">
        <v>0.1756053859278737</v>
      </c>
      <c r="M91" s="262">
        <v>0.1167600609675296</v>
      </c>
      <c r="N91" s="262">
        <v>0.12657059471891721</v>
      </c>
      <c r="O91" s="262">
        <v>0.1100762025749313</v>
      </c>
      <c r="P91" s="262">
        <v>0.1046141905058033</v>
      </c>
      <c r="Q91" s="262">
        <v>0.12775329181772399</v>
      </c>
      <c r="R91" s="262">
        <v>0.12666600238335071</v>
      </c>
      <c r="S91" s="262">
        <v>0.1105083393268461</v>
      </c>
      <c r="T91" s="262">
        <v>0.1175245239732448</v>
      </c>
      <c r="U91" s="262">
        <v>0.2478033793070282</v>
      </c>
      <c r="V91" s="262">
        <v>0.2247983267525073</v>
      </c>
      <c r="W91" s="262">
        <v>6.7117178338696307E-2</v>
      </c>
      <c r="X91" s="262">
        <v>0.18950248791137991</v>
      </c>
      <c r="Y91" s="262">
        <v>0.1244765081863277</v>
      </c>
      <c r="DA91" s="72" t="s">
        <v>725</v>
      </c>
    </row>
    <row r="92" spans="1:105" ht="12" customHeight="1" x14ac:dyDescent="0.25">
      <c r="A92" s="59" t="s">
        <v>31</v>
      </c>
      <c r="B92" s="297">
        <v>8.1757712838765595E-3</v>
      </c>
      <c r="C92" s="297">
        <v>1.980064070230813E-3</v>
      </c>
      <c r="D92" s="297">
        <v>2.2359088057978009E-3</v>
      </c>
      <c r="E92" s="297">
        <v>2.4940152639360098E-3</v>
      </c>
      <c r="F92" s="297">
        <v>0</v>
      </c>
      <c r="G92" s="297">
        <v>4.9411843998161146E-3</v>
      </c>
      <c r="H92" s="297">
        <v>1.268045545884885E-2</v>
      </c>
      <c r="I92" s="297">
        <v>0</v>
      </c>
      <c r="J92" s="297">
        <v>0</v>
      </c>
      <c r="K92" s="297">
        <v>5.9494446453002576E-3</v>
      </c>
      <c r="L92" s="297">
        <v>1.1831027582617551E-2</v>
      </c>
      <c r="M92" s="297">
        <v>7.9043366106843812E-3</v>
      </c>
      <c r="N92" s="297">
        <v>9.5646058247044682E-3</v>
      </c>
      <c r="O92" s="297">
        <v>8.41387074541451E-3</v>
      </c>
      <c r="P92" s="297">
        <v>7.8221027660847209E-3</v>
      </c>
      <c r="Q92" s="297">
        <v>9.2499183030003325E-3</v>
      </c>
      <c r="R92" s="297">
        <v>9.2434280919430466E-3</v>
      </c>
      <c r="S92" s="297">
        <v>7.2510593204543972E-3</v>
      </c>
      <c r="T92" s="297">
        <v>8.904010898070058E-3</v>
      </c>
      <c r="U92" s="297">
        <v>1.325036258413697E-2</v>
      </c>
      <c r="V92" s="297">
        <v>1.117939210975121E-2</v>
      </c>
      <c r="W92" s="297">
        <v>2.811117641472221E-3</v>
      </c>
      <c r="X92" s="297">
        <v>1.2531900725843851E-2</v>
      </c>
      <c r="Y92" s="297">
        <v>9.3544719183772732E-3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2.1563683606705959E-3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2.6045831363212509E-3</v>
      </c>
      <c r="L93" s="297">
        <v>3.4531197896301288E-3</v>
      </c>
      <c r="M93" s="297">
        <v>2.307454164015572E-3</v>
      </c>
      <c r="N93" s="297">
        <v>2.7922813515081921E-3</v>
      </c>
      <c r="O93" s="297">
        <v>0</v>
      </c>
      <c r="P93" s="297">
        <v>2.2842307184640751E-3</v>
      </c>
      <c r="Q93" s="297">
        <v>0</v>
      </c>
      <c r="R93" s="297">
        <v>0</v>
      </c>
      <c r="S93" s="297">
        <v>6.0668650523314368E-4</v>
      </c>
      <c r="T93" s="297">
        <v>1.230989439966411E-3</v>
      </c>
      <c r="U93" s="297">
        <v>3.9302533161279891E-3</v>
      </c>
      <c r="V93" s="297">
        <v>2.3687457708792309E-3</v>
      </c>
      <c r="W93" s="297">
        <v>7.4529374062214516E-4</v>
      </c>
      <c r="X93" s="297">
        <v>1.087566374706388E-3</v>
      </c>
      <c r="Y93" s="297">
        <v>7.62979219687588E-4</v>
      </c>
      <c r="DA93" s="71" t="s">
        <v>727</v>
      </c>
    </row>
    <row r="94" spans="1:105" ht="12" customHeight="1" x14ac:dyDescent="0.25">
      <c r="A94" s="59" t="s">
        <v>32</v>
      </c>
      <c r="B94" s="297">
        <v>0.12688692012406869</v>
      </c>
      <c r="C94" s="297">
        <v>3.2239057945608912E-2</v>
      </c>
      <c r="D94" s="297">
        <v>3.2944294220363927E-2</v>
      </c>
      <c r="E94" s="297">
        <v>3.1837215633484267E-2</v>
      </c>
      <c r="F94" s="297">
        <v>4.8175758274548522E-2</v>
      </c>
      <c r="G94" s="297">
        <v>6.4005488336769709E-2</v>
      </c>
      <c r="H94" s="297">
        <v>0.1529184397770956</v>
      </c>
      <c r="I94" s="297">
        <v>0.1197599382121356</v>
      </c>
      <c r="J94" s="297">
        <v>0.120702745137773</v>
      </c>
      <c r="K94" s="297">
        <v>6.3038919007475491E-2</v>
      </c>
      <c r="L94" s="297">
        <v>8.9752447417246944E-2</v>
      </c>
      <c r="M94" s="297">
        <v>5.0090008544829839E-2</v>
      </c>
      <c r="N94" s="297">
        <v>4.7500603863485188E-2</v>
      </c>
      <c r="O94" s="297">
        <v>3.9572461291066327E-2</v>
      </c>
      <c r="P94" s="297">
        <v>2.4512428355561441E-2</v>
      </c>
      <c r="Q94" s="297">
        <v>2.4154974135572431E-2</v>
      </c>
      <c r="R94" s="297">
        <v>2.4142809625634681E-2</v>
      </c>
      <c r="S94" s="297">
        <v>1.4931054325502589E-2</v>
      </c>
      <c r="T94" s="297">
        <v>1.7785164435410079E-2</v>
      </c>
      <c r="U94" s="297">
        <v>3.6042765381463483E-2</v>
      </c>
      <c r="V94" s="297">
        <v>2.482432583324749E-2</v>
      </c>
      <c r="W94" s="297">
        <v>9.1118259356868323E-3</v>
      </c>
      <c r="X94" s="297">
        <v>1.885635564576715E-2</v>
      </c>
      <c r="Y94" s="297">
        <v>1.82999782778125E-2</v>
      </c>
      <c r="DA94" s="71" t="s">
        <v>728</v>
      </c>
    </row>
    <row r="95" spans="1:105" ht="12" customHeight="1" x14ac:dyDescent="0.25">
      <c r="A95" s="59" t="s">
        <v>35</v>
      </c>
      <c r="B95" s="297">
        <v>3.3374416929961112E-2</v>
      </c>
      <c r="C95" s="297">
        <v>7.9103774073052881E-3</v>
      </c>
      <c r="D95" s="297">
        <v>6.7860647836630221E-3</v>
      </c>
      <c r="E95" s="297">
        <v>8.5283455746710795E-3</v>
      </c>
      <c r="F95" s="297">
        <v>1.7859564285119141E-2</v>
      </c>
      <c r="G95" s="297">
        <v>3.2479053492803792E-2</v>
      </c>
      <c r="H95" s="297">
        <v>8.864547269781943E-2</v>
      </c>
      <c r="I95" s="297">
        <v>0.1108063873282723</v>
      </c>
      <c r="J95" s="297">
        <v>8.7886897500513109E-2</v>
      </c>
      <c r="K95" s="297">
        <v>4.6145976799959097E-2</v>
      </c>
      <c r="L95" s="297">
        <v>7.0568791138379119E-2</v>
      </c>
      <c r="M95" s="297">
        <v>5.6458261647999802E-2</v>
      </c>
      <c r="N95" s="297">
        <v>6.6713103679219371E-2</v>
      </c>
      <c r="O95" s="297">
        <v>6.2089870538450408E-2</v>
      </c>
      <c r="P95" s="297">
        <v>6.9995428665693013E-2</v>
      </c>
      <c r="Q95" s="297">
        <v>9.4348399379151265E-2</v>
      </c>
      <c r="R95" s="297">
        <v>9.327976466577298E-2</v>
      </c>
      <c r="S95" s="297">
        <v>8.7719539175655933E-2</v>
      </c>
      <c r="T95" s="297">
        <v>8.9604359199798228E-2</v>
      </c>
      <c r="U95" s="297">
        <v>0.19457999802529971</v>
      </c>
      <c r="V95" s="297">
        <v>0.18642586303862929</v>
      </c>
      <c r="W95" s="297">
        <v>5.4448941020915097E-2</v>
      </c>
      <c r="X95" s="297">
        <v>0.1570266651650625</v>
      </c>
      <c r="Y95" s="297">
        <v>9.6059078770450376E-2</v>
      </c>
      <c r="DA95" s="71" t="s">
        <v>729</v>
      </c>
    </row>
    <row r="96" spans="1:105" ht="12" customHeight="1" x14ac:dyDescent="0.25">
      <c r="A96" s="60" t="s">
        <v>525</v>
      </c>
      <c r="B96" s="262">
        <v>0.29403235290622548</v>
      </c>
      <c r="C96" s="262">
        <v>7.4483903443480409E-2</v>
      </c>
      <c r="D96" s="262">
        <v>6.5485035618218834E-2</v>
      </c>
      <c r="E96" s="262">
        <v>9.1644171609512784E-2</v>
      </c>
      <c r="F96" s="262">
        <v>0.1539233930607018</v>
      </c>
      <c r="G96" s="262">
        <v>0.1775314561622843</v>
      </c>
      <c r="H96" s="262">
        <v>0.46562859464452039</v>
      </c>
      <c r="I96" s="262">
        <v>0.6204193139344405</v>
      </c>
      <c r="J96" s="262">
        <v>0.50494270241491102</v>
      </c>
      <c r="K96" s="262">
        <v>0.25578073017695518</v>
      </c>
      <c r="L96" s="262">
        <v>0.3570490457159855</v>
      </c>
      <c r="M96" s="262">
        <v>0.2471296833294277</v>
      </c>
      <c r="N96" s="262">
        <v>0.26829175103437131</v>
      </c>
      <c r="O96" s="262">
        <v>0.27635740878497178</v>
      </c>
      <c r="P96" s="262">
        <v>0.25778185566372341</v>
      </c>
      <c r="Q96" s="262">
        <v>0.26053192274315712</v>
      </c>
      <c r="R96" s="262">
        <v>0.22929261418602051</v>
      </c>
      <c r="S96" s="262">
        <v>0.24327844039413549</v>
      </c>
      <c r="T96" s="262">
        <v>0.22465612723027431</v>
      </c>
      <c r="U96" s="262">
        <v>0.42744678223824228</v>
      </c>
      <c r="V96" s="262">
        <v>0.41442234907306719</v>
      </c>
      <c r="W96" s="262">
        <v>0.11446525339254961</v>
      </c>
      <c r="X96" s="262">
        <v>0.36772571377485352</v>
      </c>
      <c r="Y96" s="262">
        <v>0.2508330873404192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7.7980148039846403E-2</v>
      </c>
      <c r="C97" s="294">
        <f t="shared" si="1"/>
        <v>1.9275910911558971E-2</v>
      </c>
      <c r="D97" s="294">
        <f t="shared" si="1"/>
        <v>1.7618750075768519E-2</v>
      </c>
      <c r="E97" s="294">
        <f t="shared" si="1"/>
        <v>2.1928791178623737E-2</v>
      </c>
      <c r="F97" s="294">
        <f t="shared" si="1"/>
        <v>3.6586822663706609E-2</v>
      </c>
      <c r="G97" s="294">
        <f t="shared" si="1"/>
        <v>4.4914086788541932E-2</v>
      </c>
      <c r="H97" s="294">
        <f t="shared" si="1"/>
        <v>0.11601257724327438</v>
      </c>
      <c r="I97" s="294">
        <f t="shared" si="1"/>
        <v>0.1369690641329811</v>
      </c>
      <c r="J97" s="294">
        <f t="shared" si="1"/>
        <v>0.10630031426666001</v>
      </c>
      <c r="K97" s="294">
        <f t="shared" si="1"/>
        <v>0.18718203140005976</v>
      </c>
      <c r="L97" s="294">
        <f t="shared" si="1"/>
        <v>0.19693084018625379</v>
      </c>
      <c r="M97" s="294">
        <f t="shared" si="1"/>
        <v>0.14646285728420957</v>
      </c>
      <c r="N97" s="294">
        <f t="shared" si="1"/>
        <v>0.20524438340596263</v>
      </c>
      <c r="O97" s="294">
        <f t="shared" si="1"/>
        <v>0.18912127871072618</v>
      </c>
      <c r="P97" s="294">
        <f t="shared" si="1"/>
        <v>0.1645380758165404</v>
      </c>
      <c r="Q97" s="294">
        <f t="shared" si="1"/>
        <v>0.18132493614568035</v>
      </c>
      <c r="R97" s="294">
        <f t="shared" si="1"/>
        <v>0.22956551579982631</v>
      </c>
      <c r="S97" s="294">
        <f t="shared" si="1"/>
        <v>0.20304980057896008</v>
      </c>
      <c r="T97" s="294">
        <f t="shared" si="1"/>
        <v>0.20453394149248977</v>
      </c>
      <c r="U97" s="294">
        <f t="shared" si="1"/>
        <v>0.39983330098780584</v>
      </c>
      <c r="V97" s="294">
        <f t="shared" si="1"/>
        <v>0.37761954383543395</v>
      </c>
      <c r="W97" s="294">
        <f t="shared" si="1"/>
        <v>0.10410525797500028</v>
      </c>
      <c r="X97" s="294">
        <f t="shared" si="1"/>
        <v>0.3160197112188407</v>
      </c>
      <c r="Y97" s="294">
        <f t="shared" si="1"/>
        <v>0.198656848962979</v>
      </c>
      <c r="DA97" s="70"/>
    </row>
    <row r="98" spans="1:105" ht="12" customHeight="1" x14ac:dyDescent="0.25">
      <c r="A98" s="60" t="s">
        <v>528</v>
      </c>
      <c r="B98" s="262">
        <v>2.3689010293425142E-3</v>
      </c>
      <c r="C98" s="262">
        <v>5.6494655837230779E-4</v>
      </c>
      <c r="D98" s="262">
        <v>5.4211747745612059E-4</v>
      </c>
      <c r="E98" s="262">
        <v>6.9664079533244194E-4</v>
      </c>
      <c r="F98" s="262">
        <v>9.2970891487146375E-4</v>
      </c>
      <c r="G98" s="262">
        <v>1.959788658398924E-3</v>
      </c>
      <c r="H98" s="262">
        <v>5.1625960858601039E-3</v>
      </c>
      <c r="I98" s="262">
        <v>5.0679280303701536E-3</v>
      </c>
      <c r="J98" s="262">
        <v>4.1494934782767114E-3</v>
      </c>
      <c r="K98" s="262">
        <v>3.025995905431113E-3</v>
      </c>
      <c r="L98" s="262">
        <v>4.4694542067674472E-3</v>
      </c>
      <c r="M98" s="262">
        <v>3.3614170951963402E-3</v>
      </c>
      <c r="N98" s="262">
        <v>4.0932409604986699E-3</v>
      </c>
      <c r="O98" s="262">
        <v>3.5189058253532151E-3</v>
      </c>
      <c r="P98" s="262">
        <v>3.741686905561569E-3</v>
      </c>
      <c r="Q98" s="262">
        <v>4.8194059035480512E-3</v>
      </c>
      <c r="R98" s="262">
        <v>5.1825742973501962E-3</v>
      </c>
      <c r="S98" s="262">
        <v>4.5452931213460614E-3</v>
      </c>
      <c r="T98" s="262">
        <v>4.8491483309800777E-3</v>
      </c>
      <c r="U98" s="262">
        <v>1.034645399729674E-2</v>
      </c>
      <c r="V98" s="262">
        <v>9.6535445476497016E-3</v>
      </c>
      <c r="W98" s="262">
        <v>2.8315654928086722E-3</v>
      </c>
      <c r="X98" s="262">
        <v>8.1900370762957603E-3</v>
      </c>
      <c r="Y98" s="262">
        <v>5.1066414924264072E-3</v>
      </c>
      <c r="DA98" s="72" t="s">
        <v>731</v>
      </c>
    </row>
    <row r="99" spans="1:105" ht="12" customHeight="1" x14ac:dyDescent="0.25">
      <c r="A99" s="59" t="s">
        <v>31</v>
      </c>
      <c r="B99" s="230">
        <v>4.6612527746851611E-4</v>
      </c>
      <c r="C99" s="230">
        <v>1.1310216883384599E-4</v>
      </c>
      <c r="D99" s="230">
        <v>1.3435255929334519E-4</v>
      </c>
      <c r="E99" s="230">
        <v>1.318361391882048E-4</v>
      </c>
      <c r="F99" s="230">
        <v>0</v>
      </c>
      <c r="G99" s="230">
        <v>2.5878181676998783E-4</v>
      </c>
      <c r="H99" s="230">
        <v>6.4607421722855704E-4</v>
      </c>
      <c r="I99" s="230">
        <v>0</v>
      </c>
      <c r="J99" s="230">
        <v>0</v>
      </c>
      <c r="K99" s="230">
        <v>3.2912236980561202E-4</v>
      </c>
      <c r="L99" s="230">
        <v>6.1591643707065971E-4</v>
      </c>
      <c r="M99" s="230">
        <v>3.9852634344553673E-4</v>
      </c>
      <c r="N99" s="230">
        <v>4.9513394284166556E-4</v>
      </c>
      <c r="O99" s="230">
        <v>4.1994393830251911E-4</v>
      </c>
      <c r="P99" s="230">
        <v>3.6538346608305902E-4</v>
      </c>
      <c r="Q99" s="230">
        <v>4.3030728562204527E-4</v>
      </c>
      <c r="R99" s="230">
        <v>4.6725771564603782E-4</v>
      </c>
      <c r="S99" s="230">
        <v>3.4483287583729071E-4</v>
      </c>
      <c r="T99" s="230">
        <v>4.3289700059710452E-4</v>
      </c>
      <c r="U99" s="230">
        <v>6.4740210364362075E-4</v>
      </c>
      <c r="V99" s="230">
        <v>5.3967395386913457E-4</v>
      </c>
      <c r="W99" s="230">
        <v>1.3722636584491231E-4</v>
      </c>
      <c r="X99" s="230">
        <v>6.0145946596295327E-4</v>
      </c>
      <c r="Y99" s="230">
        <v>4.499104884976272E-4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1.1398778646196119E-4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1.4408514160375391E-4</v>
      </c>
      <c r="L100" s="230">
        <v>1.7976741434801269E-4</v>
      </c>
      <c r="M100" s="230">
        <v>1.1633882967614199E-4</v>
      </c>
      <c r="N100" s="230">
        <v>1.4454890253025389E-4</v>
      </c>
      <c r="O100" s="230">
        <v>0</v>
      </c>
      <c r="P100" s="230">
        <v>1.0670022655091771E-4</v>
      </c>
      <c r="Q100" s="230">
        <v>0</v>
      </c>
      <c r="R100" s="230">
        <v>0</v>
      </c>
      <c r="S100" s="230">
        <v>2.8851708844951271E-5</v>
      </c>
      <c r="T100" s="230">
        <v>5.9848493272135723E-5</v>
      </c>
      <c r="U100" s="230">
        <v>1.9202902928556369E-4</v>
      </c>
      <c r="V100" s="230">
        <v>1.143488289283768E-4</v>
      </c>
      <c r="W100" s="230">
        <v>3.6381953570244552E-5</v>
      </c>
      <c r="X100" s="230">
        <v>5.2196957607651547E-5</v>
      </c>
      <c r="Y100" s="230">
        <v>3.669606969141761E-5</v>
      </c>
      <c r="DA100" s="71" t="s">
        <v>733</v>
      </c>
    </row>
    <row r="101" spans="1:105" ht="12" customHeight="1" x14ac:dyDescent="0.25">
      <c r="A101" s="59" t="s">
        <v>35</v>
      </c>
      <c r="B101" s="230">
        <v>1.902775751873998E-3</v>
      </c>
      <c r="C101" s="230">
        <v>4.5184438953846167E-4</v>
      </c>
      <c r="D101" s="230">
        <v>4.0776491816277538E-4</v>
      </c>
      <c r="E101" s="230">
        <v>4.5081686968227589E-4</v>
      </c>
      <c r="F101" s="230">
        <v>9.2970891487146375E-4</v>
      </c>
      <c r="G101" s="230">
        <v>1.7010068416289359E-3</v>
      </c>
      <c r="H101" s="230">
        <v>4.5165218686315468E-3</v>
      </c>
      <c r="I101" s="230">
        <v>5.0679280303701536E-3</v>
      </c>
      <c r="J101" s="230">
        <v>4.1494934782767114E-3</v>
      </c>
      <c r="K101" s="230">
        <v>2.5527883940217469E-3</v>
      </c>
      <c r="L101" s="230">
        <v>3.673770355348775E-3</v>
      </c>
      <c r="M101" s="230">
        <v>2.846551922074662E-3</v>
      </c>
      <c r="N101" s="230">
        <v>3.4535581151267508E-3</v>
      </c>
      <c r="O101" s="230">
        <v>3.098961887050695E-3</v>
      </c>
      <c r="P101" s="230">
        <v>3.2696032129275921E-3</v>
      </c>
      <c r="Q101" s="230">
        <v>4.3890986179260056E-3</v>
      </c>
      <c r="R101" s="230">
        <v>4.7153165817041586E-3</v>
      </c>
      <c r="S101" s="230">
        <v>4.1716085366638204E-3</v>
      </c>
      <c r="T101" s="230">
        <v>4.3564028371108378E-3</v>
      </c>
      <c r="U101" s="230">
        <v>9.5070228643675554E-3</v>
      </c>
      <c r="V101" s="230">
        <v>8.9995217648521902E-3</v>
      </c>
      <c r="W101" s="230">
        <v>2.657957173393516E-3</v>
      </c>
      <c r="X101" s="230">
        <v>7.5363806527251548E-3</v>
      </c>
      <c r="Y101" s="230">
        <v>4.6200349342373622E-3</v>
      </c>
      <c r="DA101" s="71" t="s">
        <v>734</v>
      </c>
    </row>
    <row r="102" spans="1:105" ht="12" customHeight="1" x14ac:dyDescent="0.25">
      <c r="A102" s="60" t="s">
        <v>533</v>
      </c>
      <c r="B102" s="262">
        <v>5.8847579421927497E-2</v>
      </c>
      <c r="C102" s="262">
        <v>1.445640958936713E-2</v>
      </c>
      <c r="D102" s="262">
        <v>1.314173055404754E-2</v>
      </c>
      <c r="E102" s="262">
        <v>1.638774788952635E-2</v>
      </c>
      <c r="F102" s="262">
        <v>2.7644379034190661E-2</v>
      </c>
      <c r="G102" s="262">
        <v>3.3656544992007327E-2</v>
      </c>
      <c r="H102" s="262">
        <v>8.7126020233419088E-2</v>
      </c>
      <c r="I102" s="262">
        <v>0.103525150678988</v>
      </c>
      <c r="J102" s="262">
        <v>7.8310447420306892E-2</v>
      </c>
      <c r="K102" s="262">
        <v>0.17000628453712549</v>
      </c>
      <c r="L102" s="262">
        <v>0.17387361965393319</v>
      </c>
      <c r="M102" s="262">
        <v>0.13064148385048849</v>
      </c>
      <c r="N102" s="262">
        <v>0.18726239941138839</v>
      </c>
      <c r="O102" s="262">
        <v>0.17180912336493209</v>
      </c>
      <c r="P102" s="262">
        <v>0.14875496849853909</v>
      </c>
      <c r="Q102" s="262">
        <v>0.1643855546033057</v>
      </c>
      <c r="R102" s="262">
        <v>0.21279213968594499</v>
      </c>
      <c r="S102" s="262">
        <v>0.1869351076605836</v>
      </c>
      <c r="T102" s="262">
        <v>0.18876241618364381</v>
      </c>
      <c r="U102" s="262">
        <v>0.3686021395525384</v>
      </c>
      <c r="V102" s="262">
        <v>0.34796017558106263</v>
      </c>
      <c r="W102" s="262">
        <v>9.5686003618928567E-2</v>
      </c>
      <c r="X102" s="262">
        <v>0.2901809458078432</v>
      </c>
      <c r="Y102" s="262">
        <v>0.18148619810247779</v>
      </c>
      <c r="DA102" s="72" t="s">
        <v>735</v>
      </c>
    </row>
    <row r="103" spans="1:105" ht="12" customHeight="1" x14ac:dyDescent="0.25">
      <c r="A103" s="64" t="s">
        <v>28</v>
      </c>
      <c r="B103" s="229">
        <v>3.5879934118278611E-2</v>
      </c>
      <c r="C103" s="229">
        <v>8.074789600509856E-3</v>
      </c>
      <c r="D103" s="229">
        <v>6.3365062519881478E-3</v>
      </c>
      <c r="E103" s="229">
        <v>8.3219514738418418E-3</v>
      </c>
      <c r="F103" s="229">
        <v>1.755005058323289E-2</v>
      </c>
      <c r="G103" s="229">
        <v>1.5661821801491432E-2</v>
      </c>
      <c r="H103" s="229">
        <v>4.2311350543754428E-2</v>
      </c>
      <c r="I103" s="229">
        <v>6.3514154388033567E-2</v>
      </c>
      <c r="J103" s="229">
        <v>2.4847361096916988E-3</v>
      </c>
      <c r="K103" s="229">
        <v>1.807907992871643E-4</v>
      </c>
      <c r="L103" s="229">
        <v>0</v>
      </c>
      <c r="M103" s="229">
        <v>0</v>
      </c>
      <c r="N103" s="229">
        <v>0</v>
      </c>
      <c r="O103" s="229">
        <v>0</v>
      </c>
      <c r="P103" s="229">
        <v>1.966429704679246E-4</v>
      </c>
      <c r="Q103" s="229">
        <v>2.07984881059266E-4</v>
      </c>
      <c r="R103" s="229">
        <v>1.2946239212146911E-4</v>
      </c>
      <c r="S103" s="229">
        <v>1.9496358680034051E-4</v>
      </c>
      <c r="T103" s="229">
        <v>1.9364833809940629E-4</v>
      </c>
      <c r="U103" s="229">
        <v>2.6863598675936858E-4</v>
      </c>
      <c r="V103" s="229">
        <v>2.097445358649464E-4</v>
      </c>
      <c r="W103" s="229">
        <v>5.916150446493502E-5</v>
      </c>
      <c r="X103" s="229">
        <v>1.975876423578721E-4</v>
      </c>
      <c r="Y103" s="229">
        <v>1.41792186421378E-4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1.104195718511908E-3</v>
      </c>
      <c r="C105" s="229">
        <v>3.0023648209080299E-4</v>
      </c>
      <c r="D105" s="229">
        <v>3.6619042772203418E-4</v>
      </c>
      <c r="E105" s="229">
        <v>4.505145679060823E-4</v>
      </c>
      <c r="F105" s="229">
        <v>0</v>
      </c>
      <c r="G105" s="229">
        <v>8.8407720879477849E-4</v>
      </c>
      <c r="H105" s="229">
        <v>2.2534040521058202E-3</v>
      </c>
      <c r="I105" s="229">
        <v>0</v>
      </c>
      <c r="J105" s="229">
        <v>0</v>
      </c>
      <c r="K105" s="229">
        <v>4.6509100239492838E-4</v>
      </c>
      <c r="L105" s="229">
        <v>1.3565591104356979E-3</v>
      </c>
      <c r="M105" s="229">
        <v>8.2586512857363238E-4</v>
      </c>
      <c r="N105" s="229">
        <v>7.1185483369368412E-4</v>
      </c>
      <c r="O105" s="229">
        <v>7.2541626385572741E-4</v>
      </c>
      <c r="P105" s="229">
        <v>7.3166467434740705E-4</v>
      </c>
      <c r="Q105" s="229">
        <v>7.7147233321034174E-4</v>
      </c>
      <c r="R105" s="229">
        <v>4.7789978948972869E-4</v>
      </c>
      <c r="S105" s="229">
        <v>4.6653455637771007E-4</v>
      </c>
      <c r="T105" s="229">
        <v>5.1248310789442125E-4</v>
      </c>
      <c r="U105" s="229">
        <v>7.0651642782385558E-4</v>
      </c>
      <c r="V105" s="229">
        <v>5.8288886908296829E-4</v>
      </c>
      <c r="W105" s="229">
        <v>1.431213769438483E-4</v>
      </c>
      <c r="X105" s="229">
        <v>6.6447256666343258E-4</v>
      </c>
      <c r="Y105" s="229">
        <v>5.6693037682828548E-4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3.9693011128157481E-4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2.0748232075436029E-4</v>
      </c>
      <c r="L106" s="229">
        <v>4.0346815559220761E-4</v>
      </c>
      <c r="M106" s="229">
        <v>2.456734066468771E-4</v>
      </c>
      <c r="N106" s="229">
        <v>2.1177022627657179E-4</v>
      </c>
      <c r="O106" s="229">
        <v>0</v>
      </c>
      <c r="P106" s="229">
        <v>2.177258028377146E-4</v>
      </c>
      <c r="Q106" s="229">
        <v>0</v>
      </c>
      <c r="R106" s="229">
        <v>0</v>
      </c>
      <c r="S106" s="229">
        <v>3.9776636587220729E-5</v>
      </c>
      <c r="T106" s="229">
        <v>7.2198730724371205E-5</v>
      </c>
      <c r="U106" s="229">
        <v>2.126723270809264E-4</v>
      </c>
      <c r="V106" s="229">
        <v>1.2492802132631851E-4</v>
      </c>
      <c r="W106" s="229">
        <v>3.8280143018121271E-5</v>
      </c>
      <c r="X106" s="229">
        <v>5.8906943812176309E-5</v>
      </c>
      <c r="Y106" s="229">
        <v>4.7254894646179878E-5</v>
      </c>
      <c r="DA106" s="73" t="s">
        <v>739</v>
      </c>
    </row>
    <row r="107" spans="1:105" ht="12" customHeight="1" x14ac:dyDescent="0.25">
      <c r="A107" s="64" t="s">
        <v>32</v>
      </c>
      <c r="B107" s="229">
        <v>1.692984313465434E-2</v>
      </c>
      <c r="C107" s="229">
        <v>4.8293125682477671E-3</v>
      </c>
      <c r="D107" s="229">
        <v>5.3303025689775477E-3</v>
      </c>
      <c r="E107" s="229">
        <v>5.6815072289934246E-3</v>
      </c>
      <c r="F107" s="229">
        <v>6.8883814189146363E-3</v>
      </c>
      <c r="G107" s="229">
        <v>1.131345103177812E-2</v>
      </c>
      <c r="H107" s="229">
        <v>2.68462004875419E-2</v>
      </c>
      <c r="I107" s="229">
        <v>2.0470042463912621E-2</v>
      </c>
      <c r="J107" s="229">
        <v>4.3417260132572993E-2</v>
      </c>
      <c r="K107" s="229">
        <v>4.8684310068133714E-3</v>
      </c>
      <c r="L107" s="229">
        <v>1.0166730428083521E-2</v>
      </c>
      <c r="M107" s="229">
        <v>5.1702740182044127E-3</v>
      </c>
      <c r="N107" s="229">
        <v>3.4925468881551311E-3</v>
      </c>
      <c r="O107" s="229">
        <v>3.370569355807844E-3</v>
      </c>
      <c r="P107" s="229">
        <v>2.2651327541986922E-3</v>
      </c>
      <c r="Q107" s="229">
        <v>1.9902507146446879E-3</v>
      </c>
      <c r="R107" s="229">
        <v>1.2331341776933831E-3</v>
      </c>
      <c r="S107" s="229">
        <v>9.4905545116274754E-4</v>
      </c>
      <c r="T107" s="229">
        <v>1.0112778847109951E-3</v>
      </c>
      <c r="U107" s="229">
        <v>1.891103879490409E-3</v>
      </c>
      <c r="V107" s="229">
        <v>1.269771414649651E-3</v>
      </c>
      <c r="W107" s="229">
        <v>4.5401449659303062E-4</v>
      </c>
      <c r="X107" s="229">
        <v>1.000186812364726E-3</v>
      </c>
      <c r="Y107" s="229">
        <v>1.1093203237098441E-3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3.404195642651292E-3</v>
      </c>
      <c r="T108" s="229">
        <v>5.9323579674499432E-3</v>
      </c>
      <c r="U108" s="229">
        <v>1.430317539764993E-2</v>
      </c>
      <c r="V108" s="229">
        <v>1.982463333206811E-2</v>
      </c>
      <c r="W108" s="229">
        <v>6.7728421418428702E-3</v>
      </c>
      <c r="X108" s="229">
        <v>2.366469553370578E-2</v>
      </c>
      <c r="Y108" s="229">
        <v>1.7273870160011799E-2</v>
      </c>
      <c r="DA108" s="73" t="s">
        <v>741</v>
      </c>
    </row>
    <row r="109" spans="1:105" ht="12" customHeight="1" x14ac:dyDescent="0.25">
      <c r="A109" s="64" t="s">
        <v>35</v>
      </c>
      <c r="B109" s="229">
        <v>4.4966224025222651E-3</v>
      </c>
      <c r="C109" s="229">
        <v>1.1965664768355049E-3</v>
      </c>
      <c r="D109" s="229">
        <v>1.1087313053598129E-3</v>
      </c>
      <c r="E109" s="229">
        <v>1.536844507503425E-3</v>
      </c>
      <c r="F109" s="229">
        <v>2.5786722193490521E-3</v>
      </c>
      <c r="G109" s="229">
        <v>5.7971949499430126E-3</v>
      </c>
      <c r="H109" s="229">
        <v>1.571506515001693E-2</v>
      </c>
      <c r="I109" s="229">
        <v>1.9125316486871061E-2</v>
      </c>
      <c r="J109" s="229">
        <v>3.1923173234080622E-2</v>
      </c>
      <c r="K109" s="229">
        <v>3.5987423989911E-3</v>
      </c>
      <c r="L109" s="229">
        <v>8.0720592492953599E-3</v>
      </c>
      <c r="M109" s="229">
        <v>5.8847309512864076E-3</v>
      </c>
      <c r="N109" s="229">
        <v>4.9532576048070846E-3</v>
      </c>
      <c r="O109" s="229">
        <v>5.3403240906883306E-3</v>
      </c>
      <c r="P109" s="229">
        <v>6.5315108863611918E-3</v>
      </c>
      <c r="Q109" s="229">
        <v>7.8500496430661659E-3</v>
      </c>
      <c r="R109" s="229">
        <v>4.811124787679962E-3</v>
      </c>
      <c r="S109" s="229">
        <v>5.6303333513562457E-3</v>
      </c>
      <c r="T109" s="229">
        <v>5.1449175348678104E-3</v>
      </c>
      <c r="U109" s="229">
        <v>1.036472131020519E-2</v>
      </c>
      <c r="V109" s="229">
        <v>9.7208928639296935E-3</v>
      </c>
      <c r="W109" s="229">
        <v>2.774684177405048E-3</v>
      </c>
      <c r="X109" s="229">
        <v>8.2458988138029623E-3</v>
      </c>
      <c r="Y109" s="229">
        <v>5.7589137902629636E-3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4.3698404796038188E-4</v>
      </c>
      <c r="C111" s="229">
        <v>5.5504461683204107E-5</v>
      </c>
      <c r="D111" s="229">
        <v>0</v>
      </c>
      <c r="E111" s="229">
        <v>0</v>
      </c>
      <c r="F111" s="229">
        <v>6.2727481269408481E-4</v>
      </c>
      <c r="G111" s="229">
        <v>0</v>
      </c>
      <c r="H111" s="229">
        <v>0</v>
      </c>
      <c r="I111" s="229">
        <v>4.1563734017078602E-4</v>
      </c>
      <c r="J111" s="229">
        <v>0</v>
      </c>
      <c r="K111" s="229">
        <v>0</v>
      </c>
      <c r="L111" s="229">
        <v>2.7768440330956738E-4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1.3283397139494171E-4</v>
      </c>
      <c r="V111" s="229">
        <v>2.1183626005480191E-5</v>
      </c>
      <c r="W111" s="229">
        <v>3.2325504453596347E-5</v>
      </c>
      <c r="X111" s="229">
        <v>6.5156031288005943E-5</v>
      </c>
      <c r="Y111" s="229">
        <v>2.6073627430384069E-5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4.8527794396158289E-4</v>
      </c>
      <c r="K112" s="229">
        <v>0.16068574700888449</v>
      </c>
      <c r="L112" s="229">
        <v>0.1535971183072169</v>
      </c>
      <c r="M112" s="229">
        <v>0.1185149403457771</v>
      </c>
      <c r="N112" s="229">
        <v>0.1778929698584559</v>
      </c>
      <c r="O112" s="229">
        <v>0.1623728136545802</v>
      </c>
      <c r="P112" s="229">
        <v>0.13881229141032611</v>
      </c>
      <c r="Q112" s="229">
        <v>0.15356579703132531</v>
      </c>
      <c r="R112" s="229">
        <v>0.2061405185389604</v>
      </c>
      <c r="S112" s="229">
        <v>0.17625024843564799</v>
      </c>
      <c r="T112" s="229">
        <v>0.1758955326198969</v>
      </c>
      <c r="U112" s="229">
        <v>0.34072248025213381</v>
      </c>
      <c r="V112" s="229">
        <v>0.31620613291813549</v>
      </c>
      <c r="W112" s="229">
        <v>8.5411574274207119E-2</v>
      </c>
      <c r="X112" s="229">
        <v>0.25628404146384831</v>
      </c>
      <c r="Y112" s="229">
        <v>0.15656204274316701</v>
      </c>
      <c r="DA112" s="73" t="s">
        <v>745</v>
      </c>
    </row>
    <row r="113" spans="1:105" ht="12" customHeight="1" x14ac:dyDescent="0.25">
      <c r="A113" s="61" t="s">
        <v>545</v>
      </c>
      <c r="B113" s="263">
        <v>1.6763667588576388E-2</v>
      </c>
      <c r="C113" s="263">
        <v>4.2545547638195317E-3</v>
      </c>
      <c r="D113" s="263">
        <v>3.9349020442648614E-3</v>
      </c>
      <c r="E113" s="263">
        <v>4.8444024937649476E-3</v>
      </c>
      <c r="F113" s="263">
        <v>8.012734714644483E-3</v>
      </c>
      <c r="G113" s="263">
        <v>9.2977531381356841E-3</v>
      </c>
      <c r="H113" s="263">
        <v>2.3723960923995192E-2</v>
      </c>
      <c r="I113" s="263">
        <v>2.8375985423622942E-2</v>
      </c>
      <c r="J113" s="263">
        <v>2.3840373368076401E-2</v>
      </c>
      <c r="K113" s="263">
        <v>1.4149750957503151E-2</v>
      </c>
      <c r="L113" s="263">
        <v>1.8587766325553149E-2</v>
      </c>
      <c r="M113" s="263">
        <v>1.245995633852477E-2</v>
      </c>
      <c r="N113" s="263">
        <v>1.388874303407556E-2</v>
      </c>
      <c r="O113" s="263">
        <v>1.379324952044087E-2</v>
      </c>
      <c r="P113" s="263">
        <v>1.204142041243976E-2</v>
      </c>
      <c r="Q113" s="263">
        <v>1.2119975638826601E-2</v>
      </c>
      <c r="R113" s="263">
        <v>1.159080181653112E-2</v>
      </c>
      <c r="S113" s="263">
        <v>1.156939979703042E-2</v>
      </c>
      <c r="T113" s="263">
        <v>1.0922376977865869E-2</v>
      </c>
      <c r="U113" s="263">
        <v>2.0884707437970731E-2</v>
      </c>
      <c r="V113" s="263">
        <v>2.000582370672158E-2</v>
      </c>
      <c r="W113" s="263">
        <v>5.587688863263043E-3</v>
      </c>
      <c r="X113" s="263">
        <v>1.7648728334701699E-2</v>
      </c>
      <c r="Y113" s="263">
        <v>1.20640093680748E-2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46.728114466130023</v>
      </c>
      <c r="C115" s="223">
        <v>46.859606717498423</v>
      </c>
      <c r="D115" s="223">
        <v>36.626652255484437</v>
      </c>
      <c r="E115" s="223">
        <v>41.127889954572517</v>
      </c>
      <c r="F115" s="223">
        <v>46.786995918123239</v>
      </c>
      <c r="G115" s="223">
        <v>46.456700581693887</v>
      </c>
      <c r="H115" s="223">
        <v>47.09087195254488</v>
      </c>
      <c r="I115" s="223">
        <v>44.434284833449269</v>
      </c>
      <c r="J115" s="223">
        <v>40.871909014263359</v>
      </c>
      <c r="K115" s="223">
        <v>46.194138340777457</v>
      </c>
      <c r="L115" s="223">
        <v>47.090770446933618</v>
      </c>
      <c r="M115" s="223">
        <v>49.507693925871607</v>
      </c>
      <c r="N115" s="223">
        <v>46.479959708839317</v>
      </c>
      <c r="O115" s="223">
        <v>51.088599649094718</v>
      </c>
      <c r="P115" s="223">
        <v>51.078660919109502</v>
      </c>
      <c r="Q115" s="223">
        <v>47.208254805091343</v>
      </c>
      <c r="R115" s="223">
        <v>46.324845773273381</v>
      </c>
      <c r="S115" s="223">
        <v>60.547409200805539</v>
      </c>
      <c r="T115" s="223">
        <v>67.832141274853058</v>
      </c>
      <c r="U115" s="223">
        <v>66.811870320244452</v>
      </c>
      <c r="V115" s="223">
        <v>70.153018892915611</v>
      </c>
      <c r="W115" s="223">
        <v>71.394260668654752</v>
      </c>
      <c r="X115" s="223">
        <v>69.547646963727772</v>
      </c>
      <c r="Y115" s="223">
        <v>65.256516077426966</v>
      </c>
      <c r="DA115" s="89" t="s">
        <v>747</v>
      </c>
    </row>
    <row r="116" spans="1:105" ht="12" customHeight="1" x14ac:dyDescent="0.25">
      <c r="A116" s="55" t="s">
        <v>91</v>
      </c>
      <c r="B116" s="259">
        <v>0.10130573180778051</v>
      </c>
      <c r="C116" s="259">
        <v>0.1006271767241452</v>
      </c>
      <c r="D116" s="259">
        <v>7.8628721972120966E-2</v>
      </c>
      <c r="E116" s="259">
        <v>8.6530959154945575E-2</v>
      </c>
      <c r="F116" s="259">
        <v>9.9621965555704933E-2</v>
      </c>
      <c r="G116" s="259">
        <v>9.7860483549418439E-2</v>
      </c>
      <c r="H116" s="259">
        <v>9.8994883179343435E-2</v>
      </c>
      <c r="I116" s="259">
        <v>9.2280070142052889E-2</v>
      </c>
      <c r="J116" s="259">
        <v>8.0496004242050292E-2</v>
      </c>
      <c r="K116" s="259">
        <v>8.8094080911302816E-2</v>
      </c>
      <c r="L116" s="259">
        <v>9.1050193255434966E-2</v>
      </c>
      <c r="M116" s="259">
        <v>9.4797670119176614E-2</v>
      </c>
      <c r="N116" s="259">
        <v>8.7857699569855424E-2</v>
      </c>
      <c r="O116" s="259">
        <v>9.584163704502581E-2</v>
      </c>
      <c r="P116" s="259">
        <v>9.581525959397183E-2</v>
      </c>
      <c r="Q116" s="259">
        <v>8.9033230195015731E-2</v>
      </c>
      <c r="R116" s="259">
        <v>8.6637765319473731E-2</v>
      </c>
      <c r="S116" s="259">
        <v>0.1126853031166789</v>
      </c>
      <c r="T116" s="259">
        <v>0.12701272249440601</v>
      </c>
      <c r="U116" s="259">
        <v>0.1254118587846868</v>
      </c>
      <c r="V116" s="259">
        <v>0.13087822718754841</v>
      </c>
      <c r="W116" s="259">
        <v>0.13391215250438079</v>
      </c>
      <c r="X116" s="259">
        <v>0.12954791002205951</v>
      </c>
      <c r="Y116" s="259">
        <v>0.12216058514352721</v>
      </c>
      <c r="DA116" s="67" t="s">
        <v>748</v>
      </c>
    </row>
    <row r="117" spans="1:105" ht="12" customHeight="1" x14ac:dyDescent="0.25">
      <c r="A117" s="173" t="s">
        <v>92</v>
      </c>
      <c r="B117" s="224">
        <v>1.312268385485019E-2</v>
      </c>
      <c r="C117" s="224">
        <v>1.3034786914748679E-2</v>
      </c>
      <c r="D117" s="224">
        <v>1.0185207114527851E-2</v>
      </c>
      <c r="E117" s="224">
        <v>1.120882698722182E-2</v>
      </c>
      <c r="F117" s="224">
        <v>1.29045764307473E-2</v>
      </c>
      <c r="G117" s="224">
        <v>1.267640206122234E-2</v>
      </c>
      <c r="H117" s="224">
        <v>1.2823347031096411E-2</v>
      </c>
      <c r="I117" s="224">
        <v>1.195354068292271E-2</v>
      </c>
      <c r="J117" s="224">
        <v>1.042708636912466E-2</v>
      </c>
      <c r="K117" s="224">
        <v>1.1411306671927459E-2</v>
      </c>
      <c r="L117" s="224">
        <v>1.1794228023357721E-2</v>
      </c>
      <c r="M117" s="224">
        <v>1.227965913627399E-2</v>
      </c>
      <c r="N117" s="224">
        <v>1.1380686907797191E-2</v>
      </c>
      <c r="O117" s="224">
        <v>1.2414889864865259E-2</v>
      </c>
      <c r="P117" s="224">
        <v>1.2411473049795649E-2</v>
      </c>
      <c r="Q117" s="224">
        <v>1.1532959799768819E-2</v>
      </c>
      <c r="R117" s="224">
        <v>1.1222662172120449E-2</v>
      </c>
      <c r="S117" s="224">
        <v>1.459674177857892E-2</v>
      </c>
      <c r="T117" s="224">
        <v>1.64526505370933E-2</v>
      </c>
      <c r="U117" s="224">
        <v>1.6245281931364181E-2</v>
      </c>
      <c r="V117" s="224">
        <v>1.6953370438350171E-2</v>
      </c>
      <c r="W117" s="224">
        <v>1.7346371328443549E-2</v>
      </c>
      <c r="X117" s="224">
        <v>1.6781047201768508E-2</v>
      </c>
      <c r="Y117" s="224">
        <v>1.582412672763395E-2</v>
      </c>
      <c r="DA117" s="177" t="s">
        <v>749</v>
      </c>
    </row>
    <row r="118" spans="1:105" ht="12" customHeight="1" x14ac:dyDescent="0.25">
      <c r="A118" s="173" t="s">
        <v>93</v>
      </c>
      <c r="B118" s="224">
        <v>1.8333599563097509</v>
      </c>
      <c r="C118" s="224">
        <v>1.821079943162538</v>
      </c>
      <c r="D118" s="224">
        <v>1.422967365292038</v>
      </c>
      <c r="E118" s="224">
        <v>1.565976501672808</v>
      </c>
      <c r="F118" s="224">
        <v>1.802888337702836</v>
      </c>
      <c r="G118" s="224">
        <v>1.771010273979714</v>
      </c>
      <c r="H118" s="224">
        <v>1.7915398414468671</v>
      </c>
      <c r="I118" s="224">
        <v>1.6700198729614351</v>
      </c>
      <c r="J118" s="224">
        <v>1.4567601278507369</v>
      </c>
      <c r="K118" s="224">
        <v>1.5942647809616779</v>
      </c>
      <c r="L118" s="224">
        <v>1.647762425185483</v>
      </c>
      <c r="M118" s="224">
        <v>1.715581628468249</v>
      </c>
      <c r="N118" s="224">
        <v>1.589986917526955</v>
      </c>
      <c r="O118" s="224">
        <v>1.734474608395538</v>
      </c>
      <c r="P118" s="224">
        <v>1.7339972478193011</v>
      </c>
      <c r="Q118" s="224">
        <v>1.6112608448470189</v>
      </c>
      <c r="R118" s="224">
        <v>1.5679094045958579</v>
      </c>
      <c r="S118" s="224">
        <v>2.0345799715896131</v>
      </c>
      <c r="T118" s="224">
        <v>2.2975032325696891</v>
      </c>
      <c r="U118" s="224">
        <v>2.269615705244421</v>
      </c>
      <c r="V118" s="224">
        <v>2.368542199899816</v>
      </c>
      <c r="W118" s="224">
        <v>2.4234480486317418</v>
      </c>
      <c r="X118" s="224">
        <v>2.344467054526735</v>
      </c>
      <c r="Y118" s="224">
        <v>2.2107764392489151</v>
      </c>
      <c r="DA118" s="177" t="s">
        <v>750</v>
      </c>
    </row>
    <row r="119" spans="1:105" ht="12" customHeight="1" x14ac:dyDescent="0.25">
      <c r="A119" s="173" t="s">
        <v>94</v>
      </c>
      <c r="B119" s="224">
        <v>3.3459392154941432E-2</v>
      </c>
      <c r="C119" s="224">
        <v>3.323527807731784E-2</v>
      </c>
      <c r="D119" s="224">
        <v>2.5969599115071969E-2</v>
      </c>
      <c r="E119" s="224">
        <v>2.857956054650581E-2</v>
      </c>
      <c r="F119" s="224">
        <v>3.2903275592530652E-2</v>
      </c>
      <c r="G119" s="224">
        <v>3.2321490967214039E-2</v>
      </c>
      <c r="H119" s="224">
        <v>3.2696161989285141E-2</v>
      </c>
      <c r="I119" s="224">
        <v>3.0478384587626191E-2</v>
      </c>
      <c r="J119" s="224">
        <v>2.6586327592509781E-2</v>
      </c>
      <c r="K119" s="224">
        <v>2.9095830484036259E-2</v>
      </c>
      <c r="L119" s="224">
        <v>3.0072179209931181E-2</v>
      </c>
      <c r="M119" s="224">
        <v>3.1309900864352647E-2</v>
      </c>
      <c r="N119" s="224">
        <v>2.901775813945651E-2</v>
      </c>
      <c r="O119" s="224">
        <v>3.1654703652363239E-2</v>
      </c>
      <c r="P119" s="224">
        <v>3.1645991672664617E-2</v>
      </c>
      <c r="Q119" s="224">
        <v>2.94060139614668E-2</v>
      </c>
      <c r="R119" s="224">
        <v>2.861483662891242E-2</v>
      </c>
      <c r="S119" s="224">
        <v>3.7217852137265021E-2</v>
      </c>
      <c r="T119" s="224">
        <v>4.1949931309619062E-2</v>
      </c>
      <c r="U119" s="224">
        <v>4.1421195909417403E-2</v>
      </c>
      <c r="V119" s="224">
        <v>4.3226635352881113E-2</v>
      </c>
      <c r="W119" s="224">
        <v>4.4228684251134132E-2</v>
      </c>
      <c r="X119" s="224">
        <v>4.2787256425980913E-2</v>
      </c>
      <c r="Y119" s="224">
        <v>4.034736091685253E-2</v>
      </c>
      <c r="DA119" s="177" t="s">
        <v>751</v>
      </c>
    </row>
    <row r="120" spans="1:105" ht="12" customHeight="1" x14ac:dyDescent="0.25">
      <c r="A120" s="56" t="s">
        <v>95</v>
      </c>
      <c r="B120" s="260">
        <v>0.26838725867426078</v>
      </c>
      <c r="C120" s="260">
        <v>0.27122912103431113</v>
      </c>
      <c r="D120" s="260">
        <v>0.21454917261934439</v>
      </c>
      <c r="E120" s="260">
        <v>0.23623427611029479</v>
      </c>
      <c r="F120" s="260">
        <v>0.26507256816385127</v>
      </c>
      <c r="G120" s="260">
        <v>0.26534016761436668</v>
      </c>
      <c r="H120" s="260">
        <v>0.26735803416995257</v>
      </c>
      <c r="I120" s="260">
        <v>0.24651613926780361</v>
      </c>
      <c r="J120" s="260">
        <v>0.22953162627974749</v>
      </c>
      <c r="K120" s="260">
        <v>0.22779863324168739</v>
      </c>
      <c r="L120" s="260">
        <v>0.2430876418848997</v>
      </c>
      <c r="M120" s="260">
        <v>0.24980632921867171</v>
      </c>
      <c r="N120" s="260">
        <v>0.2239946980724383</v>
      </c>
      <c r="O120" s="260">
        <v>0.24758826773350401</v>
      </c>
      <c r="P120" s="260">
        <v>0.24732105449154071</v>
      </c>
      <c r="Q120" s="260">
        <v>0.22692219897204691</v>
      </c>
      <c r="R120" s="260">
        <v>0.21028673563572059</v>
      </c>
      <c r="S120" s="260">
        <v>0.27915075084138302</v>
      </c>
      <c r="T120" s="260">
        <v>0.31124962173611942</v>
      </c>
      <c r="U120" s="260">
        <v>0.30463875353559577</v>
      </c>
      <c r="V120" s="260">
        <v>0.31707368598685548</v>
      </c>
      <c r="W120" s="260">
        <v>0.32410437844769102</v>
      </c>
      <c r="X120" s="260">
        <v>0.31484144293470839</v>
      </c>
      <c r="Y120" s="260">
        <v>0.30137950687505971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4.845194585076055E-3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1.896099664205483E-3</v>
      </c>
      <c r="L121" s="226">
        <v>1.8951460449689089E-3</v>
      </c>
      <c r="M121" s="226">
        <v>1.8340391890491309E-3</v>
      </c>
      <c r="N121" s="226">
        <v>1.802252121470938E-3</v>
      </c>
      <c r="O121" s="226">
        <v>0</v>
      </c>
      <c r="P121" s="226">
        <v>1.6660506037643021E-3</v>
      </c>
      <c r="Q121" s="226">
        <v>0</v>
      </c>
      <c r="R121" s="226">
        <v>0</v>
      </c>
      <c r="S121" s="226">
        <v>4.9715097112206441E-4</v>
      </c>
      <c r="T121" s="226">
        <v>1.1823271438749681E-3</v>
      </c>
      <c r="U121" s="226">
        <v>1.838415230163058E-3</v>
      </c>
      <c r="V121" s="226">
        <v>1.1839883586093141E-3</v>
      </c>
      <c r="W121" s="226">
        <v>1.3425216640998571E-3</v>
      </c>
      <c r="X121" s="226">
        <v>6.2760456196628701E-4</v>
      </c>
      <c r="Y121" s="226">
        <v>6.4388301193909353E-4</v>
      </c>
      <c r="DA121" s="69" t="s">
        <v>753</v>
      </c>
    </row>
    <row r="122" spans="1:105" ht="12" customHeight="1" x14ac:dyDescent="0.25">
      <c r="A122" s="37" t="s">
        <v>35</v>
      </c>
      <c r="B122" s="226">
        <v>2.726684038482793E-2</v>
      </c>
      <c r="C122" s="226">
        <v>2.595217524995571E-2</v>
      </c>
      <c r="D122" s="226">
        <v>2.0077705660658581E-2</v>
      </c>
      <c r="E122" s="226">
        <v>1.9632645249015531E-2</v>
      </c>
      <c r="F122" s="226">
        <v>2.7466652882681651E-2</v>
      </c>
      <c r="G122" s="226">
        <v>4.0906977467510437E-2</v>
      </c>
      <c r="H122" s="226">
        <v>4.2625140280164391E-2</v>
      </c>
      <c r="I122" s="226">
        <v>3.7237946411282037E-2</v>
      </c>
      <c r="J122" s="226">
        <v>3.3920207239323527E-2</v>
      </c>
      <c r="K122" s="226">
        <v>3.4417754893398572E-2</v>
      </c>
      <c r="L122" s="226">
        <v>3.9679799960115079E-2</v>
      </c>
      <c r="M122" s="226">
        <v>4.5975746293701672E-2</v>
      </c>
      <c r="N122" s="226">
        <v>4.4115709913718708E-2</v>
      </c>
      <c r="O122" s="226">
        <v>4.5283332458739382E-2</v>
      </c>
      <c r="P122" s="226">
        <v>5.2305054059982301E-2</v>
      </c>
      <c r="Q122" s="226">
        <v>6.0164645968115479E-2</v>
      </c>
      <c r="R122" s="226">
        <v>6.0648713693429612E-2</v>
      </c>
      <c r="S122" s="226">
        <v>7.3645472989205513E-2</v>
      </c>
      <c r="T122" s="226">
        <v>8.8173530061495115E-2</v>
      </c>
      <c r="U122" s="226">
        <v>9.4056998150322452E-2</v>
      </c>
      <c r="V122" s="226">
        <v>9.696569357464066E-2</v>
      </c>
      <c r="W122" s="226">
        <v>0.10264338698852631</v>
      </c>
      <c r="X122" s="226">
        <v>9.2838792814872742E-2</v>
      </c>
      <c r="Y122" s="226">
        <v>8.3053594191071139E-2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0.24112041828943279</v>
      </c>
      <c r="C125" s="226">
        <v>0.24527694578435541</v>
      </c>
      <c r="D125" s="226">
        <v>0.19447146695868581</v>
      </c>
      <c r="E125" s="226">
        <v>0.21175643627620319</v>
      </c>
      <c r="F125" s="226">
        <v>0.23760591528116959</v>
      </c>
      <c r="G125" s="226">
        <v>0.22443319014685631</v>
      </c>
      <c r="H125" s="226">
        <v>0.2247328938897882</v>
      </c>
      <c r="I125" s="226">
        <v>0.20927819285652149</v>
      </c>
      <c r="J125" s="226">
        <v>0.19561141904042401</v>
      </c>
      <c r="K125" s="226">
        <v>0.19148477868408331</v>
      </c>
      <c r="L125" s="226">
        <v>0.20151269587981571</v>
      </c>
      <c r="M125" s="226">
        <v>0.20199654373592091</v>
      </c>
      <c r="N125" s="226">
        <v>0.17807673603724869</v>
      </c>
      <c r="O125" s="226">
        <v>0.20230493527476459</v>
      </c>
      <c r="P125" s="226">
        <v>0.19334994982779399</v>
      </c>
      <c r="Q125" s="226">
        <v>0.16675755300393141</v>
      </c>
      <c r="R125" s="226">
        <v>0.14963802194229089</v>
      </c>
      <c r="S125" s="226">
        <v>0.20500812688105549</v>
      </c>
      <c r="T125" s="226">
        <v>0.22189376453074941</v>
      </c>
      <c r="U125" s="226">
        <v>0.2087433401551102</v>
      </c>
      <c r="V125" s="226">
        <v>0.21892400405360549</v>
      </c>
      <c r="W125" s="226">
        <v>0.22011846979506491</v>
      </c>
      <c r="X125" s="226">
        <v>0.22137504555786941</v>
      </c>
      <c r="Y125" s="226">
        <v>0.21768202967204939</v>
      </c>
      <c r="DA125" s="69" t="s">
        <v>757</v>
      </c>
    </row>
    <row r="126" spans="1:105" ht="12" customHeight="1" x14ac:dyDescent="0.25">
      <c r="A126" s="57" t="s">
        <v>602</v>
      </c>
      <c r="B126" s="294">
        <v>24.771520453331849</v>
      </c>
      <c r="C126" s="294">
        <v>24.806740413865111</v>
      </c>
      <c r="D126" s="294">
        <v>19.40043475373723</v>
      </c>
      <c r="E126" s="294">
        <v>21.76044686738107</v>
      </c>
      <c r="F126" s="294">
        <v>24.72241284682384</v>
      </c>
      <c r="G126" s="294">
        <v>24.592421331428682</v>
      </c>
      <c r="H126" s="294">
        <v>24.928171107322481</v>
      </c>
      <c r="I126" s="294">
        <v>23.45953993948509</v>
      </c>
      <c r="J126" s="294">
        <v>21.888249899127569</v>
      </c>
      <c r="K126" s="294">
        <v>21.85286826810254</v>
      </c>
      <c r="L126" s="294">
        <v>23.29726557879534</v>
      </c>
      <c r="M126" s="294">
        <v>24.224864587829479</v>
      </c>
      <c r="N126" s="294">
        <v>21.866478032821501</v>
      </c>
      <c r="O126" s="294">
        <v>24.288044777105618</v>
      </c>
      <c r="P126" s="294">
        <v>24.56704769757598</v>
      </c>
      <c r="Q126" s="294">
        <v>22.600614129828958</v>
      </c>
      <c r="R126" s="294">
        <v>20.922186351702798</v>
      </c>
      <c r="S126" s="294">
        <v>27.999858929655481</v>
      </c>
      <c r="T126" s="294">
        <v>31.109696435160622</v>
      </c>
      <c r="U126" s="294">
        <v>30.513658197946359</v>
      </c>
      <c r="V126" s="294">
        <v>31.91333708843079</v>
      </c>
      <c r="W126" s="294">
        <v>32.534891053240997</v>
      </c>
      <c r="X126" s="294">
        <v>31.69017165304237</v>
      </c>
      <c r="Y126" s="294">
        <v>30.16114612479441</v>
      </c>
      <c r="DA126" s="70" t="s">
        <v>758</v>
      </c>
    </row>
    <row r="127" spans="1:105" ht="12" customHeight="1" x14ac:dyDescent="0.25">
      <c r="A127" s="60" t="s">
        <v>604</v>
      </c>
      <c r="B127" s="262">
        <v>14.80463076558336</v>
      </c>
      <c r="C127" s="262">
        <v>13.963259106249939</v>
      </c>
      <c r="D127" s="262">
        <v>10.73008753387578</v>
      </c>
      <c r="E127" s="262">
        <v>10.874324767421371</v>
      </c>
      <c r="F127" s="262">
        <v>13.609440544553721</v>
      </c>
      <c r="G127" s="262">
        <v>12.70797790808146</v>
      </c>
      <c r="H127" s="262">
        <v>12.841578090566561</v>
      </c>
      <c r="I127" s="262">
        <v>11.546433716874439</v>
      </c>
      <c r="J127" s="262">
        <v>6.5468636019461677</v>
      </c>
      <c r="K127" s="262">
        <v>6.9813435443772311</v>
      </c>
      <c r="L127" s="262">
        <v>7.6806369570654622</v>
      </c>
      <c r="M127" s="262">
        <v>7.772949665481323</v>
      </c>
      <c r="N127" s="262">
        <v>7.0091594166631337</v>
      </c>
      <c r="O127" s="262">
        <v>6.9184865354367284</v>
      </c>
      <c r="P127" s="262">
        <v>7.193647892653952</v>
      </c>
      <c r="Q127" s="262">
        <v>7.5337661394350111</v>
      </c>
      <c r="R127" s="262">
        <v>7.5401259949102819</v>
      </c>
      <c r="S127" s="262">
        <v>8.9111219437585554</v>
      </c>
      <c r="T127" s="262">
        <v>10.885694555364591</v>
      </c>
      <c r="U127" s="262">
        <v>11.280889548071711</v>
      </c>
      <c r="V127" s="262">
        <v>11.245830981557519</v>
      </c>
      <c r="W127" s="262">
        <v>11.99863657030618</v>
      </c>
      <c r="X127" s="262">
        <v>10.813343858430351</v>
      </c>
      <c r="Y127" s="262">
        <v>10.12792807252079</v>
      </c>
      <c r="DA127" s="72" t="s">
        <v>759</v>
      </c>
    </row>
    <row r="128" spans="1:105" ht="12" customHeight="1" x14ac:dyDescent="0.25">
      <c r="A128" s="59" t="s">
        <v>28</v>
      </c>
      <c r="B128" s="230">
        <v>9.0950751281373563</v>
      </c>
      <c r="C128" s="230">
        <v>7.8299817352444334</v>
      </c>
      <c r="D128" s="230">
        <v>5.1736713237020568</v>
      </c>
      <c r="E128" s="230">
        <v>5.5270226609377318</v>
      </c>
      <c r="F128" s="230">
        <v>8.8418175342705698</v>
      </c>
      <c r="G128" s="230">
        <v>5.9182611384334924</v>
      </c>
      <c r="H128" s="230">
        <v>6.2420087398831683</v>
      </c>
      <c r="I128" s="230">
        <v>7.1191680502060466</v>
      </c>
      <c r="J128" s="230">
        <v>0.2094033911132073</v>
      </c>
      <c r="K128" s="230">
        <v>0.13580317904908959</v>
      </c>
      <c r="L128" s="230">
        <v>0</v>
      </c>
      <c r="M128" s="230">
        <v>0</v>
      </c>
      <c r="N128" s="230">
        <v>0</v>
      </c>
      <c r="O128" s="230">
        <v>0</v>
      </c>
      <c r="P128" s="230">
        <v>0.14309675030926969</v>
      </c>
      <c r="Q128" s="230">
        <v>0.14565259149305149</v>
      </c>
      <c r="R128" s="230">
        <v>0.14759791429595301</v>
      </c>
      <c r="S128" s="230">
        <v>0.24013317574084941</v>
      </c>
      <c r="T128" s="230">
        <v>0.30589767619565789</v>
      </c>
      <c r="U128" s="230">
        <v>0.22570965915480271</v>
      </c>
      <c r="V128" s="230">
        <v>0.1974382060209896</v>
      </c>
      <c r="W128" s="230">
        <v>0.20320473258239261</v>
      </c>
      <c r="X128" s="230">
        <v>0.20800428338193341</v>
      </c>
      <c r="Y128" s="230">
        <v>0.1863966050312631</v>
      </c>
      <c r="DA128" s="71" t="s">
        <v>760</v>
      </c>
    </row>
    <row r="129" spans="1:105" ht="12" customHeight="1" x14ac:dyDescent="0.25">
      <c r="A129" s="59" t="s">
        <v>31</v>
      </c>
      <c r="B129" s="230">
        <v>0.27713620522789151</v>
      </c>
      <c r="C129" s="230">
        <v>0.28826077502397057</v>
      </c>
      <c r="D129" s="230">
        <v>0.29603871350448202</v>
      </c>
      <c r="E129" s="230">
        <v>0.29625620708379441</v>
      </c>
      <c r="F129" s="230">
        <v>0</v>
      </c>
      <c r="G129" s="230">
        <v>0.33077645907585351</v>
      </c>
      <c r="H129" s="230">
        <v>0.32915397843041527</v>
      </c>
      <c r="I129" s="230">
        <v>0</v>
      </c>
      <c r="J129" s="230">
        <v>0</v>
      </c>
      <c r="K129" s="230">
        <v>0.3459107848891011</v>
      </c>
      <c r="L129" s="230">
        <v>0.51746606296253428</v>
      </c>
      <c r="M129" s="230">
        <v>0.52620742148256594</v>
      </c>
      <c r="N129" s="230">
        <v>0.52966368003387954</v>
      </c>
      <c r="O129" s="230">
        <v>0.52882684995814289</v>
      </c>
      <c r="P129" s="230">
        <v>0.52717643109704904</v>
      </c>
      <c r="Q129" s="230">
        <v>0.53493296148688296</v>
      </c>
      <c r="R129" s="230">
        <v>0.53946836913683194</v>
      </c>
      <c r="S129" s="230">
        <v>0.56895121496605539</v>
      </c>
      <c r="T129" s="230">
        <v>0.80155718591069269</v>
      </c>
      <c r="U129" s="230">
        <v>0.59013531084485016</v>
      </c>
      <c r="V129" s="230">
        <v>0.54729353242741685</v>
      </c>
      <c r="W129" s="230">
        <v>0.49170934153673218</v>
      </c>
      <c r="X129" s="230">
        <v>0.70133676968147418</v>
      </c>
      <c r="Y129" s="230">
        <v>0.74711106772923974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0.25614819638255459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0.1514348734558788</v>
      </c>
      <c r="L130" s="230">
        <v>0.15103272222129169</v>
      </c>
      <c r="M130" s="230">
        <v>0.1536118166064179</v>
      </c>
      <c r="N130" s="230">
        <v>0.1546294790852504</v>
      </c>
      <c r="O130" s="230">
        <v>0</v>
      </c>
      <c r="P130" s="230">
        <v>0.15394742743387471</v>
      </c>
      <c r="Q130" s="230">
        <v>0</v>
      </c>
      <c r="R130" s="230">
        <v>0</v>
      </c>
      <c r="S130" s="230">
        <v>4.7603392690804283E-2</v>
      </c>
      <c r="T130" s="230">
        <v>0.1108161751687799</v>
      </c>
      <c r="U130" s="230">
        <v>0.17418721910032259</v>
      </c>
      <c r="V130" s="230">
        <v>0.1149438187860032</v>
      </c>
      <c r="W130" s="230">
        <v>0.12880405994745331</v>
      </c>
      <c r="X130" s="230">
        <v>6.08646928137399E-2</v>
      </c>
      <c r="Y130" s="230">
        <v>6.0936654089063701E-2</v>
      </c>
      <c r="DA130" s="71" t="s">
        <v>762</v>
      </c>
    </row>
    <row r="131" spans="1:105" ht="12" customHeight="1" x14ac:dyDescent="0.25">
      <c r="A131" s="59" t="s">
        <v>32</v>
      </c>
      <c r="B131" s="230">
        <v>4.3011183061820439</v>
      </c>
      <c r="C131" s="230">
        <v>4.6934116775123433</v>
      </c>
      <c r="D131" s="230">
        <v>4.3618892027350631</v>
      </c>
      <c r="E131" s="230">
        <v>3.7818424305870368</v>
      </c>
      <c r="F131" s="230">
        <v>3.4781968919746031</v>
      </c>
      <c r="G131" s="230">
        <v>4.2847032371925664</v>
      </c>
      <c r="H131" s="230">
        <v>3.9693931334996608</v>
      </c>
      <c r="I131" s="230">
        <v>2.2995945372603588</v>
      </c>
      <c r="J131" s="230">
        <v>3.6672427018605149</v>
      </c>
      <c r="K131" s="230">
        <v>3.66518948447764</v>
      </c>
      <c r="L131" s="230">
        <v>3.9255969341573609</v>
      </c>
      <c r="M131" s="230">
        <v>3.334591571263116</v>
      </c>
      <c r="N131" s="230">
        <v>2.6304633047376469</v>
      </c>
      <c r="O131" s="230">
        <v>2.487200086957619</v>
      </c>
      <c r="P131" s="230">
        <v>1.65203333226919</v>
      </c>
      <c r="Q131" s="230">
        <v>1.3969087537551139</v>
      </c>
      <c r="R131" s="230">
        <v>1.4090315849889781</v>
      </c>
      <c r="S131" s="230">
        <v>1.171558681812924</v>
      </c>
      <c r="T131" s="230">
        <v>1.6010567056803791</v>
      </c>
      <c r="U131" s="230">
        <v>1.5924842291982639</v>
      </c>
      <c r="V131" s="230">
        <v>1.197953296290136</v>
      </c>
      <c r="W131" s="230">
        <v>1.5629249682564721</v>
      </c>
      <c r="X131" s="230">
        <v>1.055279310447687</v>
      </c>
      <c r="Y131" s="230">
        <v>1.4615593942506699</v>
      </c>
      <c r="DA131" s="71" t="s">
        <v>763</v>
      </c>
    </row>
    <row r="132" spans="1:105" ht="12" customHeight="1" x14ac:dyDescent="0.25">
      <c r="A132" s="59" t="s">
        <v>35</v>
      </c>
      <c r="B132" s="230">
        <v>1.131301126036069</v>
      </c>
      <c r="C132" s="230">
        <v>1.1516049184691901</v>
      </c>
      <c r="D132" s="230">
        <v>0.89848829393417851</v>
      </c>
      <c r="E132" s="230">
        <v>1.0130552724302579</v>
      </c>
      <c r="F132" s="230">
        <v>1.289426118308548</v>
      </c>
      <c r="G132" s="230">
        <v>2.174237073379548</v>
      </c>
      <c r="H132" s="230">
        <v>2.3010222387533119</v>
      </c>
      <c r="I132" s="230">
        <v>2.1276711294080308</v>
      </c>
      <c r="J132" s="230">
        <v>2.670217508972446</v>
      </c>
      <c r="K132" s="230">
        <v>2.6830052225055212</v>
      </c>
      <c r="L132" s="230">
        <v>3.0865412377242749</v>
      </c>
      <c r="M132" s="230">
        <v>3.7585388561292228</v>
      </c>
      <c r="N132" s="230">
        <v>3.6944029528063571</v>
      </c>
      <c r="O132" s="230">
        <v>3.902459598520966</v>
      </c>
      <c r="P132" s="230">
        <v>4.7173939515445689</v>
      </c>
      <c r="Q132" s="230">
        <v>5.4562718326999624</v>
      </c>
      <c r="R132" s="230">
        <v>5.4440281264885204</v>
      </c>
      <c r="S132" s="230">
        <v>6.8828754785479216</v>
      </c>
      <c r="T132" s="230">
        <v>8.0663668124090862</v>
      </c>
      <c r="U132" s="230">
        <v>8.6983731297734703</v>
      </c>
      <c r="V132" s="230">
        <v>9.1882021280329784</v>
      </c>
      <c r="W132" s="230">
        <v>9.6119934679831296</v>
      </c>
      <c r="X132" s="230">
        <v>8.7878588021055144</v>
      </c>
      <c r="Y132" s="230">
        <v>7.6719243514205528</v>
      </c>
      <c r="DA132" s="71" t="s">
        <v>764</v>
      </c>
    </row>
    <row r="133" spans="1:105" ht="12" customHeight="1" x14ac:dyDescent="0.25">
      <c r="A133" s="60" t="s">
        <v>611</v>
      </c>
      <c r="B133" s="262">
        <v>9.9668896877484841</v>
      </c>
      <c r="C133" s="262">
        <v>10.84348130761518</v>
      </c>
      <c r="D133" s="262">
        <v>8.6703472198614442</v>
      </c>
      <c r="E133" s="262">
        <v>10.886122099959691</v>
      </c>
      <c r="F133" s="262">
        <v>11.112972302270119</v>
      </c>
      <c r="G133" s="262">
        <v>11.88444342334722</v>
      </c>
      <c r="H133" s="262">
        <v>12.086593016755931</v>
      </c>
      <c r="I133" s="262">
        <v>11.913106222610651</v>
      </c>
      <c r="J133" s="262">
        <v>15.341386297181399</v>
      </c>
      <c r="K133" s="262">
        <v>14.87152472372531</v>
      </c>
      <c r="L133" s="262">
        <v>15.61662862172988</v>
      </c>
      <c r="M133" s="262">
        <v>16.451914922348159</v>
      </c>
      <c r="N133" s="262">
        <v>14.85731861615837</v>
      </c>
      <c r="O133" s="262">
        <v>17.369558241668891</v>
      </c>
      <c r="P133" s="262">
        <v>17.37339980492203</v>
      </c>
      <c r="Q133" s="262">
        <v>15.066847990393949</v>
      </c>
      <c r="R133" s="262">
        <v>13.38206035679252</v>
      </c>
      <c r="S133" s="262">
        <v>19.088736985896929</v>
      </c>
      <c r="T133" s="262">
        <v>20.22400187979602</v>
      </c>
      <c r="U133" s="262">
        <v>19.23276864987465</v>
      </c>
      <c r="V133" s="262">
        <v>20.667506106873269</v>
      </c>
      <c r="W133" s="262">
        <v>20.536254482934829</v>
      </c>
      <c r="X133" s="262">
        <v>20.876827794612019</v>
      </c>
      <c r="Y133" s="262">
        <v>20.033218052273629</v>
      </c>
      <c r="DA133" s="72" t="s">
        <v>765</v>
      </c>
    </row>
    <row r="134" spans="1:105" ht="12" customHeight="1" x14ac:dyDescent="0.25">
      <c r="A134" s="57" t="s">
        <v>613</v>
      </c>
      <c r="B134" s="294">
        <v>16.901098898391769</v>
      </c>
      <c r="C134" s="294">
        <v>17.0398116975087</v>
      </c>
      <c r="D134" s="294">
        <v>13.322647529237591</v>
      </c>
      <c r="E134" s="294">
        <v>15.057411313608339</v>
      </c>
      <c r="F134" s="294">
        <v>17.05647895735925</v>
      </c>
      <c r="G134" s="294">
        <v>16.98819362052047</v>
      </c>
      <c r="H134" s="294">
        <v>17.222356203176151</v>
      </c>
      <c r="I134" s="294">
        <v>16.331252809116211</v>
      </c>
      <c r="J134" s="294">
        <v>14.97517691782396</v>
      </c>
      <c r="K134" s="294">
        <v>14.939735696574679</v>
      </c>
      <c r="L134" s="294">
        <v>15.917151589011191</v>
      </c>
      <c r="M134" s="294">
        <v>16.550905537116211</v>
      </c>
      <c r="N134" s="294">
        <v>14.939609302603831</v>
      </c>
      <c r="O134" s="294">
        <v>16.594071489220308</v>
      </c>
      <c r="P134" s="294">
        <v>16.797571479304771</v>
      </c>
      <c r="Q134" s="294">
        <v>15.453195812547071</v>
      </c>
      <c r="R134" s="294">
        <v>14.30531476790846</v>
      </c>
      <c r="S134" s="294">
        <v>19.15084337898309</v>
      </c>
      <c r="T134" s="294">
        <v>21.27887231399788</v>
      </c>
      <c r="U134" s="294">
        <v>20.864063214433759</v>
      </c>
      <c r="V134" s="294">
        <v>21.819402883619851</v>
      </c>
      <c r="W134" s="294">
        <v>22.24415950603878</v>
      </c>
      <c r="X134" s="294">
        <v>21.66843492981203</v>
      </c>
      <c r="Y134" s="294">
        <v>20.62205261199669</v>
      </c>
      <c r="DA134" s="70" t="s">
        <v>766</v>
      </c>
    </row>
    <row r="135" spans="1:105" ht="12" customHeight="1" x14ac:dyDescent="0.25">
      <c r="A135" s="60" t="s">
        <v>615</v>
      </c>
      <c r="B135" s="262">
        <v>6.1555896437350013</v>
      </c>
      <c r="C135" s="262">
        <v>6.1560568462422278</v>
      </c>
      <c r="D135" s="262">
        <v>5.2033039740862339</v>
      </c>
      <c r="E135" s="262">
        <v>4.9599225777325584</v>
      </c>
      <c r="F135" s="262">
        <v>5.1206431466228164</v>
      </c>
      <c r="G135" s="262">
        <v>6.176718091694493</v>
      </c>
      <c r="H135" s="262">
        <v>6.0825830317672027</v>
      </c>
      <c r="I135" s="262">
        <v>4.4247949401274003</v>
      </c>
      <c r="J135" s="262">
        <v>4.3777508103029676</v>
      </c>
      <c r="K135" s="262">
        <v>4.7092258248922194</v>
      </c>
      <c r="L135" s="262">
        <v>5.247562737879651</v>
      </c>
      <c r="M135" s="262">
        <v>5.3106326019578116</v>
      </c>
      <c r="N135" s="262">
        <v>4.7887960314156821</v>
      </c>
      <c r="O135" s="262">
        <v>4.7268465296335194</v>
      </c>
      <c r="P135" s="262">
        <v>4.8490163216317166</v>
      </c>
      <c r="Q135" s="262">
        <v>5.0843981694987077</v>
      </c>
      <c r="R135" s="262">
        <v>5.0904710551748753</v>
      </c>
      <c r="S135" s="262">
        <v>5.9819304163626876</v>
      </c>
      <c r="T135" s="262">
        <v>7.308389093872707</v>
      </c>
      <c r="U135" s="262">
        <v>7.6154372671983523</v>
      </c>
      <c r="V135" s="262">
        <v>7.6008986558980318</v>
      </c>
      <c r="W135" s="262">
        <v>8.1152422623031057</v>
      </c>
      <c r="X135" s="262">
        <v>7.2994056537529799</v>
      </c>
      <c r="Y135" s="262">
        <v>6.8395829239946737</v>
      </c>
      <c r="DA135" s="72" t="s">
        <v>767</v>
      </c>
    </row>
    <row r="136" spans="1:105" ht="12" customHeight="1" x14ac:dyDescent="0.25">
      <c r="A136" s="59" t="s">
        <v>31</v>
      </c>
      <c r="B136" s="297">
        <v>0.29878625643237</v>
      </c>
      <c r="C136" s="297">
        <v>0.28933139824695081</v>
      </c>
      <c r="D136" s="297">
        <v>0.27722534745342381</v>
      </c>
      <c r="E136" s="297">
        <v>0.2747942459668879</v>
      </c>
      <c r="F136" s="297">
        <v>0</v>
      </c>
      <c r="G136" s="297">
        <v>0.30091283751537079</v>
      </c>
      <c r="H136" s="297">
        <v>0.30336924996965031</v>
      </c>
      <c r="I136" s="297">
        <v>0</v>
      </c>
      <c r="J136" s="297">
        <v>0</v>
      </c>
      <c r="K136" s="297">
        <v>0.23796105411328</v>
      </c>
      <c r="L136" s="297">
        <v>0.35354302583219149</v>
      </c>
      <c r="M136" s="297">
        <v>0.3595152944740479</v>
      </c>
      <c r="N136" s="297">
        <v>0.36187667852171662</v>
      </c>
      <c r="O136" s="297">
        <v>0.36130493970006411</v>
      </c>
      <c r="P136" s="297">
        <v>0.3625655735501902</v>
      </c>
      <c r="Q136" s="297">
        <v>0.36813350966243119</v>
      </c>
      <c r="R136" s="297">
        <v>0.37147618356361112</v>
      </c>
      <c r="S136" s="297">
        <v>0.39250732174688502</v>
      </c>
      <c r="T136" s="297">
        <v>0.5537055070650061</v>
      </c>
      <c r="U136" s="297">
        <v>0.40651879788976031</v>
      </c>
      <c r="V136" s="297">
        <v>0.37651835516023507</v>
      </c>
      <c r="W136" s="297">
        <v>0.33829540826528598</v>
      </c>
      <c r="X136" s="297">
        <v>0.4827135939939417</v>
      </c>
      <c r="Y136" s="297">
        <v>0.51399808147051151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0.2375918168047482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0.1041760005506191</v>
      </c>
      <c r="L137" s="297">
        <v>0.1031885362840778</v>
      </c>
      <c r="M137" s="297">
        <v>0.10495062446355</v>
      </c>
      <c r="N137" s="297">
        <v>0.10564591155152341</v>
      </c>
      <c r="O137" s="297">
        <v>0</v>
      </c>
      <c r="P137" s="297">
        <v>0.10587733827171759</v>
      </c>
      <c r="Q137" s="297">
        <v>0</v>
      </c>
      <c r="R137" s="297">
        <v>0</v>
      </c>
      <c r="S137" s="297">
        <v>3.2840566431073699E-2</v>
      </c>
      <c r="T137" s="297">
        <v>7.6550404065206981E-2</v>
      </c>
      <c r="U137" s="297">
        <v>0.1199900728106742</v>
      </c>
      <c r="V137" s="297">
        <v>7.9077231907325171E-2</v>
      </c>
      <c r="W137" s="297">
        <v>8.8617031171239175E-2</v>
      </c>
      <c r="X137" s="297">
        <v>4.189173573317885E-2</v>
      </c>
      <c r="Y137" s="297">
        <v>4.1923248959767921E-2</v>
      </c>
      <c r="DA137" s="71" t="s">
        <v>769</v>
      </c>
    </row>
    <row r="138" spans="1:105" ht="12" customHeight="1" x14ac:dyDescent="0.25">
      <c r="A138" s="59" t="s">
        <v>32</v>
      </c>
      <c r="B138" s="297">
        <v>4.6371243198632559</v>
      </c>
      <c r="C138" s="297">
        <v>4.7108433781540047</v>
      </c>
      <c r="D138" s="297">
        <v>4.0846895849088281</v>
      </c>
      <c r="E138" s="297">
        <v>3.50787093815998</v>
      </c>
      <c r="F138" s="297">
        <v>3.7357410682596628</v>
      </c>
      <c r="G138" s="297">
        <v>3.8978656843268382</v>
      </c>
      <c r="H138" s="297">
        <v>3.658445276847972</v>
      </c>
      <c r="I138" s="297">
        <v>2.2983112012953408</v>
      </c>
      <c r="J138" s="297">
        <v>2.5332347936804531</v>
      </c>
      <c r="K138" s="297">
        <v>2.5213794751465368</v>
      </c>
      <c r="L138" s="297">
        <v>2.6820452926978771</v>
      </c>
      <c r="M138" s="297">
        <v>2.278258765936195</v>
      </c>
      <c r="N138" s="297">
        <v>1.797184439059198</v>
      </c>
      <c r="O138" s="297">
        <v>1.699304181531905</v>
      </c>
      <c r="P138" s="297">
        <v>1.1361858711926081</v>
      </c>
      <c r="Q138" s="297">
        <v>0.96133339917707195</v>
      </c>
      <c r="R138" s="297">
        <v>0.97025461668824797</v>
      </c>
      <c r="S138" s="297">
        <v>0.8082333746227035</v>
      </c>
      <c r="T138" s="297">
        <v>1.105989604536282</v>
      </c>
      <c r="U138" s="297">
        <v>1.096993795516632</v>
      </c>
      <c r="V138" s="297">
        <v>0.82414897665132358</v>
      </c>
      <c r="W138" s="297">
        <v>1.075290411550651</v>
      </c>
      <c r="X138" s="297">
        <v>0.72632391546361408</v>
      </c>
      <c r="Y138" s="297">
        <v>1.005524823616057</v>
      </c>
      <c r="DA138" s="71" t="s">
        <v>770</v>
      </c>
    </row>
    <row r="139" spans="1:105" ht="12" customHeight="1" x14ac:dyDescent="0.25">
      <c r="A139" s="59" t="s">
        <v>35</v>
      </c>
      <c r="B139" s="297">
        <v>1.2196790674393749</v>
      </c>
      <c r="C139" s="297">
        <v>1.1558820698412731</v>
      </c>
      <c r="D139" s="297">
        <v>0.84138904172398188</v>
      </c>
      <c r="E139" s="297">
        <v>0.93966557680094154</v>
      </c>
      <c r="F139" s="297">
        <v>1.3849020783631529</v>
      </c>
      <c r="G139" s="297">
        <v>1.9779395698522839</v>
      </c>
      <c r="H139" s="297">
        <v>2.1207685049495799</v>
      </c>
      <c r="I139" s="297">
        <v>2.126483738832059</v>
      </c>
      <c r="J139" s="297">
        <v>1.8445160166225141</v>
      </c>
      <c r="K139" s="297">
        <v>1.8457092950817819</v>
      </c>
      <c r="L139" s="297">
        <v>2.108785883065504</v>
      </c>
      <c r="M139" s="297">
        <v>2.5679079170840189</v>
      </c>
      <c r="N139" s="297">
        <v>2.5240890022832452</v>
      </c>
      <c r="O139" s="297">
        <v>2.666237408401551</v>
      </c>
      <c r="P139" s="297">
        <v>3.2443875386172012</v>
      </c>
      <c r="Q139" s="297">
        <v>3.754931260659204</v>
      </c>
      <c r="R139" s="297">
        <v>3.7487402549230162</v>
      </c>
      <c r="S139" s="297">
        <v>4.7483491535620246</v>
      </c>
      <c r="T139" s="297">
        <v>5.5721435782062114</v>
      </c>
      <c r="U139" s="297">
        <v>5.9919346009812857</v>
      </c>
      <c r="V139" s="297">
        <v>6.3211540921791478</v>
      </c>
      <c r="W139" s="297">
        <v>6.6130394113159303</v>
      </c>
      <c r="X139" s="297">
        <v>6.0484764085622453</v>
      </c>
      <c r="Y139" s="297">
        <v>5.2781367699483379</v>
      </c>
      <c r="DA139" s="71" t="s">
        <v>771</v>
      </c>
    </row>
    <row r="140" spans="1:105" ht="12" customHeight="1" x14ac:dyDescent="0.25">
      <c r="A140" s="60" t="s">
        <v>621</v>
      </c>
      <c r="B140" s="262">
        <v>10.745509254656771</v>
      </c>
      <c r="C140" s="262">
        <v>10.88375485126647</v>
      </c>
      <c r="D140" s="262">
        <v>8.1193435551513584</v>
      </c>
      <c r="E140" s="262">
        <v>10.09748873587578</v>
      </c>
      <c r="F140" s="262">
        <v>11.93583581073643</v>
      </c>
      <c r="G140" s="262">
        <v>10.81147552882598</v>
      </c>
      <c r="H140" s="262">
        <v>11.139773171408949</v>
      </c>
      <c r="I140" s="262">
        <v>11.906457868988809</v>
      </c>
      <c r="J140" s="262">
        <v>10.597426107521001</v>
      </c>
      <c r="K140" s="262">
        <v>10.230509871682459</v>
      </c>
      <c r="L140" s="262">
        <v>10.66958885113154</v>
      </c>
      <c r="M140" s="262">
        <v>11.2402729351584</v>
      </c>
      <c r="N140" s="262">
        <v>10.15081327118815</v>
      </c>
      <c r="O140" s="262">
        <v>11.867224959586791</v>
      </c>
      <c r="P140" s="262">
        <v>11.94855515767305</v>
      </c>
      <c r="Q140" s="262">
        <v>10.36879764304836</v>
      </c>
      <c r="R140" s="262">
        <v>9.214843712733586</v>
      </c>
      <c r="S140" s="262">
        <v>13.1689129626204</v>
      </c>
      <c r="T140" s="262">
        <v>13.97048322012518</v>
      </c>
      <c r="U140" s="262">
        <v>13.2486259472354</v>
      </c>
      <c r="V140" s="262">
        <v>14.218504227721819</v>
      </c>
      <c r="W140" s="262">
        <v>14.12891724373568</v>
      </c>
      <c r="X140" s="262">
        <v>14.369029276059051</v>
      </c>
      <c r="Y140" s="262">
        <v>13.78246968800201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2.8058600916048313</v>
      </c>
      <c r="C141" s="261">
        <f t="shared" si="2"/>
        <v>2.7738483002115535</v>
      </c>
      <c r="D141" s="261">
        <f t="shared" si="2"/>
        <v>2.1512699063965157</v>
      </c>
      <c r="E141" s="261">
        <f t="shared" si="2"/>
        <v>2.3815016491113372</v>
      </c>
      <c r="F141" s="261">
        <f t="shared" si="2"/>
        <v>2.7947133904944783</v>
      </c>
      <c r="G141" s="261">
        <f t="shared" si="2"/>
        <v>2.6968768115728095</v>
      </c>
      <c r="H141" s="261">
        <f t="shared" si="2"/>
        <v>2.7369323742296974</v>
      </c>
      <c r="I141" s="261">
        <f t="shared" si="2"/>
        <v>2.5922440772061344</v>
      </c>
      <c r="J141" s="261">
        <f t="shared" si="2"/>
        <v>2.2046810249776594</v>
      </c>
      <c r="K141" s="261">
        <f t="shared" si="2"/>
        <v>7.4508697438295952</v>
      </c>
      <c r="L141" s="261">
        <f t="shared" si="2"/>
        <v>5.8525866115679683</v>
      </c>
      <c r="M141" s="261">
        <f t="shared" si="2"/>
        <v>6.6281486131191887</v>
      </c>
      <c r="N141" s="261">
        <f t="shared" si="2"/>
        <v>7.7316346131974809</v>
      </c>
      <c r="O141" s="261">
        <f t="shared" si="2"/>
        <v>8.0845092760774921</v>
      </c>
      <c r="P141" s="261">
        <f t="shared" si="2"/>
        <v>7.5928507156014806</v>
      </c>
      <c r="Q141" s="261">
        <f t="shared" si="2"/>
        <v>7.1862896149399846</v>
      </c>
      <c r="R141" s="261">
        <f t="shared" si="2"/>
        <v>9.1926732493100438</v>
      </c>
      <c r="S141" s="261">
        <f t="shared" si="2"/>
        <v>10.918476272703451</v>
      </c>
      <c r="T141" s="261">
        <f t="shared" si="2"/>
        <v>12.649404367047618</v>
      </c>
      <c r="U141" s="261">
        <f t="shared" si="2"/>
        <v>12.676816112458853</v>
      </c>
      <c r="V141" s="261">
        <f t="shared" si="2"/>
        <v>13.543604801999516</v>
      </c>
      <c r="W141" s="261">
        <f t="shared" si="2"/>
        <v>13.672170474211576</v>
      </c>
      <c r="X141" s="261">
        <f t="shared" si="2"/>
        <v>13.34061566976211</v>
      </c>
      <c r="Y141" s="261">
        <f t="shared" si="2"/>
        <v>11.782829321723883</v>
      </c>
      <c r="DA141" s="70"/>
    </row>
    <row r="142" spans="1:105" ht="12" customHeight="1" x14ac:dyDescent="0.25">
      <c r="A142" s="60" t="s">
        <v>624</v>
      </c>
      <c r="B142" s="262">
        <v>7.7688073299668786E-2</v>
      </c>
      <c r="C142" s="262">
        <v>7.4333983287588376E-2</v>
      </c>
      <c r="D142" s="262">
        <v>6.0640185641495127E-2</v>
      </c>
      <c r="E142" s="262">
        <v>6.9466401402404801E-2</v>
      </c>
      <c r="F142" s="262">
        <v>6.4806484204831705E-2</v>
      </c>
      <c r="G142" s="262">
        <v>0.1080610065108468</v>
      </c>
      <c r="H142" s="262">
        <v>0.11180123370539941</v>
      </c>
      <c r="I142" s="262">
        <v>8.7861465910348838E-2</v>
      </c>
      <c r="J142" s="262">
        <v>8.0033391184183345E-2</v>
      </c>
      <c r="K142" s="262">
        <v>9.4017163943528673E-2</v>
      </c>
      <c r="L142" s="262">
        <v>0.11020000842103329</v>
      </c>
      <c r="M142" s="262">
        <v>0.1241932927315535</v>
      </c>
      <c r="N142" s="262">
        <v>0.11928557545385921</v>
      </c>
      <c r="O142" s="262">
        <v>0.1177547296580516</v>
      </c>
      <c r="P142" s="262">
        <v>0.13729465186972301</v>
      </c>
      <c r="Q142" s="262">
        <v>0.15116201421582851</v>
      </c>
      <c r="R142" s="262">
        <v>0.1521142881869347</v>
      </c>
      <c r="S142" s="262">
        <v>0.18451391242300019</v>
      </c>
      <c r="T142" s="262">
        <v>0.22407378382518561</v>
      </c>
      <c r="U142" s="262">
        <v>0.2355977863982599</v>
      </c>
      <c r="V142" s="262">
        <v>0.24010342936134099</v>
      </c>
      <c r="W142" s="262">
        <v>0.25298393672910491</v>
      </c>
      <c r="X142" s="262">
        <v>0.23158106935992259</v>
      </c>
      <c r="Y142" s="262">
        <v>0.2098846403674417</v>
      </c>
      <c r="DA142" s="72" t="s">
        <v>773</v>
      </c>
    </row>
    <row r="143" spans="1:105" ht="12" customHeight="1" x14ac:dyDescent="0.25">
      <c r="A143" s="59" t="s">
        <v>31</v>
      </c>
      <c r="B143" s="230">
        <v>1.5286571399250579E-2</v>
      </c>
      <c r="C143" s="230">
        <v>1.4881646065971E-2</v>
      </c>
      <c r="D143" s="230">
        <v>1.502841077027973E-2</v>
      </c>
      <c r="E143" s="230">
        <v>1.314620422110192E-2</v>
      </c>
      <c r="F143" s="230">
        <v>0</v>
      </c>
      <c r="G143" s="230">
        <v>1.426899960208779E-2</v>
      </c>
      <c r="H143" s="230">
        <v>1.3991389864730979E-2</v>
      </c>
      <c r="I143" s="230">
        <v>0</v>
      </c>
      <c r="J143" s="230">
        <v>0</v>
      </c>
      <c r="K143" s="230">
        <v>1.022577451078488E-2</v>
      </c>
      <c r="L143" s="230">
        <v>1.5186193528746259E-2</v>
      </c>
      <c r="M143" s="230">
        <v>1.472423606802542E-2</v>
      </c>
      <c r="N143" s="230">
        <v>1.442923538305717E-2</v>
      </c>
      <c r="O143" s="230">
        <v>1.4052773043844381E-2</v>
      </c>
      <c r="P143" s="230">
        <v>1.340710675184013E-2</v>
      </c>
      <c r="Q143" s="230">
        <v>1.3496708376127259E-2</v>
      </c>
      <c r="R143" s="230">
        <v>1.3714530798273551E-2</v>
      </c>
      <c r="S143" s="230">
        <v>1.3998318998175101E-2</v>
      </c>
      <c r="T143" s="230">
        <v>2.0003691846391031E-2</v>
      </c>
      <c r="U143" s="230">
        <v>1.4692913933853561E-2</v>
      </c>
      <c r="V143" s="230">
        <v>1.334022246215134E-2</v>
      </c>
      <c r="W143" s="230">
        <v>1.215680248596933E-2</v>
      </c>
      <c r="X143" s="230">
        <v>1.7006837088379349E-2</v>
      </c>
      <c r="Y143" s="230">
        <v>1.8491468652324889E-2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1.1366433580105679E-2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4.4767001685868824E-3</v>
      </c>
      <c r="L144" s="230">
        <v>4.4323914416624748E-3</v>
      </c>
      <c r="M144" s="230">
        <v>4.2983366600542359E-3</v>
      </c>
      <c r="N144" s="230">
        <v>4.2124563850363967E-3</v>
      </c>
      <c r="O144" s="230">
        <v>0</v>
      </c>
      <c r="P144" s="230">
        <v>3.9151780543033362E-3</v>
      </c>
      <c r="Q144" s="230">
        <v>0</v>
      </c>
      <c r="R144" s="230">
        <v>0</v>
      </c>
      <c r="S144" s="230">
        <v>1.171220763314535E-3</v>
      </c>
      <c r="T144" s="230">
        <v>2.765532713867958E-3</v>
      </c>
      <c r="U144" s="230">
        <v>4.3368322003209054E-3</v>
      </c>
      <c r="V144" s="230">
        <v>2.8017435295708548E-3</v>
      </c>
      <c r="W144" s="230">
        <v>3.184494138912284E-3</v>
      </c>
      <c r="X144" s="230">
        <v>1.4759185028722301E-3</v>
      </c>
      <c r="Y144" s="230">
        <v>1.5082205009896239E-3</v>
      </c>
      <c r="DA144" s="71" t="s">
        <v>775</v>
      </c>
    </row>
    <row r="145" spans="1:105" ht="12" customHeight="1" x14ac:dyDescent="0.25">
      <c r="A145" s="59" t="s">
        <v>35</v>
      </c>
      <c r="B145" s="230">
        <v>6.240150190041821E-2</v>
      </c>
      <c r="C145" s="230">
        <v>5.9452337221617378E-2</v>
      </c>
      <c r="D145" s="230">
        <v>4.5611774871215413E-2</v>
      </c>
      <c r="E145" s="230">
        <v>4.4953763601197197E-2</v>
      </c>
      <c r="F145" s="230">
        <v>6.4806484204831705E-2</v>
      </c>
      <c r="G145" s="230">
        <v>9.3792006908758982E-2</v>
      </c>
      <c r="H145" s="230">
        <v>9.7809843840668417E-2</v>
      </c>
      <c r="I145" s="230">
        <v>8.7861465910348838E-2</v>
      </c>
      <c r="J145" s="230">
        <v>8.0033391184183345E-2</v>
      </c>
      <c r="K145" s="230">
        <v>7.9314689264156912E-2</v>
      </c>
      <c r="L145" s="230">
        <v>9.0581423450624587E-2</v>
      </c>
      <c r="M145" s="230">
        <v>0.1051707200034739</v>
      </c>
      <c r="N145" s="230">
        <v>0.1006438836857656</v>
      </c>
      <c r="O145" s="230">
        <v>0.1037019566142072</v>
      </c>
      <c r="P145" s="230">
        <v>0.1199723670635795</v>
      </c>
      <c r="Q145" s="230">
        <v>0.13766530583970121</v>
      </c>
      <c r="R145" s="230">
        <v>0.1383997573886612</v>
      </c>
      <c r="S145" s="230">
        <v>0.16934437266151059</v>
      </c>
      <c r="T145" s="230">
        <v>0.2013045592649266</v>
      </c>
      <c r="U145" s="230">
        <v>0.21656804026408541</v>
      </c>
      <c r="V145" s="230">
        <v>0.22396146336961881</v>
      </c>
      <c r="W145" s="230">
        <v>0.23764264010422331</v>
      </c>
      <c r="X145" s="230">
        <v>0.213098313768671</v>
      </c>
      <c r="Y145" s="230">
        <v>0.18988495121412721</v>
      </c>
      <c r="DA145" s="71" t="s">
        <v>776</v>
      </c>
    </row>
    <row r="146" spans="1:105" ht="12" customHeight="1" x14ac:dyDescent="0.25">
      <c r="A146" s="60" t="s">
        <v>629</v>
      </c>
      <c r="B146" s="262">
        <v>2.178407794194007</v>
      </c>
      <c r="C146" s="262">
        <v>2.1397126896318621</v>
      </c>
      <c r="D146" s="262">
        <v>1.650479383663862</v>
      </c>
      <c r="E146" s="262">
        <v>1.8289696413858121</v>
      </c>
      <c r="F146" s="262">
        <v>2.171369543233483</v>
      </c>
      <c r="G146" s="262">
        <v>2.076145952580446</v>
      </c>
      <c r="H146" s="262">
        <v>2.111364799797788</v>
      </c>
      <c r="I146" s="262">
        <v>2.012434884132007</v>
      </c>
      <c r="J146" s="262">
        <v>1.664826227221065</v>
      </c>
      <c r="K146" s="262">
        <v>6.9172222905178646</v>
      </c>
      <c r="L146" s="262">
        <v>5.2840818726716563</v>
      </c>
      <c r="M146" s="262">
        <v>6.043600963534935</v>
      </c>
      <c r="N146" s="262">
        <v>7.2076021095421003</v>
      </c>
      <c r="O146" s="262">
        <v>7.5051848287295577</v>
      </c>
      <c r="P146" s="262">
        <v>7.0137172179732898</v>
      </c>
      <c r="Q146" s="262">
        <v>6.6549811746962044</v>
      </c>
      <c r="R146" s="262">
        <v>8.7003561069664528</v>
      </c>
      <c r="S146" s="262">
        <v>10.26430833270835</v>
      </c>
      <c r="T146" s="262">
        <v>11.920619617348381</v>
      </c>
      <c r="U146" s="262">
        <v>11.96236981574561</v>
      </c>
      <c r="V146" s="262">
        <v>12.79973307853701</v>
      </c>
      <c r="W146" s="262">
        <v>12.91145733963889</v>
      </c>
      <c r="X146" s="262">
        <v>12.602788778745969</v>
      </c>
      <c r="Y146" s="262">
        <v>11.077109939214649</v>
      </c>
      <c r="DA146" s="72" t="s">
        <v>777</v>
      </c>
    </row>
    <row r="147" spans="1:105" ht="12" customHeight="1" x14ac:dyDescent="0.25">
      <c r="A147" s="64" t="s">
        <v>28</v>
      </c>
      <c r="B147" s="229">
        <v>1.328196145129829</v>
      </c>
      <c r="C147" s="229">
        <v>1.1951605042393321</v>
      </c>
      <c r="D147" s="229">
        <v>0.79580637347206484</v>
      </c>
      <c r="E147" s="229">
        <v>0.92877903085575009</v>
      </c>
      <c r="F147" s="229">
        <v>1.3784952547317939</v>
      </c>
      <c r="G147" s="229">
        <v>0.96611901046065429</v>
      </c>
      <c r="H147" s="229">
        <v>1.0253503595212059</v>
      </c>
      <c r="I147" s="229">
        <v>1.2346574633150209</v>
      </c>
      <c r="J147" s="229">
        <v>5.2822294681001962E-2</v>
      </c>
      <c r="K147" s="229">
        <v>7.324609500879594E-3</v>
      </c>
      <c r="L147" s="229">
        <v>0</v>
      </c>
      <c r="M147" s="229">
        <v>0</v>
      </c>
      <c r="N147" s="229">
        <v>0</v>
      </c>
      <c r="O147" s="229">
        <v>0</v>
      </c>
      <c r="P147" s="229">
        <v>9.2325181111537306E-3</v>
      </c>
      <c r="Q147" s="229">
        <v>8.3845144135041433E-3</v>
      </c>
      <c r="R147" s="229">
        <v>5.2701166806758291E-3</v>
      </c>
      <c r="S147" s="229">
        <v>1.0690019701543121E-2</v>
      </c>
      <c r="T147" s="229">
        <v>1.219791575227286E-2</v>
      </c>
      <c r="U147" s="229">
        <v>8.4611164172041353E-3</v>
      </c>
      <c r="V147" s="229">
        <v>7.3320446988045943E-3</v>
      </c>
      <c r="W147" s="229">
        <v>7.4568513131358692E-3</v>
      </c>
      <c r="X147" s="229">
        <v>7.8985999063521748E-3</v>
      </c>
      <c r="Y147" s="229">
        <v>7.8917481461475408E-3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4.0874893804480041E-2</v>
      </c>
      <c r="C149" s="229">
        <v>4.4438406829080707E-2</v>
      </c>
      <c r="D149" s="229">
        <v>4.5990118954624418E-2</v>
      </c>
      <c r="E149" s="229">
        <v>5.0280091764707192E-2</v>
      </c>
      <c r="F149" s="229">
        <v>0</v>
      </c>
      <c r="G149" s="229">
        <v>5.4535405201091812E-2</v>
      </c>
      <c r="H149" s="229">
        <v>5.4607773689093447E-2</v>
      </c>
      <c r="I149" s="229">
        <v>0</v>
      </c>
      <c r="J149" s="229">
        <v>0</v>
      </c>
      <c r="K149" s="229">
        <v>1.8842828221056301E-2</v>
      </c>
      <c r="L149" s="229">
        <v>4.1061728324754923E-2</v>
      </c>
      <c r="M149" s="229">
        <v>3.8048695203670047E-2</v>
      </c>
      <c r="N149" s="229">
        <v>2.7281211495350292E-2</v>
      </c>
      <c r="O149" s="229">
        <v>3.1553246234568948E-2</v>
      </c>
      <c r="P149" s="229">
        <v>3.435214257153265E-2</v>
      </c>
      <c r="Q149" s="229">
        <v>3.110043799567614E-2</v>
      </c>
      <c r="R149" s="229">
        <v>1.9454202962032419E-2</v>
      </c>
      <c r="S149" s="229">
        <v>2.5580487520655781E-2</v>
      </c>
      <c r="T149" s="229">
        <v>3.2281329320524008E-2</v>
      </c>
      <c r="U149" s="229">
        <v>2.2342747316010329E-2</v>
      </c>
      <c r="V149" s="229">
        <v>2.0526819829389639E-2</v>
      </c>
      <c r="W149" s="229">
        <v>1.8223742535490979E-2</v>
      </c>
      <c r="X149" s="229">
        <v>2.6897498552860281E-2</v>
      </c>
      <c r="Y149" s="229">
        <v>3.194683478685692E-2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4.4299749311488529E-2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8.4059973397652386E-3</v>
      </c>
      <c r="L150" s="229">
        <v>1.221258968014757E-2</v>
      </c>
      <c r="M150" s="229">
        <v>1.1318497713178249E-2</v>
      </c>
      <c r="N150" s="229">
        <v>8.1159079885596095E-3</v>
      </c>
      <c r="O150" s="229">
        <v>0</v>
      </c>
      <c r="P150" s="229">
        <v>1.0222371098144971E-2</v>
      </c>
      <c r="Q150" s="229">
        <v>0</v>
      </c>
      <c r="R150" s="229">
        <v>0</v>
      </c>
      <c r="S150" s="229">
        <v>2.1809868999484771E-3</v>
      </c>
      <c r="T150" s="229">
        <v>4.5478006340794654E-3</v>
      </c>
      <c r="U150" s="229">
        <v>6.7202065439956856E-3</v>
      </c>
      <c r="V150" s="229">
        <v>4.3930721818374562E-3</v>
      </c>
      <c r="W150" s="229">
        <v>4.8645203817316157E-3</v>
      </c>
      <c r="X150" s="229">
        <v>2.378658423801177E-3</v>
      </c>
      <c r="Y150" s="229">
        <v>2.6552329761229251E-3</v>
      </c>
      <c r="DA150" s="73" t="s">
        <v>781</v>
      </c>
    </row>
    <row r="151" spans="1:105" ht="12" customHeight="1" x14ac:dyDescent="0.25">
      <c r="A151" s="64" t="s">
        <v>32</v>
      </c>
      <c r="B151" s="229">
        <v>0.62670550940742409</v>
      </c>
      <c r="C151" s="229">
        <v>0.71479306951005916</v>
      </c>
      <c r="D151" s="229">
        <v>0.66943652988520519</v>
      </c>
      <c r="E151" s="229">
        <v>0.63408982791248802</v>
      </c>
      <c r="F151" s="229">
        <v>0.54105833220950772</v>
      </c>
      <c r="G151" s="229">
        <v>0.69788433646178394</v>
      </c>
      <c r="H151" s="229">
        <v>0.65057628669200385</v>
      </c>
      <c r="I151" s="229">
        <v>0.39791902995416101</v>
      </c>
      <c r="J151" s="229">
        <v>0.92299512210536061</v>
      </c>
      <c r="K151" s="229">
        <v>0.1972409887421398</v>
      </c>
      <c r="L151" s="229">
        <v>0.30773706768657089</v>
      </c>
      <c r="M151" s="229">
        <v>0.23820133994260889</v>
      </c>
      <c r="N151" s="229">
        <v>0.13384879304505459</v>
      </c>
      <c r="O151" s="229">
        <v>0.1466087957129798</v>
      </c>
      <c r="P151" s="229">
        <v>0.10634948774188779</v>
      </c>
      <c r="Q151" s="229">
        <v>8.023316751889388E-2</v>
      </c>
      <c r="R151" s="229">
        <v>5.0198060555499843E-2</v>
      </c>
      <c r="S151" s="229">
        <v>5.2037519607066172E-2</v>
      </c>
      <c r="T151" s="229">
        <v>6.37004301762156E-2</v>
      </c>
      <c r="U151" s="229">
        <v>5.9563315676419509E-2</v>
      </c>
      <c r="V151" s="229">
        <v>4.4387429360592569E-2</v>
      </c>
      <c r="W151" s="229">
        <v>5.7225025389762582E-2</v>
      </c>
      <c r="X151" s="229">
        <v>3.998263944143849E-2</v>
      </c>
      <c r="Y151" s="229">
        <v>6.1741601064704638E-2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0.1866549497015409</v>
      </c>
      <c r="T152" s="229">
        <v>0.37367944083327481</v>
      </c>
      <c r="U152" s="229">
        <v>0.45050119172458769</v>
      </c>
      <c r="V152" s="229">
        <v>0.69301017606355386</v>
      </c>
      <c r="W152" s="229">
        <v>0.85366451167577539</v>
      </c>
      <c r="X152" s="229">
        <v>0.94600026446914121</v>
      </c>
      <c r="Y152" s="229">
        <v>0.96141427995861195</v>
      </c>
      <c r="DA152" s="73" t="s">
        <v>783</v>
      </c>
    </row>
    <row r="153" spans="1:105" ht="12" customHeight="1" x14ac:dyDescent="0.25">
      <c r="A153" s="64" t="s">
        <v>35</v>
      </c>
      <c r="B153" s="229">
        <v>0.16645505873690949</v>
      </c>
      <c r="C153" s="229">
        <v>0.17710541878642941</v>
      </c>
      <c r="D153" s="229">
        <v>0.1392463613519673</v>
      </c>
      <c r="E153" s="229">
        <v>0.17152094154137831</v>
      </c>
      <c r="F153" s="229">
        <v>0.2025457078327442</v>
      </c>
      <c r="G153" s="229">
        <v>0.35760720045691619</v>
      </c>
      <c r="H153" s="229">
        <v>0.38083037989548502</v>
      </c>
      <c r="I153" s="229">
        <v>0.3717787785461889</v>
      </c>
      <c r="J153" s="229">
        <v>0.67864561437572857</v>
      </c>
      <c r="K153" s="229">
        <v>0.14580046590202719</v>
      </c>
      <c r="L153" s="229">
        <v>0.24433340306817561</v>
      </c>
      <c r="M153" s="229">
        <v>0.27111731271159611</v>
      </c>
      <c r="N153" s="229">
        <v>0.1898292487620335</v>
      </c>
      <c r="O153" s="229">
        <v>0.23228671509273191</v>
      </c>
      <c r="P153" s="229">
        <v>0.30665877558721921</v>
      </c>
      <c r="Q153" s="229">
        <v>0.31645980248081612</v>
      </c>
      <c r="R153" s="229">
        <v>0.1958498416480319</v>
      </c>
      <c r="S153" s="229">
        <v>0.30871597840417081</v>
      </c>
      <c r="T153" s="229">
        <v>0.32407853978325141</v>
      </c>
      <c r="U153" s="229">
        <v>0.32853255667460268</v>
      </c>
      <c r="V153" s="229">
        <v>0.34378529989526407</v>
      </c>
      <c r="W153" s="229">
        <v>0.35538409433179302</v>
      </c>
      <c r="X153" s="229">
        <v>0.33622016892628681</v>
      </c>
      <c r="Y153" s="229">
        <v>0.32726712788710222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1.6176187115364019E-2</v>
      </c>
      <c r="C155" s="229">
        <v>8.2152902669615432E-3</v>
      </c>
      <c r="D155" s="229">
        <v>0</v>
      </c>
      <c r="E155" s="229">
        <v>0</v>
      </c>
      <c r="F155" s="229">
        <v>4.9270248459436963E-2</v>
      </c>
      <c r="G155" s="229">
        <v>0</v>
      </c>
      <c r="H155" s="229">
        <v>0</v>
      </c>
      <c r="I155" s="229">
        <v>8.0796123166358234E-3</v>
      </c>
      <c r="J155" s="229">
        <v>0</v>
      </c>
      <c r="K155" s="229">
        <v>0</v>
      </c>
      <c r="L155" s="229">
        <v>8.4052375167470526E-3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3.676810907594333E-3</v>
      </c>
      <c r="V155" s="229">
        <v>6.7734110947151186E-4</v>
      </c>
      <c r="W155" s="229">
        <v>3.8583174794890669E-3</v>
      </c>
      <c r="X155" s="229">
        <v>2.542177683451872E-3</v>
      </c>
      <c r="Y155" s="229">
        <v>1.451183638043202E-3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1.0363196058974251E-2</v>
      </c>
      <c r="K156" s="229">
        <v>6.5396074008119962</v>
      </c>
      <c r="L156" s="229">
        <v>4.6703318463952614</v>
      </c>
      <c r="M156" s="229">
        <v>5.4849151179638822</v>
      </c>
      <c r="N156" s="229">
        <v>6.8485269482511022</v>
      </c>
      <c r="O156" s="229">
        <v>7.0947360716892769</v>
      </c>
      <c r="P156" s="229">
        <v>6.5469019228633512</v>
      </c>
      <c r="Q156" s="229">
        <v>6.218803252287314</v>
      </c>
      <c r="R156" s="229">
        <v>8.4295838851202127</v>
      </c>
      <c r="S156" s="229">
        <v>9.6784483908734273</v>
      </c>
      <c r="T156" s="229">
        <v>11.110134160848769</v>
      </c>
      <c r="U156" s="229">
        <v>11.0825718704852</v>
      </c>
      <c r="V156" s="229">
        <v>11.685620895398101</v>
      </c>
      <c r="W156" s="229">
        <v>11.61078027653171</v>
      </c>
      <c r="X156" s="229">
        <v>11.24086877134264</v>
      </c>
      <c r="Y156" s="229">
        <v>9.6827419307570555</v>
      </c>
      <c r="DA156" s="73" t="s">
        <v>787</v>
      </c>
    </row>
    <row r="157" spans="1:105" ht="12" customHeight="1" x14ac:dyDescent="0.25">
      <c r="A157" s="61" t="s">
        <v>641</v>
      </c>
      <c r="B157" s="263">
        <v>0.54976422411115533</v>
      </c>
      <c r="C157" s="263">
        <v>0.5598016272921027</v>
      </c>
      <c r="D157" s="263">
        <v>0.44015033709115858</v>
      </c>
      <c r="E157" s="263">
        <v>0.48306560632312029</v>
      </c>
      <c r="F157" s="263">
        <v>0.55853736305616342</v>
      </c>
      <c r="G157" s="263">
        <v>0.51266985248151686</v>
      </c>
      <c r="H157" s="263">
        <v>0.51376634072650984</v>
      </c>
      <c r="I157" s="263">
        <v>0.49194772716377849</v>
      </c>
      <c r="J157" s="263">
        <v>0.45982140657241111</v>
      </c>
      <c r="K157" s="263">
        <v>0.43963028936820192</v>
      </c>
      <c r="L157" s="263">
        <v>0.45830473047527892</v>
      </c>
      <c r="M157" s="263">
        <v>0.4603543568527001</v>
      </c>
      <c r="N157" s="263">
        <v>0.40474692820152119</v>
      </c>
      <c r="O157" s="263">
        <v>0.46156971768988198</v>
      </c>
      <c r="P157" s="263">
        <v>0.44183884575846699</v>
      </c>
      <c r="Q157" s="263">
        <v>0.38014642602795129</v>
      </c>
      <c r="R157" s="263">
        <v>0.34020285415665558</v>
      </c>
      <c r="S157" s="263">
        <v>0.46965402757210201</v>
      </c>
      <c r="T157" s="263">
        <v>0.50471096587405162</v>
      </c>
      <c r="U157" s="263">
        <v>0.47884851031498188</v>
      </c>
      <c r="V157" s="263">
        <v>0.50376829410116541</v>
      </c>
      <c r="W157" s="263">
        <v>0.50772919784358184</v>
      </c>
      <c r="X157" s="263">
        <v>0.50624582165621912</v>
      </c>
      <c r="Y157" s="263">
        <v>0.49583474214179241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0.99999999999999989</v>
      </c>
      <c r="C187" s="232">
        <f t="shared" si="25"/>
        <v>1</v>
      </c>
      <c r="D187" s="232">
        <f t="shared" si="25"/>
        <v>1.0000000000000002</v>
      </c>
      <c r="E187" s="232">
        <f t="shared" si="25"/>
        <v>1</v>
      </c>
      <c r="F187" s="232">
        <f t="shared" si="25"/>
        <v>1</v>
      </c>
      <c r="G187" s="232">
        <f t="shared" si="25"/>
        <v>0.99999999999999989</v>
      </c>
      <c r="H187" s="232">
        <f t="shared" si="25"/>
        <v>0.99999999999999978</v>
      </c>
      <c r="I187" s="232">
        <f t="shared" si="25"/>
        <v>0.99999999999999989</v>
      </c>
      <c r="J187" s="232">
        <f t="shared" si="25"/>
        <v>0.99999999999999956</v>
      </c>
      <c r="K187" s="232">
        <f t="shared" si="25"/>
        <v>1.0000000000000004</v>
      </c>
      <c r="L187" s="232">
        <f t="shared" si="25"/>
        <v>0.99999999999999933</v>
      </c>
      <c r="M187" s="232">
        <f t="shared" si="25"/>
        <v>1</v>
      </c>
      <c r="N187" s="232">
        <f t="shared" si="25"/>
        <v>1</v>
      </c>
      <c r="O187" s="232">
        <f t="shared" si="25"/>
        <v>0.99999999999999989</v>
      </c>
      <c r="P187" s="232">
        <f t="shared" si="25"/>
        <v>1.0000000000000002</v>
      </c>
      <c r="Q187" s="232">
        <f t="shared" si="25"/>
        <v>0.99999999999999989</v>
      </c>
      <c r="R187" s="232">
        <f t="shared" si="25"/>
        <v>1.0000000000000002</v>
      </c>
      <c r="S187" s="232">
        <f t="shared" si="25"/>
        <v>1</v>
      </c>
      <c r="T187" s="232">
        <f t="shared" si="25"/>
        <v>1</v>
      </c>
      <c r="U187" s="232">
        <f t="shared" si="25"/>
        <v>0.99999999999999956</v>
      </c>
      <c r="V187" s="232">
        <f t="shared" si="25"/>
        <v>0.99999999999999967</v>
      </c>
      <c r="W187" s="232">
        <f t="shared" si="25"/>
        <v>1</v>
      </c>
      <c r="X187" s="232">
        <f t="shared" si="25"/>
        <v>0.99999999999999967</v>
      </c>
      <c r="Y187" s="232">
        <f t="shared" si="25"/>
        <v>0.99999999999999989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1.9565823400216707E-3</v>
      </c>
      <c r="C188" s="299">
        <f t="shared" si="26"/>
        <v>1.9553960050944577E-3</v>
      </c>
      <c r="D188" s="299">
        <f t="shared" si="26"/>
        <v>1.9743539046829799E-3</v>
      </c>
      <c r="E188" s="299">
        <f t="shared" si="26"/>
        <v>1.9327297446043072E-3</v>
      </c>
      <c r="F188" s="299">
        <f t="shared" si="26"/>
        <v>1.9161751669229043E-3</v>
      </c>
      <c r="G188" s="299">
        <f t="shared" si="26"/>
        <v>1.9405041999100809E-3</v>
      </c>
      <c r="H188" s="299">
        <f t="shared" si="26"/>
        <v>1.9317594494584372E-3</v>
      </c>
      <c r="I188" s="299">
        <f t="shared" si="26"/>
        <v>1.8806829344268112E-3</v>
      </c>
      <c r="J188" s="299">
        <f t="shared" si="26"/>
        <v>1.8887873874505812E-3</v>
      </c>
      <c r="K188" s="299">
        <f t="shared" si="26"/>
        <v>1.8440728180049468E-3</v>
      </c>
      <c r="L188" s="299">
        <f t="shared" si="26"/>
        <v>1.8642523381657916E-3</v>
      </c>
      <c r="M188" s="299">
        <f t="shared" si="26"/>
        <v>1.8488394423983874E-3</v>
      </c>
      <c r="N188" s="299">
        <f t="shared" si="26"/>
        <v>1.8321985792627141E-3</v>
      </c>
      <c r="O188" s="299">
        <f t="shared" si="26"/>
        <v>1.8184077410969125E-3</v>
      </c>
      <c r="P188" s="299">
        <f t="shared" si="26"/>
        <v>1.8148406721524731E-3</v>
      </c>
      <c r="Q188" s="299">
        <f t="shared" si="26"/>
        <v>1.8242395585661444E-3</v>
      </c>
      <c r="R188" s="299">
        <f t="shared" si="26"/>
        <v>1.8184782798560384E-3</v>
      </c>
      <c r="S188" s="299">
        <f t="shared" si="26"/>
        <v>1.8068492567426117E-3</v>
      </c>
      <c r="T188" s="299">
        <f t="shared" si="26"/>
        <v>1.8184779494324337E-3</v>
      </c>
      <c r="U188" s="299">
        <f t="shared" si="26"/>
        <v>1.7855056197332796E-3</v>
      </c>
      <c r="V188" s="299">
        <f t="shared" si="26"/>
        <v>1.7471464049609602E-3</v>
      </c>
      <c r="W188" s="299">
        <f t="shared" si="26"/>
        <v>1.7283487943533682E-3</v>
      </c>
      <c r="X188" s="299">
        <f t="shared" si="26"/>
        <v>1.7011143303726215E-3</v>
      </c>
      <c r="Y188" s="299">
        <f t="shared" si="26"/>
        <v>1.7097236908741522E-3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2.6415246602360043E-4</v>
      </c>
      <c r="C189" s="233">
        <f t="shared" si="27"/>
        <v>2.6399230241068054E-4</v>
      </c>
      <c r="D189" s="233">
        <f t="shared" si="27"/>
        <v>2.6655175305300837E-4</v>
      </c>
      <c r="E189" s="233">
        <f t="shared" si="27"/>
        <v>2.6093219679614239E-4</v>
      </c>
      <c r="F189" s="233">
        <f t="shared" si="27"/>
        <v>2.5869721162374539E-4</v>
      </c>
      <c r="G189" s="233">
        <f t="shared" si="27"/>
        <v>2.6198180329570204E-4</v>
      </c>
      <c r="H189" s="233">
        <f t="shared" si="27"/>
        <v>2.6080120008299126E-4</v>
      </c>
      <c r="I189" s="233">
        <f t="shared" si="27"/>
        <v>2.5390550899679563E-4</v>
      </c>
      <c r="J189" s="233">
        <f t="shared" si="27"/>
        <v>2.549996675242498E-4</v>
      </c>
      <c r="K189" s="233">
        <f t="shared" si="27"/>
        <v>2.4896288412666639E-4</v>
      </c>
      <c r="L189" s="233">
        <f t="shared" si="27"/>
        <v>2.5168726219378177E-4</v>
      </c>
      <c r="M189" s="233">
        <f t="shared" si="27"/>
        <v>2.4960641216143403E-4</v>
      </c>
      <c r="N189" s="233">
        <f t="shared" si="27"/>
        <v>2.473597778419194E-4</v>
      </c>
      <c r="O189" s="233">
        <f t="shared" si="27"/>
        <v>2.4549791706789825E-4</v>
      </c>
      <c r="P189" s="233">
        <f t="shared" si="27"/>
        <v>2.4501633751007623E-4</v>
      </c>
      <c r="Q189" s="233">
        <f t="shared" si="27"/>
        <v>2.4628525370811355E-4</v>
      </c>
      <c r="R189" s="233">
        <f t="shared" si="27"/>
        <v>2.4550744029970512E-4</v>
      </c>
      <c r="S189" s="233">
        <f t="shared" si="27"/>
        <v>2.4393743986066244E-4</v>
      </c>
      <c r="T189" s="233">
        <f t="shared" si="27"/>
        <v>2.455073956901793E-4</v>
      </c>
      <c r="U189" s="233">
        <f t="shared" si="27"/>
        <v>2.4611798498137279E-4</v>
      </c>
      <c r="V189" s="233">
        <f t="shared" si="27"/>
        <v>2.4510495314456772E-4</v>
      </c>
      <c r="W189" s="233">
        <f t="shared" si="27"/>
        <v>2.4613494380299302E-4</v>
      </c>
      <c r="X189" s="233">
        <f t="shared" si="27"/>
        <v>2.4540002229852701E-4</v>
      </c>
      <c r="Y189" s="233">
        <f t="shared" si="27"/>
        <v>2.4940405066400316E-4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3.4005494619872498E-2</v>
      </c>
      <c r="C190" s="233">
        <f t="shared" si="28"/>
        <v>3.3984876062115178E-2</v>
      </c>
      <c r="D190" s="233">
        <f t="shared" si="28"/>
        <v>3.4314365263399906E-2</v>
      </c>
      <c r="E190" s="233">
        <f t="shared" si="28"/>
        <v>3.3590935371051844E-2</v>
      </c>
      <c r="F190" s="233">
        <f t="shared" si="28"/>
        <v>3.3303216019423126E-2</v>
      </c>
      <c r="G190" s="233">
        <f t="shared" si="28"/>
        <v>3.3726055775987113E-2</v>
      </c>
      <c r="H190" s="233">
        <f t="shared" si="28"/>
        <v>3.3574071595023798E-2</v>
      </c>
      <c r="I190" s="233">
        <f t="shared" si="28"/>
        <v>3.2686359321646867E-2</v>
      </c>
      <c r="J190" s="233">
        <f t="shared" si="28"/>
        <v>3.282721510269912E-2</v>
      </c>
      <c r="K190" s="233">
        <f t="shared" si="28"/>
        <v>3.2050073747791175E-2</v>
      </c>
      <c r="L190" s="233">
        <f t="shared" si="28"/>
        <v>3.2400794773032378E-2</v>
      </c>
      <c r="M190" s="233">
        <f t="shared" si="28"/>
        <v>3.2132917907656322E-2</v>
      </c>
      <c r="N190" s="233">
        <f t="shared" si="28"/>
        <v>3.1843698910706812E-2</v>
      </c>
      <c r="O190" s="233">
        <f t="shared" si="28"/>
        <v>3.1604013484002262E-2</v>
      </c>
      <c r="P190" s="233">
        <f t="shared" si="28"/>
        <v>3.1542017655195237E-2</v>
      </c>
      <c r="Q190" s="233">
        <f t="shared" si="28"/>
        <v>3.1705370750454875E-2</v>
      </c>
      <c r="R190" s="233">
        <f t="shared" si="28"/>
        <v>3.1605239451008557E-2</v>
      </c>
      <c r="S190" s="233">
        <f t="shared" si="28"/>
        <v>3.1403126473277358E-2</v>
      </c>
      <c r="T190" s="233">
        <f t="shared" si="28"/>
        <v>3.1605233708230492E-2</v>
      </c>
      <c r="U190" s="233">
        <f t="shared" si="28"/>
        <v>3.0942416585913866E-2</v>
      </c>
      <c r="V190" s="233">
        <f t="shared" si="28"/>
        <v>3.0201868491581522E-2</v>
      </c>
      <c r="W190" s="233">
        <f t="shared" si="28"/>
        <v>2.9811904024159289E-2</v>
      </c>
      <c r="X190" s="233">
        <f t="shared" si="28"/>
        <v>2.9286404143609862E-2</v>
      </c>
      <c r="Y190" s="233">
        <f t="shared" si="28"/>
        <v>2.938564866172489E-2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6.4612218364618556E-4</v>
      </c>
      <c r="C191" s="233">
        <f t="shared" si="29"/>
        <v>6.4573042026468727E-4</v>
      </c>
      <c r="D191" s="233">
        <f t="shared" si="29"/>
        <v>6.5199088742158974E-4</v>
      </c>
      <c r="E191" s="233">
        <f t="shared" si="29"/>
        <v>6.3824534109197678E-4</v>
      </c>
      <c r="F191" s="233">
        <f t="shared" si="29"/>
        <v>6.3277852292539262E-4</v>
      </c>
      <c r="G191" s="233">
        <f t="shared" si="29"/>
        <v>6.4081269945767238E-4</v>
      </c>
      <c r="H191" s="233">
        <f t="shared" si="29"/>
        <v>6.379249205271957E-4</v>
      </c>
      <c r="I191" s="233">
        <f t="shared" si="29"/>
        <v>6.2105792303354267E-4</v>
      </c>
      <c r="J191" s="233">
        <f t="shared" si="29"/>
        <v>6.2373425654522997E-4</v>
      </c>
      <c r="K191" s="233">
        <f t="shared" si="29"/>
        <v>6.0896816433431318E-4</v>
      </c>
      <c r="L191" s="233">
        <f t="shared" si="29"/>
        <v>6.1563204725125333E-4</v>
      </c>
      <c r="M191" s="233">
        <f t="shared" si="29"/>
        <v>6.1054224670166999E-4</v>
      </c>
      <c r="N191" s="233">
        <f t="shared" si="29"/>
        <v>6.050469344896323E-4</v>
      </c>
      <c r="O191" s="233">
        <f t="shared" si="29"/>
        <v>6.0049278601975503E-4</v>
      </c>
      <c r="P191" s="233">
        <f t="shared" si="29"/>
        <v>5.9931483284678924E-4</v>
      </c>
      <c r="Q191" s="233">
        <f t="shared" si="29"/>
        <v>6.0241862709517089E-4</v>
      </c>
      <c r="R191" s="233">
        <f t="shared" si="29"/>
        <v>6.0051608003409138E-4</v>
      </c>
      <c r="S191" s="233">
        <f t="shared" si="29"/>
        <v>5.9667582774619804E-4</v>
      </c>
      <c r="T191" s="233">
        <f t="shared" si="29"/>
        <v>6.0051597091830434E-4</v>
      </c>
      <c r="U191" s="233">
        <f t="shared" si="29"/>
        <v>6.0346258261840982E-4</v>
      </c>
      <c r="V191" s="233">
        <f t="shared" si="29"/>
        <v>6.0218048187618578E-4</v>
      </c>
      <c r="W191" s="233">
        <f t="shared" si="29"/>
        <v>6.0572401516674403E-4</v>
      </c>
      <c r="X191" s="233">
        <f t="shared" si="29"/>
        <v>6.0477087693987567E-4</v>
      </c>
      <c r="Y191" s="233">
        <f t="shared" si="29"/>
        <v>6.1538053559913927E-4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5.5175119706702136E-3</v>
      </c>
      <c r="C192" s="300">
        <f t="shared" si="30"/>
        <v>5.5415152772363262E-3</v>
      </c>
      <c r="D192" s="300">
        <f t="shared" si="30"/>
        <v>5.6084903177507214E-3</v>
      </c>
      <c r="E192" s="300">
        <f t="shared" si="30"/>
        <v>5.4806089452807821E-3</v>
      </c>
      <c r="F192" s="300">
        <f t="shared" si="30"/>
        <v>5.4119874260964065E-3</v>
      </c>
      <c r="G192" s="300">
        <f t="shared" si="30"/>
        <v>5.4537577920288471E-3</v>
      </c>
      <c r="H192" s="300">
        <f t="shared" si="30"/>
        <v>5.421146747086744E-3</v>
      </c>
      <c r="I192" s="300">
        <f t="shared" si="30"/>
        <v>5.2780102928677713E-3</v>
      </c>
      <c r="J192" s="300">
        <f t="shared" si="30"/>
        <v>5.3966282414360713E-3</v>
      </c>
      <c r="K192" s="300">
        <f t="shared" si="30"/>
        <v>4.4352266800121182E-3</v>
      </c>
      <c r="L192" s="300">
        <f t="shared" si="30"/>
        <v>4.7499804518923109E-3</v>
      </c>
      <c r="M192" s="300">
        <f t="shared" si="30"/>
        <v>4.6157962341477898E-3</v>
      </c>
      <c r="N192" s="300">
        <f t="shared" si="30"/>
        <v>4.3225588909277758E-3</v>
      </c>
      <c r="O192" s="300">
        <f t="shared" si="30"/>
        <v>4.3679562440538259E-3</v>
      </c>
      <c r="P192" s="300">
        <f t="shared" si="30"/>
        <v>4.3883670889937236E-3</v>
      </c>
      <c r="Q192" s="300">
        <f t="shared" si="30"/>
        <v>4.3473434742743846E-3</v>
      </c>
      <c r="R192" s="300">
        <f t="shared" si="30"/>
        <v>3.9939030677624103E-3</v>
      </c>
      <c r="S192" s="300">
        <f t="shared" si="30"/>
        <v>4.0959886672046484E-3</v>
      </c>
      <c r="T192" s="300">
        <f t="shared" si="30"/>
        <v>4.0629651714068045E-3</v>
      </c>
      <c r="U192" s="300">
        <f t="shared" si="30"/>
        <v>4.5693864902755571E-3</v>
      </c>
      <c r="V192" s="300">
        <f t="shared" si="30"/>
        <v>4.3845809979650074E-3</v>
      </c>
      <c r="W192" s="300">
        <f t="shared" si="30"/>
        <v>4.2642704039427297E-3</v>
      </c>
      <c r="X192" s="300">
        <f t="shared" si="30"/>
        <v>4.1446987627023263E-3</v>
      </c>
      <c r="Y192" s="300">
        <f t="shared" si="30"/>
        <v>4.2053167786965176E-3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0.28954902918510289</v>
      </c>
      <c r="C193" s="301">
        <f t="shared" si="31"/>
        <v>0.29012342107510442</v>
      </c>
      <c r="D193" s="301">
        <f t="shared" si="31"/>
        <v>0.29022542040224192</v>
      </c>
      <c r="E193" s="301">
        <f t="shared" si="31"/>
        <v>0.29111326711684654</v>
      </c>
      <c r="F193" s="301">
        <f t="shared" si="31"/>
        <v>0.29020651396379277</v>
      </c>
      <c r="G193" s="301">
        <f t="shared" si="31"/>
        <v>0.29098180259031947</v>
      </c>
      <c r="H193" s="301">
        <f t="shared" si="31"/>
        <v>0.29101560126099335</v>
      </c>
      <c r="I193" s="301">
        <f t="shared" si="31"/>
        <v>0.29138699015128922</v>
      </c>
      <c r="J193" s="301">
        <f t="shared" si="31"/>
        <v>0.29341189097349307</v>
      </c>
      <c r="K193" s="301">
        <f t="shared" si="31"/>
        <v>0.242400438871643</v>
      </c>
      <c r="L193" s="301">
        <f t="shared" si="31"/>
        <v>0.25919109379519184</v>
      </c>
      <c r="M193" s="301">
        <f t="shared" si="31"/>
        <v>0.25485357566747502</v>
      </c>
      <c r="N193" s="301">
        <f t="shared" si="31"/>
        <v>0.24025265770554116</v>
      </c>
      <c r="O193" s="301">
        <f t="shared" si="31"/>
        <v>0.24396467955944881</v>
      </c>
      <c r="P193" s="301">
        <f t="shared" si="31"/>
        <v>0.24837857900777652</v>
      </c>
      <c r="Q193" s="301">
        <f t="shared" si="31"/>
        <v>0.24671244594696234</v>
      </c>
      <c r="R193" s="301">
        <f t="shared" si="31"/>
        <v>0.22641689987420049</v>
      </c>
      <c r="S193" s="301">
        <f t="shared" si="31"/>
        <v>0.23417128061745709</v>
      </c>
      <c r="T193" s="301">
        <f t="shared" si="31"/>
        <v>0.23147743226020798</v>
      </c>
      <c r="U193" s="301">
        <f t="shared" si="31"/>
        <v>0.23214111765985296</v>
      </c>
      <c r="V193" s="301">
        <f t="shared" si="31"/>
        <v>0.23252675430200304</v>
      </c>
      <c r="W193" s="301">
        <f t="shared" si="31"/>
        <v>0.2346029131512066</v>
      </c>
      <c r="X193" s="301">
        <f t="shared" si="31"/>
        <v>0.23546834402734568</v>
      </c>
      <c r="Y193" s="301">
        <f t="shared" si="31"/>
        <v>0.239796405584385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0.10545734428989952</v>
      </c>
      <c r="C194" s="302">
        <f t="shared" si="32"/>
        <v>0.10481431979824855</v>
      </c>
      <c r="D194" s="302">
        <f t="shared" si="32"/>
        <v>0.11335067448461218</v>
      </c>
      <c r="E194" s="302">
        <f t="shared" si="32"/>
        <v>9.58929284840212E-2</v>
      </c>
      <c r="F194" s="302">
        <f t="shared" si="32"/>
        <v>8.7124898435900183E-2</v>
      </c>
      <c r="G194" s="302">
        <f t="shared" si="32"/>
        <v>0.10579774427826641</v>
      </c>
      <c r="H194" s="302">
        <f t="shared" si="32"/>
        <v>0.10278074250277097</v>
      </c>
      <c r="I194" s="302">
        <f t="shared" si="32"/>
        <v>7.8948485747564023E-2</v>
      </c>
      <c r="J194" s="302">
        <f t="shared" si="32"/>
        <v>8.5774221600874626E-2</v>
      </c>
      <c r="K194" s="302">
        <f t="shared" si="32"/>
        <v>7.6408206268419529E-2</v>
      </c>
      <c r="L194" s="302">
        <f t="shared" si="32"/>
        <v>8.5450057956909325E-2</v>
      </c>
      <c r="M194" s="302">
        <f t="shared" si="32"/>
        <v>8.1773997478873442E-2</v>
      </c>
      <c r="N194" s="302">
        <f t="shared" si="32"/>
        <v>7.7011449928402143E-2</v>
      </c>
      <c r="O194" s="302">
        <f t="shared" si="32"/>
        <v>6.9493710430128891E-2</v>
      </c>
      <c r="P194" s="302">
        <f t="shared" si="32"/>
        <v>7.1700351746456698E-2</v>
      </c>
      <c r="Q194" s="302">
        <f t="shared" si="32"/>
        <v>8.1173132326893743E-2</v>
      </c>
      <c r="R194" s="302">
        <f t="shared" si="32"/>
        <v>8.0569263515797407E-2</v>
      </c>
      <c r="S194" s="302">
        <f t="shared" si="32"/>
        <v>7.3145410802192626E-2</v>
      </c>
      <c r="T194" s="302">
        <f t="shared" si="32"/>
        <v>7.9502668959355191E-2</v>
      </c>
      <c r="U194" s="302">
        <f t="shared" si="32"/>
        <v>8.5191173150671456E-2</v>
      </c>
      <c r="V194" s="302">
        <f t="shared" si="32"/>
        <v>8.1773990218278081E-2</v>
      </c>
      <c r="W194" s="302">
        <f t="shared" si="32"/>
        <v>8.6714807212474002E-2</v>
      </c>
      <c r="X194" s="302">
        <f t="shared" si="32"/>
        <v>8.0078210116652671E-2</v>
      </c>
      <c r="Y194" s="302">
        <f t="shared" si="32"/>
        <v>7.9531724204609189E-2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0.18409168489520339</v>
      </c>
      <c r="C195" s="302">
        <f t="shared" si="33"/>
        <v>0.1853091012768559</v>
      </c>
      <c r="D195" s="302">
        <f t="shared" si="33"/>
        <v>0.17687474591762975</v>
      </c>
      <c r="E195" s="302">
        <f t="shared" si="33"/>
        <v>0.19522033863282531</v>
      </c>
      <c r="F195" s="302">
        <f t="shared" si="33"/>
        <v>0.2030816155278925</v>
      </c>
      <c r="G195" s="302">
        <f t="shared" si="33"/>
        <v>0.18518405831205306</v>
      </c>
      <c r="H195" s="302">
        <f t="shared" si="33"/>
        <v>0.18823485875822243</v>
      </c>
      <c r="I195" s="302">
        <f t="shared" si="33"/>
        <v>0.21243850440372511</v>
      </c>
      <c r="J195" s="302">
        <f t="shared" si="33"/>
        <v>0.20763766937261846</v>
      </c>
      <c r="K195" s="302">
        <f t="shared" si="33"/>
        <v>0.16599223260322352</v>
      </c>
      <c r="L195" s="302">
        <f t="shared" si="33"/>
        <v>0.17374103583828254</v>
      </c>
      <c r="M195" s="302">
        <f t="shared" si="33"/>
        <v>0.17307957818860153</v>
      </c>
      <c r="N195" s="302">
        <f t="shared" si="33"/>
        <v>0.16324120777713905</v>
      </c>
      <c r="O195" s="302">
        <f t="shared" si="33"/>
        <v>0.17447096912931995</v>
      </c>
      <c r="P195" s="302">
        <f t="shared" si="33"/>
        <v>0.17667822726131979</v>
      </c>
      <c r="Q195" s="302">
        <f t="shared" si="33"/>
        <v>0.16553931362006852</v>
      </c>
      <c r="R195" s="302">
        <f t="shared" si="33"/>
        <v>0.14584763635840306</v>
      </c>
      <c r="S195" s="302">
        <f t="shared" si="33"/>
        <v>0.16102586981526448</v>
      </c>
      <c r="T195" s="302">
        <f t="shared" si="33"/>
        <v>0.1519747633008528</v>
      </c>
      <c r="U195" s="302">
        <f t="shared" si="33"/>
        <v>0.14694994450918147</v>
      </c>
      <c r="V195" s="302">
        <f t="shared" si="33"/>
        <v>0.15075276408372493</v>
      </c>
      <c r="W195" s="302">
        <f t="shared" si="33"/>
        <v>0.14788810593873258</v>
      </c>
      <c r="X195" s="302">
        <f t="shared" si="33"/>
        <v>0.15539013391069303</v>
      </c>
      <c r="Y195" s="302">
        <f t="shared" si="33"/>
        <v>0.1602646813797759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0.57166820927172035</v>
      </c>
      <c r="C196" s="301">
        <f t="shared" si="34"/>
        <v>0.57280225411414831</v>
      </c>
      <c r="D196" s="301">
        <f t="shared" si="34"/>
        <v>0.57300363545828825</v>
      </c>
      <c r="E196" s="301">
        <f t="shared" si="34"/>
        <v>0.57475654667637821</v>
      </c>
      <c r="F196" s="301">
        <f t="shared" si="34"/>
        <v>0.57296630772197166</v>
      </c>
      <c r="G196" s="301">
        <f t="shared" si="34"/>
        <v>0.57449699101261409</v>
      </c>
      <c r="H196" s="301">
        <f t="shared" si="34"/>
        <v>0.57456372107761977</v>
      </c>
      <c r="I196" s="301">
        <f t="shared" si="34"/>
        <v>0.57529696899233884</v>
      </c>
      <c r="J196" s="301">
        <f t="shared" si="34"/>
        <v>0.57929481153472229</v>
      </c>
      <c r="K196" s="301">
        <f t="shared" si="34"/>
        <v>0.47858086489333262</v>
      </c>
      <c r="L196" s="301">
        <f t="shared" si="34"/>
        <v>0.51173132531676657</v>
      </c>
      <c r="M196" s="301">
        <f t="shared" si="34"/>
        <v>0.50316759009121936</v>
      </c>
      <c r="N196" s="301">
        <f t="shared" si="34"/>
        <v>0.47434041478169331</v>
      </c>
      <c r="O196" s="301">
        <f t="shared" si="34"/>
        <v>0.48166920773939398</v>
      </c>
      <c r="P196" s="301">
        <f t="shared" si="34"/>
        <v>0.49038374565593401</v>
      </c>
      <c r="Q196" s="301">
        <f t="shared" si="34"/>
        <v>0.48709423262954021</v>
      </c>
      <c r="R196" s="301">
        <f t="shared" si="34"/>
        <v>0.44702392566888283</v>
      </c>
      <c r="S196" s="301">
        <f t="shared" si="34"/>
        <v>0.46233370918286809</v>
      </c>
      <c r="T196" s="301">
        <f t="shared" si="34"/>
        <v>0.45701513681268191</v>
      </c>
      <c r="U196" s="301">
        <f t="shared" si="34"/>
        <v>0.45832547739646029</v>
      </c>
      <c r="V196" s="301">
        <f t="shared" si="34"/>
        <v>0.45908685521654097</v>
      </c>
      <c r="W196" s="301">
        <f t="shared" si="34"/>
        <v>0.46318589852823228</v>
      </c>
      <c r="X196" s="301">
        <f t="shared" si="34"/>
        <v>0.46489455326143336</v>
      </c>
      <c r="Y196" s="301">
        <f t="shared" si="34"/>
        <v>0.47343961800191542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0.20820864547336518</v>
      </c>
      <c r="C197" s="302">
        <f t="shared" si="35"/>
        <v>0.20693909654517667</v>
      </c>
      <c r="D197" s="302">
        <f t="shared" si="35"/>
        <v>0.2237927624372564</v>
      </c>
      <c r="E197" s="302">
        <f t="shared" si="35"/>
        <v>0.1893252374651786</v>
      </c>
      <c r="F197" s="302">
        <f t="shared" si="35"/>
        <v>0.17201416565617722</v>
      </c>
      <c r="G197" s="302">
        <f t="shared" si="35"/>
        <v>0.20888071076169806</v>
      </c>
      <c r="H197" s="302">
        <f t="shared" si="35"/>
        <v>0.2029241236951792</v>
      </c>
      <c r="I197" s="302">
        <f t="shared" si="35"/>
        <v>0.15587114762236592</v>
      </c>
      <c r="J197" s="302">
        <f t="shared" si="35"/>
        <v>0.16934747045171755</v>
      </c>
      <c r="K197" s="302">
        <f t="shared" si="35"/>
        <v>0.15085577241983367</v>
      </c>
      <c r="L197" s="302">
        <f t="shared" si="35"/>
        <v>0.16870746122641234</v>
      </c>
      <c r="M197" s="302">
        <f t="shared" si="35"/>
        <v>0.16144966824894097</v>
      </c>
      <c r="N197" s="302">
        <f t="shared" si="35"/>
        <v>0.15204678046371248</v>
      </c>
      <c r="O197" s="302">
        <f t="shared" si="35"/>
        <v>0.13720420720817678</v>
      </c>
      <c r="P197" s="302">
        <f t="shared" si="35"/>
        <v>0.14156086726454217</v>
      </c>
      <c r="Q197" s="302">
        <f t="shared" si="35"/>
        <v>0.16026335618837986</v>
      </c>
      <c r="R197" s="302">
        <f t="shared" si="35"/>
        <v>0.15907111388369649</v>
      </c>
      <c r="S197" s="302">
        <f t="shared" si="35"/>
        <v>0.14441390505579074</v>
      </c>
      <c r="T197" s="302">
        <f t="shared" si="35"/>
        <v>0.15696529366452217</v>
      </c>
      <c r="U197" s="302">
        <f t="shared" si="35"/>
        <v>0.16819633461684927</v>
      </c>
      <c r="V197" s="302">
        <f t="shared" si="35"/>
        <v>0.16144965391405755</v>
      </c>
      <c r="W197" s="302">
        <f t="shared" si="35"/>
        <v>0.17120450617987409</v>
      </c>
      <c r="X197" s="302">
        <f t="shared" si="35"/>
        <v>0.15810160755125985</v>
      </c>
      <c r="Y197" s="302">
        <f t="shared" si="35"/>
        <v>0.15702265859532871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0.36345956379835509</v>
      </c>
      <c r="C198" s="302">
        <f t="shared" si="36"/>
        <v>0.36586315756897181</v>
      </c>
      <c r="D198" s="302">
        <f t="shared" si="36"/>
        <v>0.34921087302103171</v>
      </c>
      <c r="E198" s="302">
        <f t="shared" si="36"/>
        <v>0.38543130921119978</v>
      </c>
      <c r="F198" s="302">
        <f t="shared" si="36"/>
        <v>0.40095214206579466</v>
      </c>
      <c r="G198" s="302">
        <f t="shared" si="36"/>
        <v>0.36561628025091597</v>
      </c>
      <c r="H198" s="302">
        <f t="shared" si="36"/>
        <v>0.37163959738244057</v>
      </c>
      <c r="I198" s="302">
        <f t="shared" si="36"/>
        <v>0.41942582136997297</v>
      </c>
      <c r="J198" s="302">
        <f t="shared" si="36"/>
        <v>0.40994734108300479</v>
      </c>
      <c r="K198" s="302">
        <f t="shared" si="36"/>
        <v>0.3277250924734989</v>
      </c>
      <c r="L198" s="302">
        <f t="shared" si="36"/>
        <v>0.34302386409035424</v>
      </c>
      <c r="M198" s="302">
        <f t="shared" si="36"/>
        <v>0.34171792184227839</v>
      </c>
      <c r="N198" s="302">
        <f t="shared" si="36"/>
        <v>0.32229363431798086</v>
      </c>
      <c r="O198" s="302">
        <f t="shared" si="36"/>
        <v>0.34446500053121715</v>
      </c>
      <c r="P198" s="302">
        <f t="shared" si="36"/>
        <v>0.34882287839139187</v>
      </c>
      <c r="Q198" s="302">
        <f t="shared" si="36"/>
        <v>0.32683087644116032</v>
      </c>
      <c r="R198" s="302">
        <f t="shared" si="36"/>
        <v>0.28795281178518634</v>
      </c>
      <c r="S198" s="302">
        <f t="shared" si="36"/>
        <v>0.31791980412707749</v>
      </c>
      <c r="T198" s="302">
        <f t="shared" si="36"/>
        <v>0.30004984314815991</v>
      </c>
      <c r="U198" s="302">
        <f t="shared" si="36"/>
        <v>0.29012914277961105</v>
      </c>
      <c r="V198" s="302">
        <f t="shared" si="36"/>
        <v>0.29763720130248339</v>
      </c>
      <c r="W198" s="302">
        <f t="shared" si="36"/>
        <v>0.29198139234835818</v>
      </c>
      <c r="X198" s="302">
        <f t="shared" si="36"/>
        <v>0.30679294571017351</v>
      </c>
      <c r="Y198" s="302">
        <f t="shared" si="36"/>
        <v>0.31641695940658671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9.639289796294262E-2</v>
      </c>
      <c r="C199" s="301">
        <f t="shared" si="37"/>
        <v>9.4682814743625734E-2</v>
      </c>
      <c r="D199" s="301">
        <f t="shared" si="37"/>
        <v>9.3955192013161853E-2</v>
      </c>
      <c r="E199" s="301">
        <f t="shared" si="37"/>
        <v>9.2226734607949945E-2</v>
      </c>
      <c r="F199" s="301">
        <f t="shared" si="37"/>
        <v>9.5304323967243781E-2</v>
      </c>
      <c r="G199" s="301">
        <f t="shared" si="37"/>
        <v>9.2498094126386946E-2</v>
      </c>
      <c r="H199" s="301">
        <f t="shared" si="37"/>
        <v>9.2594973749207568E-2</v>
      </c>
      <c r="I199" s="301">
        <f t="shared" si="37"/>
        <v>9.2596024875400071E-2</v>
      </c>
      <c r="J199" s="301">
        <f t="shared" si="37"/>
        <v>8.63019328361289E-2</v>
      </c>
      <c r="K199" s="301">
        <f t="shared" si="37"/>
        <v>0.23983139194075548</v>
      </c>
      <c r="L199" s="301">
        <f t="shared" si="37"/>
        <v>0.18919523401550545</v>
      </c>
      <c r="M199" s="301">
        <f t="shared" si="37"/>
        <v>0.20252113199824009</v>
      </c>
      <c r="N199" s="301">
        <f t="shared" si="37"/>
        <v>0.24655606441953679</v>
      </c>
      <c r="O199" s="301">
        <f t="shared" si="37"/>
        <v>0.23572974452891657</v>
      </c>
      <c r="P199" s="301">
        <f t="shared" si="37"/>
        <v>0.22264811874959126</v>
      </c>
      <c r="Q199" s="301">
        <f t="shared" si="37"/>
        <v>0.22746766375939886</v>
      </c>
      <c r="R199" s="301">
        <f t="shared" si="37"/>
        <v>0.28829553013795606</v>
      </c>
      <c r="S199" s="301">
        <f t="shared" si="37"/>
        <v>0.26534843253484319</v>
      </c>
      <c r="T199" s="301">
        <f t="shared" si="37"/>
        <v>0.27317473073143178</v>
      </c>
      <c r="U199" s="301">
        <f t="shared" si="37"/>
        <v>0.27138651568016386</v>
      </c>
      <c r="V199" s="301">
        <f t="shared" si="37"/>
        <v>0.27120550915192748</v>
      </c>
      <c r="W199" s="301">
        <f t="shared" si="37"/>
        <v>0.26555480613913607</v>
      </c>
      <c r="X199" s="301">
        <f t="shared" si="37"/>
        <v>0.26365471457529738</v>
      </c>
      <c r="Y199" s="301">
        <f t="shared" si="37"/>
        <v>0.25059850269614076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2.9282482906937105E-3</v>
      </c>
      <c r="C200" s="302">
        <f t="shared" si="38"/>
        <v>2.7750040229921362E-3</v>
      </c>
      <c r="D200" s="302">
        <f t="shared" si="38"/>
        <v>2.8909401330422702E-3</v>
      </c>
      <c r="E200" s="302">
        <f t="shared" si="38"/>
        <v>2.9298881650542761E-3</v>
      </c>
      <c r="F200" s="302">
        <f t="shared" si="38"/>
        <v>2.421781208840507E-3</v>
      </c>
      <c r="G200" s="302">
        <f t="shared" si="38"/>
        <v>4.0360770696701532E-3</v>
      </c>
      <c r="H200" s="302">
        <f t="shared" si="38"/>
        <v>4.1205053831841415E-3</v>
      </c>
      <c r="I200" s="302">
        <f t="shared" si="38"/>
        <v>3.4261020394450912E-3</v>
      </c>
      <c r="J200" s="302">
        <f t="shared" si="38"/>
        <v>3.3688452375395177E-3</v>
      </c>
      <c r="K200" s="302">
        <f t="shared" si="38"/>
        <v>3.8771286142070299E-3</v>
      </c>
      <c r="L200" s="302">
        <f t="shared" si="38"/>
        <v>4.2938903514106739E-3</v>
      </c>
      <c r="M200" s="302">
        <f t="shared" si="38"/>
        <v>4.6479906773660394E-3</v>
      </c>
      <c r="N200" s="302">
        <f t="shared" si="38"/>
        <v>4.9171303262668361E-3</v>
      </c>
      <c r="O200" s="302">
        <f t="shared" si="38"/>
        <v>4.3861313591297291E-3</v>
      </c>
      <c r="P200" s="302">
        <f t="shared" si="38"/>
        <v>5.0631414421191167E-3</v>
      </c>
      <c r="Q200" s="302">
        <f t="shared" si="38"/>
        <v>6.0458259348707116E-3</v>
      </c>
      <c r="R200" s="302">
        <f t="shared" si="38"/>
        <v>6.5084383398277381E-3</v>
      </c>
      <c r="S200" s="302">
        <f t="shared" si="38"/>
        <v>5.9398551573143299E-3</v>
      </c>
      <c r="T200" s="302">
        <f t="shared" si="38"/>
        <v>6.4765035080541619E-3</v>
      </c>
      <c r="U200" s="302">
        <f t="shared" si="38"/>
        <v>7.0226469206903334E-3</v>
      </c>
      <c r="V200" s="302">
        <f t="shared" si="38"/>
        <v>6.9331540353406934E-3</v>
      </c>
      <c r="W200" s="302">
        <f t="shared" si="38"/>
        <v>7.2228419595640721E-3</v>
      </c>
      <c r="X200" s="302">
        <f t="shared" si="38"/>
        <v>6.8329341843380706E-3</v>
      </c>
      <c r="Y200" s="302">
        <f t="shared" si="38"/>
        <v>6.4418454157929728E-3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7.274272826060145E-2</v>
      </c>
      <c r="C201" s="302">
        <f t="shared" si="39"/>
        <v>7.100953917499303E-2</v>
      </c>
      <c r="D201" s="302">
        <f t="shared" si="39"/>
        <v>7.0080670438076698E-2</v>
      </c>
      <c r="E201" s="302">
        <f t="shared" si="39"/>
        <v>6.8922562266115484E-2</v>
      </c>
      <c r="F201" s="302">
        <f t="shared" si="39"/>
        <v>7.2010321299676217E-2</v>
      </c>
      <c r="G201" s="302">
        <f t="shared" si="39"/>
        <v>6.931380529446439E-2</v>
      </c>
      <c r="H201" s="302">
        <f t="shared" si="39"/>
        <v>6.9539283999089527E-2</v>
      </c>
      <c r="I201" s="302">
        <f t="shared" si="39"/>
        <v>6.9986733779491994E-2</v>
      </c>
      <c r="J201" s="302">
        <f t="shared" si="39"/>
        <v>6.3577826841422741E-2</v>
      </c>
      <c r="K201" s="302">
        <f t="shared" si="39"/>
        <v>0.21782456122656399</v>
      </c>
      <c r="L201" s="302">
        <f t="shared" si="39"/>
        <v>0.16704372016306004</v>
      </c>
      <c r="M201" s="302">
        <f t="shared" si="39"/>
        <v>0.18064416935407676</v>
      </c>
      <c r="N201" s="302">
        <f t="shared" si="39"/>
        <v>0.22495465866809186</v>
      </c>
      <c r="O201" s="302">
        <f t="shared" si="39"/>
        <v>0.21415105182585428</v>
      </c>
      <c r="P201" s="302">
        <f t="shared" si="39"/>
        <v>0.20129087888315395</v>
      </c>
      <c r="Q201" s="302">
        <f t="shared" si="39"/>
        <v>0.20621762707455299</v>
      </c>
      <c r="R201" s="302">
        <f t="shared" si="39"/>
        <v>0.26723100159974428</v>
      </c>
      <c r="S201" s="302">
        <f t="shared" si="39"/>
        <v>0.24428951745844685</v>
      </c>
      <c r="T201" s="302">
        <f t="shared" si="39"/>
        <v>0.25211034333426158</v>
      </c>
      <c r="U201" s="302">
        <f t="shared" si="39"/>
        <v>0.25018839120773423</v>
      </c>
      <c r="V201" s="302">
        <f t="shared" si="39"/>
        <v>0.24990421741566934</v>
      </c>
      <c r="W201" s="302">
        <f t="shared" si="39"/>
        <v>0.24407872028284247</v>
      </c>
      <c r="X201" s="302">
        <f t="shared" si="39"/>
        <v>0.24209747596780748</v>
      </c>
      <c r="Y201" s="302">
        <f t="shared" si="39"/>
        <v>0.22893834137564339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2.0721921411647463E-2</v>
      </c>
      <c r="C202" s="303">
        <f t="shared" si="40"/>
        <v>2.089827154564055E-2</v>
      </c>
      <c r="D202" s="303">
        <f t="shared" si="40"/>
        <v>2.0983581442042893E-2</v>
      </c>
      <c r="E202" s="303">
        <f t="shared" si="40"/>
        <v>2.0374284176780194E-2</v>
      </c>
      <c r="F202" s="303">
        <f t="shared" si="40"/>
        <v>2.0872221458727056E-2</v>
      </c>
      <c r="G202" s="303">
        <f t="shared" si="40"/>
        <v>1.9148211762252409E-2</v>
      </c>
      <c r="H202" s="303">
        <f t="shared" si="40"/>
        <v>1.8935184366933904E-2</v>
      </c>
      <c r="I202" s="303">
        <f t="shared" si="40"/>
        <v>1.9183189056462987E-2</v>
      </c>
      <c r="J202" s="303">
        <f t="shared" si="40"/>
        <v>1.9355260757166641E-2</v>
      </c>
      <c r="K202" s="303">
        <f t="shared" si="40"/>
        <v>1.8129702099984445E-2</v>
      </c>
      <c r="L202" s="303">
        <f t="shared" si="40"/>
        <v>1.7857623501034731E-2</v>
      </c>
      <c r="M202" s="303">
        <f t="shared" si="40"/>
        <v>1.7228971966797318E-2</v>
      </c>
      <c r="N202" s="303">
        <f t="shared" si="40"/>
        <v>1.6684275425178065E-2</v>
      </c>
      <c r="O202" s="303">
        <f t="shared" si="40"/>
        <v>1.7192561343932562E-2</v>
      </c>
      <c r="P202" s="303">
        <f t="shared" si="40"/>
        <v>1.6294098424318202E-2</v>
      </c>
      <c r="Q202" s="303">
        <f t="shared" si="40"/>
        <v>1.5204210749975171E-2</v>
      </c>
      <c r="R202" s="303">
        <f t="shared" si="40"/>
        <v>1.4556090198384018E-2</v>
      </c>
      <c r="S202" s="303">
        <f t="shared" si="40"/>
        <v>1.5119059919082033E-2</v>
      </c>
      <c r="T202" s="303">
        <f t="shared" si="40"/>
        <v>1.4587883889116061E-2</v>
      </c>
      <c r="U202" s="303">
        <f t="shared" si="40"/>
        <v>1.4175477551739335E-2</v>
      </c>
      <c r="V202" s="303">
        <f t="shared" si="40"/>
        <v>1.4368137700917393E-2</v>
      </c>
      <c r="W202" s="303">
        <f t="shared" si="40"/>
        <v>1.425324389672954E-2</v>
      </c>
      <c r="X202" s="303">
        <f t="shared" si="40"/>
        <v>1.472430442315183E-2</v>
      </c>
      <c r="Y202" s="303">
        <f t="shared" si="40"/>
        <v>1.5218315904704386E-2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</v>
      </c>
      <c r="D204" s="232">
        <f t="shared" si="41"/>
        <v>1</v>
      </c>
      <c r="E204" s="232">
        <f t="shared" si="41"/>
        <v>1</v>
      </c>
      <c r="F204" s="232">
        <f t="shared" si="41"/>
        <v>0.99999999999999989</v>
      </c>
      <c r="G204" s="232">
        <f t="shared" si="41"/>
        <v>1.0000000000000004</v>
      </c>
      <c r="H204" s="232">
        <f t="shared" si="41"/>
        <v>0.99999999999999989</v>
      </c>
      <c r="I204" s="232">
        <f t="shared" si="41"/>
        <v>1.0000000000000002</v>
      </c>
      <c r="J204" s="232">
        <f t="shared" si="41"/>
        <v>1</v>
      </c>
      <c r="K204" s="232">
        <f t="shared" si="41"/>
        <v>0.99999999999999978</v>
      </c>
      <c r="L204" s="232">
        <f t="shared" si="41"/>
        <v>0.99999999999999978</v>
      </c>
      <c r="M204" s="232">
        <f t="shared" si="41"/>
        <v>1</v>
      </c>
      <c r="N204" s="232">
        <f t="shared" si="41"/>
        <v>1</v>
      </c>
      <c r="O204" s="232">
        <f t="shared" si="41"/>
        <v>1</v>
      </c>
      <c r="P204" s="232">
        <f t="shared" si="41"/>
        <v>0.99999999999999989</v>
      </c>
      <c r="Q204" s="232">
        <f t="shared" si="41"/>
        <v>0.99999999999999967</v>
      </c>
      <c r="R204" s="232">
        <f t="shared" si="41"/>
        <v>1.0000000000000002</v>
      </c>
      <c r="S204" s="232">
        <f t="shared" si="41"/>
        <v>1</v>
      </c>
      <c r="T204" s="232">
        <f t="shared" si="41"/>
        <v>0.99999999999999989</v>
      </c>
      <c r="U204" s="232">
        <f t="shared" si="41"/>
        <v>0.99999999999999989</v>
      </c>
      <c r="V204" s="232">
        <f t="shared" si="41"/>
        <v>0.99999999999999989</v>
      </c>
      <c r="W204" s="232">
        <f t="shared" si="41"/>
        <v>1</v>
      </c>
      <c r="X204" s="232">
        <f t="shared" si="41"/>
        <v>0.99999999999999989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2.1679824440853485E-3</v>
      </c>
      <c r="C205" s="299">
        <f t="shared" si="42"/>
        <v>2.1474182941994E-3</v>
      </c>
      <c r="D205" s="299">
        <f t="shared" si="42"/>
        <v>2.146762456575517E-3</v>
      </c>
      <c r="E205" s="299">
        <f t="shared" si="42"/>
        <v>2.1039484216312252E-3</v>
      </c>
      <c r="F205" s="299">
        <f t="shared" si="42"/>
        <v>2.1292661262125559E-3</v>
      </c>
      <c r="G205" s="299">
        <f t="shared" si="42"/>
        <v>2.1064880270033649E-3</v>
      </c>
      <c r="H205" s="299">
        <f t="shared" si="42"/>
        <v>2.1022096018757956E-3</v>
      </c>
      <c r="I205" s="299">
        <f t="shared" si="42"/>
        <v>2.0767763110836938E-3</v>
      </c>
      <c r="J205" s="299">
        <f t="shared" si="42"/>
        <v>1.9694701369089226E-3</v>
      </c>
      <c r="K205" s="299">
        <f t="shared" si="42"/>
        <v>1.9070402452671916E-3</v>
      </c>
      <c r="L205" s="299">
        <f t="shared" si="42"/>
        <v>1.9335040049522874E-3</v>
      </c>
      <c r="M205" s="299">
        <f t="shared" si="42"/>
        <v>1.9148068229782257E-3</v>
      </c>
      <c r="N205" s="299">
        <f t="shared" si="42"/>
        <v>1.8902275329026825E-3</v>
      </c>
      <c r="O205" s="299">
        <f t="shared" si="42"/>
        <v>1.8759887274914593E-3</v>
      </c>
      <c r="P205" s="299">
        <f t="shared" si="42"/>
        <v>1.8758373432245855E-3</v>
      </c>
      <c r="Q205" s="299">
        <f t="shared" si="42"/>
        <v>1.8859674131697329E-3</v>
      </c>
      <c r="R205" s="299">
        <f t="shared" si="42"/>
        <v>1.8702224232651078E-3</v>
      </c>
      <c r="S205" s="299">
        <f t="shared" si="42"/>
        <v>1.8611085858844594E-3</v>
      </c>
      <c r="T205" s="299">
        <f t="shared" si="42"/>
        <v>1.87245633275464E-3</v>
      </c>
      <c r="U205" s="299">
        <f t="shared" si="42"/>
        <v>1.8770894780157973E-3</v>
      </c>
      <c r="V205" s="299">
        <f t="shared" si="42"/>
        <v>1.8656107641971359E-3</v>
      </c>
      <c r="W205" s="299">
        <f t="shared" si="42"/>
        <v>1.8756711148796049E-3</v>
      </c>
      <c r="X205" s="299">
        <f t="shared" si="42"/>
        <v>1.8627216833033125E-3</v>
      </c>
      <c r="Y205" s="299">
        <f t="shared" si="42"/>
        <v>1.8720059311561081E-3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2.8083058785438294E-4</v>
      </c>
      <c r="C206" s="233">
        <f t="shared" si="43"/>
        <v>2.7816680138463898E-4</v>
      </c>
      <c r="D206" s="233">
        <f t="shared" si="43"/>
        <v>2.7808184716097631E-4</v>
      </c>
      <c r="E206" s="233">
        <f t="shared" si="43"/>
        <v>2.7253591175240065E-4</v>
      </c>
      <c r="F206" s="233">
        <f t="shared" si="43"/>
        <v>2.7581545208267219E-4</v>
      </c>
      <c r="G206" s="233">
        <f t="shared" si="43"/>
        <v>2.7286488068456233E-4</v>
      </c>
      <c r="H206" s="233">
        <f t="shared" si="43"/>
        <v>2.7231067294780496E-4</v>
      </c>
      <c r="I206" s="233">
        <f t="shared" si="43"/>
        <v>2.6901616010536794E-4</v>
      </c>
      <c r="J206" s="233">
        <f t="shared" si="43"/>
        <v>2.5511620623068634E-4</v>
      </c>
      <c r="K206" s="233">
        <f t="shared" si="43"/>
        <v>2.470293219400573E-4</v>
      </c>
      <c r="L206" s="233">
        <f t="shared" si="43"/>
        <v>2.5045731703728617E-4</v>
      </c>
      <c r="M206" s="233">
        <f t="shared" si="43"/>
        <v>2.4803536910162802E-4</v>
      </c>
      <c r="N206" s="233">
        <f t="shared" si="43"/>
        <v>2.4485147962881884E-4</v>
      </c>
      <c r="O206" s="233">
        <f t="shared" si="43"/>
        <v>2.43007049520592E-4</v>
      </c>
      <c r="P206" s="233">
        <f t="shared" si="43"/>
        <v>2.4298743989101485E-4</v>
      </c>
      <c r="Q206" s="233">
        <f t="shared" si="43"/>
        <v>2.442996430896447E-4</v>
      </c>
      <c r="R206" s="233">
        <f t="shared" si="43"/>
        <v>2.4226010869085813E-4</v>
      </c>
      <c r="S206" s="233">
        <f t="shared" si="43"/>
        <v>2.4107954363776016E-4</v>
      </c>
      <c r="T206" s="233">
        <f t="shared" si="43"/>
        <v>2.4254947916840534E-4</v>
      </c>
      <c r="U206" s="233">
        <f t="shared" si="43"/>
        <v>2.43149635738333E-4</v>
      </c>
      <c r="V206" s="233">
        <f t="shared" si="43"/>
        <v>2.4166273534469666E-4</v>
      </c>
      <c r="W206" s="233">
        <f t="shared" si="43"/>
        <v>2.4296590742705704E-4</v>
      </c>
      <c r="X206" s="233">
        <f t="shared" si="43"/>
        <v>2.4128849694254328E-4</v>
      </c>
      <c r="Y206" s="233">
        <f t="shared" si="43"/>
        <v>2.424911361933358E-4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3.9234623037028953E-2</v>
      </c>
      <c r="C207" s="233">
        <f t="shared" si="44"/>
        <v>3.8862467500874395E-2</v>
      </c>
      <c r="D207" s="233">
        <f t="shared" si="44"/>
        <v>3.8850598612352412E-2</v>
      </c>
      <c r="E207" s="233">
        <f t="shared" si="44"/>
        <v>3.8075780289299907E-2</v>
      </c>
      <c r="F207" s="233">
        <f t="shared" si="44"/>
        <v>3.853396231845857E-2</v>
      </c>
      <c r="G207" s="233">
        <f t="shared" si="44"/>
        <v>3.8121740282984602E-2</v>
      </c>
      <c r="H207" s="233">
        <f t="shared" si="44"/>
        <v>3.804431235107017E-2</v>
      </c>
      <c r="I207" s="233">
        <f t="shared" si="44"/>
        <v>3.7584038523880474E-2</v>
      </c>
      <c r="J207" s="233">
        <f t="shared" si="44"/>
        <v>3.5642086777555732E-2</v>
      </c>
      <c r="K207" s="233">
        <f t="shared" si="44"/>
        <v>3.451227446219849E-2</v>
      </c>
      <c r="L207" s="233">
        <f t="shared" si="44"/>
        <v>3.4991196991400665E-2</v>
      </c>
      <c r="M207" s="233">
        <f t="shared" si="44"/>
        <v>3.4652828528773882E-2</v>
      </c>
      <c r="N207" s="233">
        <f t="shared" si="44"/>
        <v>3.4208009806526996E-2</v>
      </c>
      <c r="O207" s="233">
        <f t="shared" si="44"/>
        <v>3.3950325910455305E-2</v>
      </c>
      <c r="P207" s="233">
        <f t="shared" si="44"/>
        <v>3.3947586264356816E-2</v>
      </c>
      <c r="Q207" s="233">
        <f t="shared" si="44"/>
        <v>3.4130913152782903E-2</v>
      </c>
      <c r="R207" s="233">
        <f t="shared" si="44"/>
        <v>3.3845971388002903E-2</v>
      </c>
      <c r="S207" s="233">
        <f t="shared" si="44"/>
        <v>3.3603088859540248E-2</v>
      </c>
      <c r="T207" s="233">
        <f t="shared" si="44"/>
        <v>3.3870421740931043E-2</v>
      </c>
      <c r="U207" s="233">
        <f t="shared" si="44"/>
        <v>3.3970246520051574E-2</v>
      </c>
      <c r="V207" s="233">
        <f t="shared" si="44"/>
        <v>3.3762512822366975E-2</v>
      </c>
      <c r="W207" s="233">
        <f t="shared" si="44"/>
        <v>3.3944577980562281E-2</v>
      </c>
      <c r="X207" s="233">
        <f t="shared" si="44"/>
        <v>3.3710228266234231E-2</v>
      </c>
      <c r="Y207" s="233">
        <f t="shared" si="44"/>
        <v>3.3878248060712053E-2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7.1604413182975381E-4</v>
      </c>
      <c r="C208" s="233">
        <f t="shared" si="45"/>
        <v>7.0925217699078645E-4</v>
      </c>
      <c r="D208" s="233">
        <f t="shared" si="45"/>
        <v>7.0903556606605525E-4</v>
      </c>
      <c r="E208" s="233">
        <f t="shared" si="45"/>
        <v>6.9489488952808264E-4</v>
      </c>
      <c r="F208" s="233">
        <f t="shared" si="45"/>
        <v>7.0325685474893589E-4</v>
      </c>
      <c r="G208" s="233">
        <f t="shared" si="45"/>
        <v>6.9573367377601103E-4</v>
      </c>
      <c r="H208" s="233">
        <f t="shared" si="45"/>
        <v>6.9432058982119103E-4</v>
      </c>
      <c r="I208" s="233">
        <f t="shared" si="45"/>
        <v>6.8592044863255354E-4</v>
      </c>
      <c r="J208" s="233">
        <f t="shared" si="45"/>
        <v>6.5047922237328724E-4</v>
      </c>
      <c r="K208" s="233">
        <f t="shared" si="45"/>
        <v>6.2985979453484425E-4</v>
      </c>
      <c r="L208" s="233">
        <f t="shared" si="45"/>
        <v>6.3860028036320598E-4</v>
      </c>
      <c r="M208" s="233">
        <f t="shared" si="45"/>
        <v>6.3242495017508372E-4</v>
      </c>
      <c r="N208" s="233">
        <f t="shared" si="45"/>
        <v>6.2430686948160296E-4</v>
      </c>
      <c r="O208" s="233">
        <f t="shared" si="45"/>
        <v>6.196040578482396E-4</v>
      </c>
      <c r="P208" s="233">
        <f t="shared" si="45"/>
        <v>6.1955405845076194E-4</v>
      </c>
      <c r="Q208" s="233">
        <f t="shared" si="45"/>
        <v>6.2289983145692143E-4</v>
      </c>
      <c r="R208" s="233">
        <f t="shared" si="45"/>
        <v>6.176995552011409E-4</v>
      </c>
      <c r="S208" s="233">
        <f t="shared" si="45"/>
        <v>6.1468942484115181E-4</v>
      </c>
      <c r="T208" s="233">
        <f t="shared" si="45"/>
        <v>6.184373738054304E-4</v>
      </c>
      <c r="U208" s="233">
        <f t="shared" si="45"/>
        <v>6.1996761519885933E-4</v>
      </c>
      <c r="V208" s="233">
        <f t="shared" si="45"/>
        <v>6.1617641029624096E-4</v>
      </c>
      <c r="W208" s="233">
        <f t="shared" si="45"/>
        <v>6.1949915633137842E-4</v>
      </c>
      <c r="X208" s="233">
        <f t="shared" si="45"/>
        <v>6.1522220080711563E-4</v>
      </c>
      <c r="Y208" s="233">
        <f t="shared" si="45"/>
        <v>6.1828861456502391E-4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5.7435927329958095E-3</v>
      </c>
      <c r="C209" s="300">
        <f t="shared" si="46"/>
        <v>5.7881220102734693E-3</v>
      </c>
      <c r="D209" s="300">
        <f t="shared" si="46"/>
        <v>5.857733628582394E-3</v>
      </c>
      <c r="E209" s="300">
        <f t="shared" si="46"/>
        <v>5.7438948696669212E-3</v>
      </c>
      <c r="F209" s="300">
        <f t="shared" si="46"/>
        <v>5.6655180133327121E-3</v>
      </c>
      <c r="G209" s="300">
        <f t="shared" si="46"/>
        <v>5.7115585974033449E-3</v>
      </c>
      <c r="H209" s="300">
        <f t="shared" si="46"/>
        <v>5.6774916896713788E-3</v>
      </c>
      <c r="I209" s="300">
        <f t="shared" si="46"/>
        <v>5.5478813306393321E-3</v>
      </c>
      <c r="J209" s="300">
        <f t="shared" si="46"/>
        <v>5.6158773058446135E-3</v>
      </c>
      <c r="K209" s="300">
        <f t="shared" si="46"/>
        <v>4.9313320136247724E-3</v>
      </c>
      <c r="L209" s="300">
        <f t="shared" si="46"/>
        <v>5.1621079794995943E-3</v>
      </c>
      <c r="M209" s="300">
        <f t="shared" si="46"/>
        <v>5.0458082251358619E-3</v>
      </c>
      <c r="N209" s="300">
        <f t="shared" si="46"/>
        <v>4.8191672169165013E-3</v>
      </c>
      <c r="O209" s="300">
        <f t="shared" si="46"/>
        <v>4.8462527733012786E-3</v>
      </c>
      <c r="P209" s="300">
        <f t="shared" si="46"/>
        <v>4.8419643358154907E-3</v>
      </c>
      <c r="Q209" s="300">
        <f t="shared" si="46"/>
        <v>4.8068330403006907E-3</v>
      </c>
      <c r="R209" s="300">
        <f t="shared" si="46"/>
        <v>4.5393941874069497E-3</v>
      </c>
      <c r="S209" s="300">
        <f t="shared" si="46"/>
        <v>4.6104491426805609E-3</v>
      </c>
      <c r="T209" s="300">
        <f t="shared" si="46"/>
        <v>4.5885271478449821E-3</v>
      </c>
      <c r="U209" s="300">
        <f t="shared" si="46"/>
        <v>4.5596501351540244E-3</v>
      </c>
      <c r="V209" s="300">
        <f t="shared" si="46"/>
        <v>4.519743996631841E-3</v>
      </c>
      <c r="W209" s="300">
        <f t="shared" si="46"/>
        <v>4.5396419181631389E-3</v>
      </c>
      <c r="X209" s="300">
        <f t="shared" si="46"/>
        <v>4.5269891460010484E-3</v>
      </c>
      <c r="Y209" s="300">
        <f t="shared" si="46"/>
        <v>4.6183818105991507E-3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0.53012026563338033</v>
      </c>
      <c r="C210" s="301">
        <f t="shared" si="47"/>
        <v>0.529384306689064</v>
      </c>
      <c r="D210" s="301">
        <f t="shared" si="47"/>
        <v>0.52968080780116145</v>
      </c>
      <c r="E210" s="301">
        <f t="shared" si="47"/>
        <v>0.5290922265016853</v>
      </c>
      <c r="F210" s="301">
        <f t="shared" si="47"/>
        <v>0.52840350960099702</v>
      </c>
      <c r="G210" s="301">
        <f t="shared" si="47"/>
        <v>0.52936220229809527</v>
      </c>
      <c r="H210" s="301">
        <f t="shared" si="47"/>
        <v>0.52936312439581645</v>
      </c>
      <c r="I210" s="301">
        <f t="shared" si="47"/>
        <v>0.5279603357501369</v>
      </c>
      <c r="J210" s="301">
        <f t="shared" si="47"/>
        <v>0.53553284950524505</v>
      </c>
      <c r="K210" s="301">
        <f t="shared" si="47"/>
        <v>0.47306582724614044</v>
      </c>
      <c r="L210" s="301">
        <f t="shared" si="47"/>
        <v>0.49473103450386158</v>
      </c>
      <c r="M210" s="301">
        <f t="shared" si="47"/>
        <v>0.48931514814852062</v>
      </c>
      <c r="N210" s="301">
        <f t="shared" si="47"/>
        <v>0.47044959095915584</v>
      </c>
      <c r="O210" s="301">
        <f t="shared" si="47"/>
        <v>0.47541026655515306</v>
      </c>
      <c r="P210" s="301">
        <f t="shared" si="47"/>
        <v>0.4809649911629727</v>
      </c>
      <c r="Q210" s="301">
        <f t="shared" si="47"/>
        <v>0.47874284324087141</v>
      </c>
      <c r="R210" s="301">
        <f t="shared" si="47"/>
        <v>0.45164071250451149</v>
      </c>
      <c r="S210" s="301">
        <f t="shared" si="47"/>
        <v>0.46244520284582158</v>
      </c>
      <c r="T210" s="301">
        <f t="shared" si="47"/>
        <v>0.45862766308829034</v>
      </c>
      <c r="U210" s="301">
        <f t="shared" si="47"/>
        <v>0.45671013326954435</v>
      </c>
      <c r="V210" s="301">
        <f t="shared" si="47"/>
        <v>0.45491038863408845</v>
      </c>
      <c r="W210" s="301">
        <f t="shared" si="47"/>
        <v>0.45570737407363138</v>
      </c>
      <c r="X210" s="301">
        <f t="shared" si="47"/>
        <v>0.45566130611967681</v>
      </c>
      <c r="Y210" s="301">
        <f t="shared" si="47"/>
        <v>0.46219363119244916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0.31682491225521653</v>
      </c>
      <c r="C211" s="302">
        <f t="shared" si="48"/>
        <v>0.29798071482823069</v>
      </c>
      <c r="D211" s="302">
        <f t="shared" si="48"/>
        <v>0.29295845711012447</v>
      </c>
      <c r="E211" s="302">
        <f t="shared" si="48"/>
        <v>0.26440269071504807</v>
      </c>
      <c r="F211" s="302">
        <f t="shared" si="48"/>
        <v>0.29088083723883668</v>
      </c>
      <c r="G211" s="302">
        <f t="shared" si="48"/>
        <v>0.27354456405561006</v>
      </c>
      <c r="H211" s="302">
        <f t="shared" si="48"/>
        <v>0.27269781930365333</v>
      </c>
      <c r="I211" s="302">
        <f t="shared" si="48"/>
        <v>0.25985415901602421</v>
      </c>
      <c r="J211" s="302">
        <f t="shared" si="48"/>
        <v>0.16018002975249976</v>
      </c>
      <c r="K211" s="302">
        <f t="shared" si="48"/>
        <v>0.15113050692439289</v>
      </c>
      <c r="L211" s="302">
        <f t="shared" si="48"/>
        <v>0.16310280940764685</v>
      </c>
      <c r="M211" s="302">
        <f t="shared" si="48"/>
        <v>0.15700488245564098</v>
      </c>
      <c r="N211" s="302">
        <f t="shared" si="48"/>
        <v>0.15079960181915064</v>
      </c>
      <c r="O211" s="302">
        <f t="shared" si="48"/>
        <v>0.13542133828205885</v>
      </c>
      <c r="P211" s="302">
        <f t="shared" si="48"/>
        <v>0.14083470011177743</v>
      </c>
      <c r="Q211" s="302">
        <f t="shared" si="48"/>
        <v>0.15958577944767627</v>
      </c>
      <c r="R211" s="302">
        <f t="shared" si="48"/>
        <v>0.16276634857704106</v>
      </c>
      <c r="S211" s="302">
        <f t="shared" si="48"/>
        <v>0.14717594132235801</v>
      </c>
      <c r="T211" s="302">
        <f t="shared" si="48"/>
        <v>0.16047988978051278</v>
      </c>
      <c r="U211" s="302">
        <f t="shared" si="48"/>
        <v>0.16884558827645219</v>
      </c>
      <c r="V211" s="302">
        <f t="shared" si="48"/>
        <v>0.16030430563114623</v>
      </c>
      <c r="W211" s="302">
        <f t="shared" si="48"/>
        <v>0.16806164050066441</v>
      </c>
      <c r="X211" s="302">
        <f t="shared" si="48"/>
        <v>0.15548108858477983</v>
      </c>
      <c r="Y211" s="302">
        <f t="shared" si="48"/>
        <v>0.15520178951177821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0.21329535337816366</v>
      </c>
      <c r="C212" s="302">
        <f t="shared" si="49"/>
        <v>0.23140359186083356</v>
      </c>
      <c r="D212" s="302">
        <f t="shared" si="49"/>
        <v>0.23672235069103689</v>
      </c>
      <c r="E212" s="302">
        <f t="shared" si="49"/>
        <v>0.26468953578663701</v>
      </c>
      <c r="F212" s="302">
        <f t="shared" si="49"/>
        <v>0.23752267236216035</v>
      </c>
      <c r="G212" s="302">
        <f t="shared" si="49"/>
        <v>0.25581763824248521</v>
      </c>
      <c r="H212" s="302">
        <f t="shared" si="49"/>
        <v>0.25666530509216334</v>
      </c>
      <c r="I212" s="302">
        <f t="shared" si="49"/>
        <v>0.26810617673411263</v>
      </c>
      <c r="J212" s="302">
        <f t="shared" si="49"/>
        <v>0.37535281975274526</v>
      </c>
      <c r="K212" s="302">
        <f t="shared" si="49"/>
        <v>0.32193532032174754</v>
      </c>
      <c r="L212" s="302">
        <f t="shared" si="49"/>
        <v>0.33162822509621476</v>
      </c>
      <c r="M212" s="302">
        <f t="shared" si="49"/>
        <v>0.33231026569287969</v>
      </c>
      <c r="N212" s="302">
        <f t="shared" si="49"/>
        <v>0.31964998914000525</v>
      </c>
      <c r="O212" s="302">
        <f t="shared" si="49"/>
        <v>0.33998892827309424</v>
      </c>
      <c r="P212" s="302">
        <f t="shared" si="49"/>
        <v>0.3401302910511953</v>
      </c>
      <c r="Q212" s="302">
        <f t="shared" si="49"/>
        <v>0.31915706379319514</v>
      </c>
      <c r="R212" s="302">
        <f t="shared" si="49"/>
        <v>0.28887436392747051</v>
      </c>
      <c r="S212" s="302">
        <f t="shared" si="49"/>
        <v>0.31526926152346363</v>
      </c>
      <c r="T212" s="302">
        <f t="shared" si="49"/>
        <v>0.29814777330777742</v>
      </c>
      <c r="U212" s="302">
        <f t="shared" si="49"/>
        <v>0.28786454499309222</v>
      </c>
      <c r="V212" s="302">
        <f t="shared" si="49"/>
        <v>0.29460608300294222</v>
      </c>
      <c r="W212" s="302">
        <f t="shared" si="49"/>
        <v>0.28764573357296713</v>
      </c>
      <c r="X212" s="302">
        <f t="shared" si="49"/>
        <v>0.30018021753489699</v>
      </c>
      <c r="Y212" s="302">
        <f t="shared" si="49"/>
        <v>0.30699184168067112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0.36169015359355461</v>
      </c>
      <c r="C213" s="301">
        <f t="shared" si="50"/>
        <v>0.36363539711795434</v>
      </c>
      <c r="D213" s="301">
        <f t="shared" si="50"/>
        <v>0.36374188490684872</v>
      </c>
      <c r="E213" s="301">
        <f t="shared" si="50"/>
        <v>0.36611193353804156</v>
      </c>
      <c r="F213" s="301">
        <f t="shared" si="50"/>
        <v>0.36455597592134176</v>
      </c>
      <c r="G213" s="301">
        <f t="shared" si="50"/>
        <v>0.36567800570870962</v>
      </c>
      <c r="H213" s="301">
        <f t="shared" si="50"/>
        <v>0.36572599930898969</v>
      </c>
      <c r="I213" s="301">
        <f t="shared" si="50"/>
        <v>0.3675372039930383</v>
      </c>
      <c r="J213" s="301">
        <f t="shared" si="50"/>
        <v>0.36639289132783026</v>
      </c>
      <c r="K213" s="301">
        <f t="shared" si="50"/>
        <v>0.32341193565216397</v>
      </c>
      <c r="L213" s="301">
        <f t="shared" si="50"/>
        <v>0.33801000573877121</v>
      </c>
      <c r="M213" s="301">
        <f t="shared" si="50"/>
        <v>0.33430976530431933</v>
      </c>
      <c r="N213" s="301">
        <f t="shared" si="50"/>
        <v>0.32142044434179434</v>
      </c>
      <c r="O213" s="301">
        <f t="shared" si="50"/>
        <v>0.32480967580238523</v>
      </c>
      <c r="P213" s="301">
        <f t="shared" si="50"/>
        <v>0.32885692727744315</v>
      </c>
      <c r="Q213" s="301">
        <f t="shared" si="50"/>
        <v>0.3273409677258492</v>
      </c>
      <c r="R213" s="301">
        <f t="shared" si="50"/>
        <v>0.30880436899720359</v>
      </c>
      <c r="S213" s="301">
        <f t="shared" si="50"/>
        <v>0.31629500967529922</v>
      </c>
      <c r="T213" s="301">
        <f t="shared" si="50"/>
        <v>0.31369896208608189</v>
      </c>
      <c r="U213" s="301">
        <f t="shared" si="50"/>
        <v>0.31228078355578986</v>
      </c>
      <c r="V213" s="301">
        <f t="shared" si="50"/>
        <v>0.31102585787399778</v>
      </c>
      <c r="W213" s="301">
        <f t="shared" si="50"/>
        <v>0.31156789492190867</v>
      </c>
      <c r="X213" s="301">
        <f t="shared" si="50"/>
        <v>0.31156244496831209</v>
      </c>
      <c r="Y213" s="301">
        <f t="shared" si="50"/>
        <v>0.31601522501643498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0.13173203571474645</v>
      </c>
      <c r="C214" s="302">
        <f t="shared" si="51"/>
        <v>0.13137235409070172</v>
      </c>
      <c r="D214" s="302">
        <f t="shared" si="51"/>
        <v>0.14206332420968384</v>
      </c>
      <c r="E214" s="302">
        <f t="shared" si="51"/>
        <v>0.12059754544205893</v>
      </c>
      <c r="F214" s="302">
        <f t="shared" si="51"/>
        <v>0.10944586302535622</v>
      </c>
      <c r="G214" s="302">
        <f t="shared" si="51"/>
        <v>0.13295645223088462</v>
      </c>
      <c r="H214" s="302">
        <f t="shared" si="51"/>
        <v>0.12916692300573315</v>
      </c>
      <c r="I214" s="302">
        <f t="shared" si="51"/>
        <v>9.9580649417732953E-2</v>
      </c>
      <c r="J214" s="302">
        <f t="shared" si="51"/>
        <v>0.10710903688827535</v>
      </c>
      <c r="K214" s="302">
        <f t="shared" si="51"/>
        <v>0.10194422916067672</v>
      </c>
      <c r="L214" s="302">
        <f t="shared" si="51"/>
        <v>0.11143505803951767</v>
      </c>
      <c r="M214" s="302">
        <f t="shared" si="51"/>
        <v>0.10726883401011321</v>
      </c>
      <c r="N214" s="302">
        <f t="shared" si="51"/>
        <v>0.10302926382496355</v>
      </c>
      <c r="O214" s="302">
        <f t="shared" si="51"/>
        <v>9.2522530703526118E-2</v>
      </c>
      <c r="P214" s="302">
        <f t="shared" si="51"/>
        <v>9.4932330534483661E-2</v>
      </c>
      <c r="Q214" s="302">
        <f t="shared" si="51"/>
        <v>0.1077014642987896</v>
      </c>
      <c r="R214" s="302">
        <f t="shared" si="51"/>
        <v>0.10988641128108768</v>
      </c>
      <c r="S214" s="302">
        <f t="shared" si="51"/>
        <v>9.8797462935591676E-2</v>
      </c>
      <c r="T214" s="302">
        <f t="shared" si="51"/>
        <v>0.10774227315424724</v>
      </c>
      <c r="U214" s="302">
        <f t="shared" si="51"/>
        <v>0.11398329714010151</v>
      </c>
      <c r="V214" s="302">
        <f t="shared" si="51"/>
        <v>0.10834742076460528</v>
      </c>
      <c r="W214" s="302">
        <f t="shared" si="51"/>
        <v>0.1136679921648948</v>
      </c>
      <c r="X214" s="302">
        <f t="shared" si="51"/>
        <v>0.10495546538849759</v>
      </c>
      <c r="Y214" s="302">
        <f t="shared" si="51"/>
        <v>0.10481072749699812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0.22995811787880821</v>
      </c>
      <c r="C215" s="302">
        <f t="shared" si="52"/>
        <v>0.23226304302725259</v>
      </c>
      <c r="D215" s="302">
        <f t="shared" si="52"/>
        <v>0.22167856069716491</v>
      </c>
      <c r="E215" s="302">
        <f t="shared" si="52"/>
        <v>0.24551438809598258</v>
      </c>
      <c r="F215" s="302">
        <f t="shared" si="52"/>
        <v>0.25511011289598545</v>
      </c>
      <c r="G215" s="302">
        <f t="shared" si="52"/>
        <v>0.23272155347782505</v>
      </c>
      <c r="H215" s="302">
        <f t="shared" si="52"/>
        <v>0.23655907630325657</v>
      </c>
      <c r="I215" s="302">
        <f t="shared" si="52"/>
        <v>0.26795655457530532</v>
      </c>
      <c r="J215" s="302">
        <f t="shared" si="52"/>
        <v>0.25928385443955509</v>
      </c>
      <c r="K215" s="302">
        <f t="shared" si="52"/>
        <v>0.22146770649148725</v>
      </c>
      <c r="L215" s="302">
        <f t="shared" si="52"/>
        <v>0.22657494769925354</v>
      </c>
      <c r="M215" s="302">
        <f t="shared" si="52"/>
        <v>0.22704093129420608</v>
      </c>
      <c r="N215" s="302">
        <f t="shared" si="52"/>
        <v>0.21839118051683082</v>
      </c>
      <c r="O215" s="302">
        <f t="shared" si="52"/>
        <v>0.23228714509885917</v>
      </c>
      <c r="P215" s="302">
        <f t="shared" si="52"/>
        <v>0.2339245967429594</v>
      </c>
      <c r="Q215" s="302">
        <f t="shared" si="52"/>
        <v>0.21963950342705954</v>
      </c>
      <c r="R215" s="302">
        <f t="shared" si="52"/>
        <v>0.19891795771611592</v>
      </c>
      <c r="S215" s="302">
        <f t="shared" si="52"/>
        <v>0.21749754673970753</v>
      </c>
      <c r="T215" s="302">
        <f t="shared" si="52"/>
        <v>0.20595668893183475</v>
      </c>
      <c r="U215" s="302">
        <f t="shared" si="52"/>
        <v>0.19829748641568826</v>
      </c>
      <c r="V215" s="302">
        <f t="shared" si="52"/>
        <v>0.20267843710939248</v>
      </c>
      <c r="W215" s="302">
        <f t="shared" si="52"/>
        <v>0.19789990275701394</v>
      </c>
      <c r="X215" s="302">
        <f t="shared" si="52"/>
        <v>0.2066069795798145</v>
      </c>
      <c r="Y215" s="302">
        <f t="shared" si="52"/>
        <v>0.21120449751943679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6.0046507839271047E-2</v>
      </c>
      <c r="C216" s="301">
        <f t="shared" si="53"/>
        <v>5.9194869409258971E-2</v>
      </c>
      <c r="D216" s="301">
        <f t="shared" si="53"/>
        <v>5.8735095181252521E-2</v>
      </c>
      <c r="E216" s="301">
        <f t="shared" si="53"/>
        <v>5.7904785578394756E-2</v>
      </c>
      <c r="F216" s="301">
        <f t="shared" si="53"/>
        <v>5.9732695712825801E-2</v>
      </c>
      <c r="G216" s="301">
        <f t="shared" si="53"/>
        <v>5.8051406531343407E-2</v>
      </c>
      <c r="H216" s="301">
        <f t="shared" si="53"/>
        <v>5.8120231389807347E-2</v>
      </c>
      <c r="I216" s="301">
        <f t="shared" si="53"/>
        <v>5.8338827482483598E-2</v>
      </c>
      <c r="J216" s="301">
        <f t="shared" si="53"/>
        <v>5.3941229518011412E-2</v>
      </c>
      <c r="K216" s="301">
        <f t="shared" si="53"/>
        <v>0.16129470126413004</v>
      </c>
      <c r="L216" s="301">
        <f t="shared" si="53"/>
        <v>0.12428309318411392</v>
      </c>
      <c r="M216" s="301">
        <f t="shared" si="53"/>
        <v>0.13388118265099533</v>
      </c>
      <c r="N216" s="301">
        <f t="shared" si="53"/>
        <v>0.16634340179359319</v>
      </c>
      <c r="O216" s="301">
        <f t="shared" si="53"/>
        <v>0.15824487912384477</v>
      </c>
      <c r="P216" s="301">
        <f t="shared" si="53"/>
        <v>0.14865015211784555</v>
      </c>
      <c r="Q216" s="301">
        <f t="shared" si="53"/>
        <v>0.15222527595247926</v>
      </c>
      <c r="R216" s="301">
        <f t="shared" si="53"/>
        <v>0.19843937083571808</v>
      </c>
      <c r="S216" s="301">
        <f t="shared" si="53"/>
        <v>0.18032937192229503</v>
      </c>
      <c r="T216" s="301">
        <f t="shared" si="53"/>
        <v>0.1864809827511231</v>
      </c>
      <c r="U216" s="301">
        <f t="shared" si="53"/>
        <v>0.18973897979050725</v>
      </c>
      <c r="V216" s="301">
        <f t="shared" si="53"/>
        <v>0.19305804676307686</v>
      </c>
      <c r="W216" s="301">
        <f t="shared" si="53"/>
        <v>0.19150237492709643</v>
      </c>
      <c r="X216" s="301">
        <f t="shared" si="53"/>
        <v>0.19181979911872277</v>
      </c>
      <c r="Y216" s="301">
        <f t="shared" si="53"/>
        <v>0.18056172823789024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1.6625552772085313E-3</v>
      </c>
      <c r="C217" s="302">
        <f t="shared" si="54"/>
        <v>1.586312572696655E-3</v>
      </c>
      <c r="D217" s="302">
        <f t="shared" si="54"/>
        <v>1.6556300373429551E-3</v>
      </c>
      <c r="E217" s="302">
        <f t="shared" si="54"/>
        <v>1.6890339251328808E-3</v>
      </c>
      <c r="F217" s="302">
        <f t="shared" si="54"/>
        <v>1.385138817594581E-3</v>
      </c>
      <c r="G217" s="302">
        <f t="shared" si="54"/>
        <v>2.3260585697605029E-3</v>
      </c>
      <c r="H217" s="302">
        <f t="shared" si="54"/>
        <v>2.3741593448952363E-3</v>
      </c>
      <c r="I217" s="302">
        <f t="shared" si="54"/>
        <v>1.9773349844534557E-3</v>
      </c>
      <c r="J217" s="302">
        <f t="shared" si="54"/>
        <v>1.958151530339665E-3</v>
      </c>
      <c r="K217" s="302">
        <f t="shared" si="54"/>
        <v>2.0352617739064064E-3</v>
      </c>
      <c r="L217" s="302">
        <f t="shared" si="54"/>
        <v>2.3401615088293618E-3</v>
      </c>
      <c r="M217" s="302">
        <f t="shared" si="54"/>
        <v>2.5085654952442227E-3</v>
      </c>
      <c r="N217" s="302">
        <f t="shared" si="54"/>
        <v>2.5663872387388085E-3</v>
      </c>
      <c r="O217" s="302">
        <f t="shared" si="54"/>
        <v>2.3049120638823028E-3</v>
      </c>
      <c r="P217" s="302">
        <f t="shared" si="54"/>
        <v>2.6879062488961696E-3</v>
      </c>
      <c r="Q217" s="302">
        <f t="shared" si="54"/>
        <v>3.202025044982724E-3</v>
      </c>
      <c r="R217" s="302">
        <f t="shared" si="54"/>
        <v>3.2836437045343689E-3</v>
      </c>
      <c r="S217" s="302">
        <f t="shared" si="54"/>
        <v>3.0474286985766744E-3</v>
      </c>
      <c r="T217" s="302">
        <f t="shared" si="54"/>
        <v>3.3033570754791275E-3</v>
      </c>
      <c r="U217" s="302">
        <f t="shared" si="54"/>
        <v>3.5262863510478939E-3</v>
      </c>
      <c r="V217" s="302">
        <f t="shared" si="54"/>
        <v>3.4225673128599715E-3</v>
      </c>
      <c r="W217" s="302">
        <f t="shared" si="54"/>
        <v>3.5434772257565525E-3</v>
      </c>
      <c r="X217" s="302">
        <f t="shared" si="54"/>
        <v>3.3298189007128099E-3</v>
      </c>
      <c r="Y217" s="302">
        <f t="shared" si="54"/>
        <v>3.2163016505265653E-3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4.6618782270210886E-2</v>
      </c>
      <c r="C218" s="302">
        <f t="shared" si="55"/>
        <v>4.5662199056247001E-2</v>
      </c>
      <c r="D218" s="302">
        <f t="shared" si="55"/>
        <v>4.5062250629709706E-2</v>
      </c>
      <c r="E218" s="302">
        <f t="shared" si="55"/>
        <v>4.4470300893286428E-2</v>
      </c>
      <c r="F218" s="302">
        <f t="shared" si="55"/>
        <v>4.6409680737642511E-2</v>
      </c>
      <c r="G218" s="302">
        <f t="shared" si="55"/>
        <v>4.4689913975478161E-2</v>
      </c>
      <c r="H218" s="302">
        <f t="shared" si="55"/>
        <v>4.4835967402036728E-2</v>
      </c>
      <c r="I218" s="302">
        <f t="shared" si="55"/>
        <v>4.5290137822069435E-2</v>
      </c>
      <c r="J218" s="302">
        <f t="shared" si="55"/>
        <v>4.0732773862852324E-2</v>
      </c>
      <c r="K218" s="302">
        <f t="shared" si="55"/>
        <v>0.14974242488276374</v>
      </c>
      <c r="L218" s="302">
        <f t="shared" si="55"/>
        <v>0.11221056318512064</v>
      </c>
      <c r="M218" s="302">
        <f t="shared" si="55"/>
        <v>0.12207397445302305</v>
      </c>
      <c r="N218" s="302">
        <f t="shared" si="55"/>
        <v>0.15506902662334701</v>
      </c>
      <c r="O218" s="302">
        <f t="shared" si="55"/>
        <v>0.14690527593786862</v>
      </c>
      <c r="P218" s="302">
        <f t="shared" si="55"/>
        <v>0.13731208085271721</v>
      </c>
      <c r="Q218" s="302">
        <f t="shared" si="55"/>
        <v>0.14097070951198293</v>
      </c>
      <c r="R218" s="302">
        <f t="shared" si="55"/>
        <v>0.18781187420565637</v>
      </c>
      <c r="S218" s="302">
        <f t="shared" si="55"/>
        <v>0.16952514514149997</v>
      </c>
      <c r="T218" s="302">
        <f t="shared" si="55"/>
        <v>0.1757370384202751</v>
      </c>
      <c r="U218" s="302">
        <f t="shared" si="55"/>
        <v>0.17904557615895586</v>
      </c>
      <c r="V218" s="302">
        <f t="shared" si="55"/>
        <v>0.1824544870702576</v>
      </c>
      <c r="W218" s="302">
        <f t="shared" si="55"/>
        <v>0.1808472728579931</v>
      </c>
      <c r="X218" s="302">
        <f t="shared" si="55"/>
        <v>0.18121085800816369</v>
      </c>
      <c r="Y218" s="302">
        <f t="shared" si="55"/>
        <v>0.16974718549288839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1.176517029185163E-2</v>
      </c>
      <c r="C219" s="303">
        <f t="shared" si="56"/>
        <v>1.1946357780315307E-2</v>
      </c>
      <c r="D219" s="303">
        <f t="shared" si="56"/>
        <v>1.201721451419986E-2</v>
      </c>
      <c r="E219" s="303">
        <f t="shared" si="56"/>
        <v>1.1745450759975446E-2</v>
      </c>
      <c r="F219" s="303">
        <f t="shared" si="56"/>
        <v>1.1937876157588704E-2</v>
      </c>
      <c r="G219" s="303">
        <f t="shared" si="56"/>
        <v>1.1035433986104745E-2</v>
      </c>
      <c r="H219" s="303">
        <f t="shared" si="56"/>
        <v>1.0910104642875378E-2</v>
      </c>
      <c r="I219" s="303">
        <f t="shared" si="56"/>
        <v>1.1071354675960708E-2</v>
      </c>
      <c r="J219" s="303">
        <f t="shared" si="56"/>
        <v>1.125030412481942E-2</v>
      </c>
      <c r="K219" s="303">
        <f t="shared" si="56"/>
        <v>9.5170146074598887E-3</v>
      </c>
      <c r="L219" s="303">
        <f t="shared" si="56"/>
        <v>9.7323684901639163E-3</v>
      </c>
      <c r="M219" s="303">
        <f t="shared" si="56"/>
        <v>9.2986427027280556E-3</v>
      </c>
      <c r="N219" s="303">
        <f t="shared" si="56"/>
        <v>8.7079879315073612E-3</v>
      </c>
      <c r="O219" s="303">
        <f t="shared" si="56"/>
        <v>9.034691122093829E-3</v>
      </c>
      <c r="P219" s="303">
        <f t="shared" si="56"/>
        <v>8.6501650162321819E-3</v>
      </c>
      <c r="Q219" s="303">
        <f t="shared" si="56"/>
        <v>8.0525413955135888E-3</v>
      </c>
      <c r="R219" s="303">
        <f t="shared" si="56"/>
        <v>7.3438529255273194E-3</v>
      </c>
      <c r="S219" s="303">
        <f t="shared" si="56"/>
        <v>7.7567980822184149E-3</v>
      </c>
      <c r="T219" s="303">
        <f t="shared" si="56"/>
        <v>7.4405872553688591E-3</v>
      </c>
      <c r="U219" s="303">
        <f t="shared" si="56"/>
        <v>7.1671172805034848E-3</v>
      </c>
      <c r="V219" s="303">
        <f t="shared" si="56"/>
        <v>7.1809923799592661E-3</v>
      </c>
      <c r="W219" s="303">
        <f t="shared" si="56"/>
        <v>7.1116248433467913E-3</v>
      </c>
      <c r="X219" s="303">
        <f t="shared" si="56"/>
        <v>7.2791222098462817E-3</v>
      </c>
      <c r="Y219" s="303">
        <f t="shared" si="56"/>
        <v>7.5982410944752804E-3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0.47608299785489316</v>
      </c>
      <c r="C243" s="304">
        <f>IF(C$72=0,0,C$72/NFM_fec!C$72)</f>
        <v>0.47637183647874576</v>
      </c>
      <c r="D243" s="304">
        <f>IF(D$72=0,0,D$72/NFM_fec!D$72)</f>
        <v>0.47179767709835535</v>
      </c>
      <c r="E243" s="304">
        <f>IF(E$72=0,0,E$72/NFM_fec!E$72)</f>
        <v>0.48195852968910596</v>
      </c>
      <c r="F243" s="304">
        <f>IF(F$72=0,0,F$72/NFM_fec!F$72)</f>
        <v>0.48612235565222284</v>
      </c>
      <c r="G243" s="304">
        <f>IF(G$72=0,0,G$72/NFM_fec!G$72)</f>
        <v>0.48002760624493879</v>
      </c>
      <c r="H243" s="304">
        <f>IF(H$72=0,0,H$72/NFM_fec!H$72)</f>
        <v>0.48220061056658237</v>
      </c>
      <c r="I243" s="304">
        <f>IF(I$72=0,0,I$72/NFM_fec!I$72)</f>
        <v>0.50085989042474544</v>
      </c>
      <c r="J243" s="304">
        <f>IF(J$72=0,0,J$72/NFM_fec!J$72)</f>
        <v>0.49871078910275862</v>
      </c>
      <c r="K243" s="304">
        <f>IF(K$72=0,0,K$72/NFM_fec!K$72)</f>
        <v>0.51080339086815851</v>
      </c>
      <c r="L243" s="304">
        <f>IF(L$72=0,0,L$72/NFM_fec!L$72)</f>
        <v>0.50527422128310684</v>
      </c>
      <c r="M243" s="304">
        <f>IF(M$72=0,0,M$72/NFM_fec!M$72)</f>
        <v>0.50948645233539469</v>
      </c>
      <c r="N243" s="304">
        <f>IF(N$72=0,0,N$72/NFM_fec!N$72)</f>
        <v>0.51411384066366428</v>
      </c>
      <c r="O243" s="304">
        <f>IF(O$72=0,0,O$72/NFM_fec!O$72)</f>
        <v>0.51801288960432279</v>
      </c>
      <c r="P243" s="304">
        <f>IF(P$72=0,0,P$72/NFM_fec!P$72)</f>
        <v>0.51903104382494603</v>
      </c>
      <c r="Q243" s="304">
        <f>IF(Q$72=0,0,Q$72/NFM_fec!Q$72)</f>
        <v>0.51635688088201248</v>
      </c>
      <c r="R243" s="304">
        <f>IF(R$72=0,0,R$72/NFM_fec!R$72)</f>
        <v>0.51799279588846181</v>
      </c>
      <c r="S243" s="304">
        <f>IF(S$72=0,0,S$72/NFM_fec!S$72)</f>
        <v>0.52132663802949586</v>
      </c>
      <c r="T243" s="304">
        <f>IF(T$72=0,0,T$72/NFM_fec!T$72)</f>
        <v>0.51799289001004323</v>
      </c>
      <c r="U243" s="304">
        <f>IF(U$72=0,0,U$72/NFM_fec!U$72)</f>
        <v>0.53947930833519475</v>
      </c>
      <c r="V243" s="304">
        <f>IF(V$72=0,0,V$72/NFM_fec!V$72)</f>
        <v>0.5622880563741659</v>
      </c>
      <c r="W243" s="304">
        <f>IF(W$72=0,0,W$72/NFM_fec!W$72)</f>
        <v>0.57837871444076028</v>
      </c>
      <c r="X243" s="304">
        <f>IF(X$72=0,0,X$72/NFM_fec!X$72)</f>
        <v>0.59675982586268628</v>
      </c>
      <c r="Y243" s="304">
        <f>IF(Y$72=0,0,Y$72/NFM_fec!Y$72)</f>
        <v>0.60192274404419499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0.44364402340008852</v>
      </c>
      <c r="C244" s="305">
        <f>IF(C$73=0,0,C$73/NFM_fec!C$73)</f>
        <v>0.44364402340008868</v>
      </c>
      <c r="D244" s="305">
        <f>IF(D$73=0,0,D$73/NFM_fec!D$73)</f>
        <v>0.44364402340008852</v>
      </c>
      <c r="E244" s="305">
        <f>IF(E$73=0,0,E$73/NFM_fec!E$73)</f>
        <v>0.44364402340008857</v>
      </c>
      <c r="F244" s="305">
        <f>IF(F$73=0,0,F$73/NFM_fec!F$73)</f>
        <v>0.44364402340008868</v>
      </c>
      <c r="G244" s="305">
        <f>IF(G$73=0,0,G$73/NFM_fec!G$73)</f>
        <v>0.44364402340008835</v>
      </c>
      <c r="H244" s="305">
        <f>IF(H$73=0,0,H$73/NFM_fec!H$73)</f>
        <v>0.44364402340008857</v>
      </c>
      <c r="I244" s="305">
        <f>IF(I$73=0,0,I$73/NFM_fec!I$73)</f>
        <v>0.44862727313271422</v>
      </c>
      <c r="J244" s="305">
        <f>IF(J$73=0,0,J$73/NFM_fec!J$73)</f>
        <v>0.44862727313271428</v>
      </c>
      <c r="K244" s="305">
        <f>IF(K$73=0,0,K$73/NFM_fec!K$73)</f>
        <v>0.44862727313271417</v>
      </c>
      <c r="L244" s="305">
        <f>IF(L$73=0,0,L$73/NFM_fec!L$73)</f>
        <v>0.44862727313271428</v>
      </c>
      <c r="M244" s="305">
        <f>IF(M$73=0,0,M$73/NFM_fec!M$73)</f>
        <v>0.44862727313271439</v>
      </c>
      <c r="N244" s="305">
        <f>IF(N$73=0,0,N$73/NFM_fec!N$73)</f>
        <v>0.44862727313271439</v>
      </c>
      <c r="O244" s="305">
        <f>IF(O$73=0,0,O$73/NFM_fec!O$73)</f>
        <v>0.44862727313271417</v>
      </c>
      <c r="P244" s="305">
        <f>IF(P$73=0,0,P$73/NFM_fec!P$73)</f>
        <v>0.44862727313271422</v>
      </c>
      <c r="Q244" s="305">
        <f>IF(Q$73=0,0,Q$73/NFM_fec!Q$73)</f>
        <v>0.44862727313271411</v>
      </c>
      <c r="R244" s="305">
        <f>IF(R$73=0,0,R$73/NFM_fec!R$73)</f>
        <v>0.44862727313271417</v>
      </c>
      <c r="S244" s="305">
        <f>IF(S$73=0,0,S$73/NFM_fec!S$73)</f>
        <v>0.44862727313271422</v>
      </c>
      <c r="T244" s="305">
        <f>IF(T$73=0,0,T$73/NFM_fec!T$73)</f>
        <v>0.44862727313271433</v>
      </c>
      <c r="U244" s="305">
        <f>IF(U$73=0,0,U$73/NFM_fec!U$73)</f>
        <v>0.45876454581944276</v>
      </c>
      <c r="V244" s="305">
        <f>IF(V$73=0,0,V$73/NFM_fec!V$73)</f>
        <v>0.46788809123749853</v>
      </c>
      <c r="W244" s="305">
        <f>IF(W$73=0,0,W$73/NFM_fec!W$73)</f>
        <v>0.47609928211374875</v>
      </c>
      <c r="X244" s="305">
        <f>IF(X$73=0,0,X$73/NFM_fec!X$73)</f>
        <v>0.48348935390237402</v>
      </c>
      <c r="Y244" s="305">
        <f>IF(Y$73=0,0,Y$73/NFM_fec!Y$73)</f>
        <v>0.49014041851213674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0.11514547158245146</v>
      </c>
      <c r="C245" s="306">
        <f>IF(C$74=0,0,C$74/NFM_fec!C$74)</f>
        <v>0.11514547158245146</v>
      </c>
      <c r="D245" s="306">
        <f>IF(D$74=0,0,D$74/NFM_fec!D$74)</f>
        <v>0.11514547158245143</v>
      </c>
      <c r="E245" s="306">
        <f>IF(E$74=0,0,E$74/NFM_fec!E$74)</f>
        <v>0.11514547158245145</v>
      </c>
      <c r="F245" s="306">
        <f>IF(F$74=0,0,F$74/NFM_fec!F$74)</f>
        <v>0.11514547158245143</v>
      </c>
      <c r="G245" s="306">
        <f>IF(G$74=0,0,G$74/NFM_fec!G$74)</f>
        <v>0.11514547158245146</v>
      </c>
      <c r="H245" s="306">
        <f>IF(H$74=0,0,H$74/NFM_fec!H$74)</f>
        <v>0.11514547158245143</v>
      </c>
      <c r="I245" s="306">
        <f>IF(I$74=0,0,I$74/NFM_fec!I$74)</f>
        <v>0.11643884782604136</v>
      </c>
      <c r="J245" s="306">
        <f>IF(J$74=0,0,J$74/NFM_fec!J$74)</f>
        <v>0.11643884782604134</v>
      </c>
      <c r="K245" s="306">
        <f>IF(K$74=0,0,K$74/NFM_fec!K$74)</f>
        <v>0.11643884782604134</v>
      </c>
      <c r="L245" s="306">
        <f>IF(L$74=0,0,L$74/NFM_fec!L$74)</f>
        <v>0.11643884782604132</v>
      </c>
      <c r="M245" s="306">
        <f>IF(M$74=0,0,M$74/NFM_fec!M$74)</f>
        <v>0.11643884782604129</v>
      </c>
      <c r="N245" s="306">
        <f>IF(N$74=0,0,N$74/NFM_fec!N$74)</f>
        <v>0.11643884782604136</v>
      </c>
      <c r="O245" s="306">
        <f>IF(O$74=0,0,O$74/NFM_fec!O$74)</f>
        <v>0.11643884782604132</v>
      </c>
      <c r="P245" s="306">
        <f>IF(P$74=0,0,P$74/NFM_fec!P$74)</f>
        <v>0.1164388478260413</v>
      </c>
      <c r="Q245" s="306">
        <f>IF(Q$74=0,0,Q$74/NFM_fec!Q$74)</f>
        <v>0.11643884782604136</v>
      </c>
      <c r="R245" s="306">
        <f>IF(R$74=0,0,R$74/NFM_fec!R$74)</f>
        <v>0.11643884782604133</v>
      </c>
      <c r="S245" s="306">
        <f>IF(S$74=0,0,S$74/NFM_fec!S$74)</f>
        <v>0.11643884782604133</v>
      </c>
      <c r="T245" s="306">
        <f>IF(T$74=0,0,T$74/NFM_fec!T$74)</f>
        <v>0.1164388478260413</v>
      </c>
      <c r="U245" s="306">
        <f>IF(U$74=0,0,U$74/NFM_fec!U$74)</f>
        <v>0.12157034919869461</v>
      </c>
      <c r="V245" s="306">
        <f>IF(V$74=0,0,V$74/NFM_fec!V$74)</f>
        <v>0.12618870043408259</v>
      </c>
      <c r="W245" s="306">
        <f>IF(W$74=0,0,W$74/NFM_fec!W$74)</f>
        <v>0.13034521654593173</v>
      </c>
      <c r="X245" s="306">
        <f>IF(X$74=0,0,X$74/NFM_fec!X$74)</f>
        <v>0.13408608104659595</v>
      </c>
      <c r="Y245" s="306">
        <f>IF(Y$74=0,0,Y$74/NFM_fec!Y$74)</f>
        <v>0.13745285909719379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0.63328261885140635</v>
      </c>
      <c r="C246" s="306">
        <f>IF(C$75=0,0,C$75/NFM_fec!C$75)</f>
        <v>0.63328261885140669</v>
      </c>
      <c r="D246" s="306">
        <f>IF(D$75=0,0,D$75/NFM_fec!D$75)</f>
        <v>0.63328261885140669</v>
      </c>
      <c r="E246" s="306">
        <f>IF(E$75=0,0,E$75/NFM_fec!E$75)</f>
        <v>0.63328261885140624</v>
      </c>
      <c r="F246" s="306">
        <f>IF(F$75=0,0,F$75/NFM_fec!F$75)</f>
        <v>0.63328261885140635</v>
      </c>
      <c r="G246" s="306">
        <f>IF(G$75=0,0,G$75/NFM_fec!G$75)</f>
        <v>0.63328261885140624</v>
      </c>
      <c r="H246" s="306">
        <f>IF(H$75=0,0,H$75/NFM_fec!H$75)</f>
        <v>0.63328261885140646</v>
      </c>
      <c r="I246" s="306">
        <f>IF(I$75=0,0,I$75/NFM_fec!I$75)</f>
        <v>0.64039599190415619</v>
      </c>
      <c r="J246" s="306">
        <f>IF(J$75=0,0,J$75/NFM_fec!J$75)</f>
        <v>0.6403959919041563</v>
      </c>
      <c r="K246" s="306">
        <f>IF(K$75=0,0,K$75/NFM_fec!K$75)</f>
        <v>0.64039599190415641</v>
      </c>
      <c r="L246" s="306">
        <f>IF(L$75=0,0,L$75/NFM_fec!L$75)</f>
        <v>0.64039599190415653</v>
      </c>
      <c r="M246" s="306">
        <f>IF(M$75=0,0,M$75/NFM_fec!M$75)</f>
        <v>0.64039599190415641</v>
      </c>
      <c r="N246" s="306">
        <f>IF(N$75=0,0,N$75/NFM_fec!N$75)</f>
        <v>0.6403959919041563</v>
      </c>
      <c r="O246" s="306">
        <f>IF(O$75=0,0,O$75/NFM_fec!O$75)</f>
        <v>0.64039599190415641</v>
      </c>
      <c r="P246" s="306">
        <f>IF(P$75=0,0,P$75/NFM_fec!P$75)</f>
        <v>0.64039599190415653</v>
      </c>
      <c r="Q246" s="306">
        <f>IF(Q$75=0,0,Q$75/NFM_fec!Q$75)</f>
        <v>0.64039599190415608</v>
      </c>
      <c r="R246" s="306">
        <f>IF(R$75=0,0,R$75/NFM_fec!R$75)</f>
        <v>0.64039599190415641</v>
      </c>
      <c r="S246" s="306">
        <f>IF(S$75=0,0,S$75/NFM_fec!S$75)</f>
        <v>0.6403959919041563</v>
      </c>
      <c r="T246" s="306">
        <f>IF(T$75=0,0,T$75/NFM_fec!T$75)</f>
        <v>0.64039599190415653</v>
      </c>
      <c r="U246" s="306">
        <f>IF(U$75=0,0,U$75/NFM_fec!U$75)</f>
        <v>0.65297239462947387</v>
      </c>
      <c r="V246" s="306">
        <f>IF(V$75=0,0,V$75/NFM_fec!V$75)</f>
        <v>0.6642911570822595</v>
      </c>
      <c r="W246" s="306">
        <f>IF(W$75=0,0,W$75/NFM_fec!W$75)</f>
        <v>0.67447804328976646</v>
      </c>
      <c r="X246" s="306">
        <f>IF(X$75=0,0,X$75/NFM_fec!X$75)</f>
        <v>0.68364624087652293</v>
      </c>
      <c r="Y246" s="306">
        <f>IF(Y$75=0,0,Y$75/NFM_fec!Y$75)</f>
        <v>0.69189761870460376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0.439513695842215</v>
      </c>
      <c r="C247" s="306">
        <f>IF(C$76=0,0,C$76/NFM_fec!C$76)</f>
        <v>0.43951369584221495</v>
      </c>
      <c r="D247" s="306">
        <f>IF(D$76=0,0,D$76/NFM_fec!D$76)</f>
        <v>0.43951369584221511</v>
      </c>
      <c r="E247" s="306">
        <f>IF(E$76=0,0,E$76/NFM_fec!E$76)</f>
        <v>0.43951369584221484</v>
      </c>
      <c r="F247" s="306">
        <f>IF(F$76=0,0,F$76/NFM_fec!F$76)</f>
        <v>0.43951369584221511</v>
      </c>
      <c r="G247" s="306">
        <f>IF(G$76=0,0,G$76/NFM_fec!G$76)</f>
        <v>0.439513695842215</v>
      </c>
      <c r="H247" s="306">
        <f>IF(H$76=0,0,H$76/NFM_fec!H$76)</f>
        <v>0.43951369584221517</v>
      </c>
      <c r="I247" s="306">
        <f>IF(I$76=0,0,I$76/NFM_fec!I$76)</f>
        <v>0.44445055150073443</v>
      </c>
      <c r="J247" s="306">
        <f>IF(J$76=0,0,J$76/NFM_fec!J$76)</f>
        <v>0.44445055150073454</v>
      </c>
      <c r="K247" s="306">
        <f>IF(K$76=0,0,K$76/NFM_fec!K$76)</f>
        <v>0.44445055150073459</v>
      </c>
      <c r="L247" s="306">
        <f>IF(L$76=0,0,L$76/NFM_fec!L$76)</f>
        <v>0.44445055150073465</v>
      </c>
      <c r="M247" s="306">
        <f>IF(M$76=0,0,M$76/NFM_fec!M$76)</f>
        <v>0.44445055150073437</v>
      </c>
      <c r="N247" s="306">
        <f>IF(N$76=0,0,N$76/NFM_fec!N$76)</f>
        <v>0.44445055150073459</v>
      </c>
      <c r="O247" s="306">
        <f>IF(O$76=0,0,O$76/NFM_fec!O$76)</f>
        <v>0.44445055150073431</v>
      </c>
      <c r="P247" s="306">
        <f>IF(P$76=0,0,P$76/NFM_fec!P$76)</f>
        <v>0.44445055150073443</v>
      </c>
      <c r="Q247" s="306">
        <f>IF(Q$76=0,0,Q$76/NFM_fec!Q$76)</f>
        <v>0.44445055150073437</v>
      </c>
      <c r="R247" s="306">
        <f>IF(R$76=0,0,R$76/NFM_fec!R$76)</f>
        <v>0.4444505515007347</v>
      </c>
      <c r="S247" s="306">
        <f>IF(S$76=0,0,S$76/NFM_fec!S$76)</f>
        <v>0.44445055150073443</v>
      </c>
      <c r="T247" s="306">
        <f>IF(T$76=0,0,T$76/NFM_fec!T$76)</f>
        <v>0.44445055150073454</v>
      </c>
      <c r="U247" s="306">
        <f>IF(U$76=0,0,U$76/NFM_fec!U$76)</f>
        <v>0.4651577142758897</v>
      </c>
      <c r="V247" s="306">
        <f>IF(V$76=0,0,V$76/NFM_fec!V$76)</f>
        <v>0.48379416077352932</v>
      </c>
      <c r="W247" s="306">
        <f>IF(W$76=0,0,W$76/NFM_fec!W$76)</f>
        <v>0.50056696262140488</v>
      </c>
      <c r="X247" s="306">
        <f>IF(X$76=0,0,X$76/NFM_fec!X$76)</f>
        <v>0.51566248428449313</v>
      </c>
      <c r="Y247" s="306">
        <f>IF(Y$76=0,0,Y$76/NFM_fec!Y$76)</f>
        <v>0.52924845378127228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0.76606701429950042</v>
      </c>
      <c r="C248" s="307">
        <f>IF(C$77=0,0,C$77/NFM_fec!C$77)</f>
        <v>0.76715549313914067</v>
      </c>
      <c r="D248" s="307">
        <f>IF(D$77=0,0,D$77/NFM_fec!D$77)</f>
        <v>0.76754340093672224</v>
      </c>
      <c r="E248" s="307">
        <f>IF(E$77=0,0,E$77/NFM_fec!E$77)</f>
        <v>0.76361328875626588</v>
      </c>
      <c r="F248" s="307">
        <f>IF(F$77=0,0,F$77/NFM_fec!F$77)</f>
        <v>0.76569500673302004</v>
      </c>
      <c r="G248" s="307">
        <f>IF(G$77=0,0,G$77/NFM_fec!G$77)</f>
        <v>0.75652108240149007</v>
      </c>
      <c r="H248" s="307">
        <f>IF(H$77=0,0,H$77/NFM_fec!H$77)</f>
        <v>0.75557855870968549</v>
      </c>
      <c r="I248" s="307">
        <f>IF(I$77=0,0,I$77/NFM_fec!I$77)</f>
        <v>0.76558330083532256</v>
      </c>
      <c r="J248" s="307">
        <f>IF(J$77=0,0,J$77/NFM_fec!J$77)</f>
        <v>0.76617879878233175</v>
      </c>
      <c r="K248" s="307">
        <f>IF(K$77=0,0,K$77/NFM_fec!K$77)</f>
        <v>0.76323559815804154</v>
      </c>
      <c r="L248" s="307">
        <f>IF(L$77=0,0,L$77/NFM_fec!L$77)</f>
        <v>0.76119722974668991</v>
      </c>
      <c r="M248" s="307">
        <f>IF(M$77=0,0,M$77/NFM_fec!M$77)</f>
        <v>0.75760466327177034</v>
      </c>
      <c r="N248" s="307">
        <f>IF(N$77=0,0,N$77/NFM_fec!N$77)</f>
        <v>0.75512346607129543</v>
      </c>
      <c r="O248" s="307">
        <f>IF(O$77=0,0,O$77/NFM_fec!O$77)</f>
        <v>0.75984451571094058</v>
      </c>
      <c r="P248" s="307">
        <f>IF(P$77=0,0,P$77/NFM_fec!P$77)</f>
        <v>0.75292134141935485</v>
      </c>
      <c r="Q248" s="307">
        <f>IF(Q$77=0,0,Q$77/NFM_fec!Q$77)</f>
        <v>0.74541341704006125</v>
      </c>
      <c r="R248" s="307">
        <f>IF(R$77=0,0,R$77/NFM_fec!R$77)</f>
        <v>0.7414277935118464</v>
      </c>
      <c r="S248" s="307">
        <f>IF(S$77=0,0,S$77/NFM_fec!S$77)</f>
        <v>0.74516314639283587</v>
      </c>
      <c r="T248" s="307">
        <f>IF(T$77=0,0,T$77/NFM_fec!T$77)</f>
        <v>0.74129446223448769</v>
      </c>
      <c r="U248" s="307">
        <f>IF(U$77=0,0,U$77/NFM_fec!U$77)</f>
        <v>0.87210030729384647</v>
      </c>
      <c r="V248" s="307">
        <f>IF(V$77=0,0,V$77/NFM_fec!V$77)</f>
        <v>0.87905779896339509</v>
      </c>
      <c r="W248" s="307">
        <f>IF(W$77=0,0,W$77/NFM_fec!W$77)</f>
        <v>0.87675026208402074</v>
      </c>
      <c r="X248" s="307">
        <f>IF(X$77=0,0,X$77/NFM_fec!X$77)</f>
        <v>0.88180711567450065</v>
      </c>
      <c r="Y248" s="307">
        <f>IF(Y$77=0,0,Y$77/NFM_fec!Y$77)</f>
        <v>0.88567932383774828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0.46274365293472752</v>
      </c>
      <c r="C249" s="308">
        <f>IF(C$83=0,0,C$83/NFM_fec!C$83)</f>
        <v>0.46287300332549997</v>
      </c>
      <c r="D249" s="308">
        <f>IF(D$83=0,0,D$83/NFM_fec!D$83)</f>
        <v>0.45755781109782673</v>
      </c>
      <c r="E249" s="308">
        <f>IF(E$83=0,0,E$83/NFM_fec!E$83)</f>
        <v>0.46891879903069095</v>
      </c>
      <c r="F249" s="308">
        <f>IF(F$83=0,0,F$83/NFM_fec!F$83)</f>
        <v>0.47406858010308617</v>
      </c>
      <c r="G249" s="308">
        <f>IF(G$83=0,0,G$83/NFM_fec!G$83)</f>
        <v>0.4664804907509818</v>
      </c>
      <c r="H249" s="308">
        <f>IF(H$83=0,0,H$83/NFM_fec!H$83)</f>
        <v>0.46893225685354617</v>
      </c>
      <c r="I249" s="308">
        <f>IF(I$83=0,0,I$83/NFM_fec!I$83)</f>
        <v>0.48937685697862293</v>
      </c>
      <c r="J249" s="308">
        <f>IF(J$83=0,0,J$83/NFM_fec!J$83)</f>
        <v>0.48456138851950226</v>
      </c>
      <c r="K249" s="308">
        <f>IF(K$83=0,0,K$83/NFM_fec!K$83)</f>
        <v>0.48157216654828272</v>
      </c>
      <c r="L249" s="308">
        <f>IF(L$83=0,0,L$83/NFM_fec!L$83)</f>
        <v>0.47999102194043514</v>
      </c>
      <c r="M249" s="308">
        <f>IF(M$83=0,0,M$83/NFM_fec!M$83)</f>
        <v>0.48361377055354138</v>
      </c>
      <c r="N249" s="308">
        <f>IF(N$83=0,0,N$83/NFM_fec!N$83)</f>
        <v>0.48509352954248391</v>
      </c>
      <c r="O249" s="308">
        <f>IF(O$83=0,0,O$83/NFM_fec!O$83)</f>
        <v>0.49089518557172029</v>
      </c>
      <c r="P249" s="308">
        <f>IF(P$83=0,0,P$83/NFM_fec!P$83)</f>
        <v>0.49334429876002328</v>
      </c>
      <c r="Q249" s="308">
        <f>IF(Q$83=0,0,Q$83/NFM_fec!Q$83)</f>
        <v>0.48968878414315353</v>
      </c>
      <c r="R249" s="308">
        <f>IF(R$83=0,0,R$83/NFM_fec!R$83)</f>
        <v>0.486265024579285</v>
      </c>
      <c r="S249" s="308">
        <f>IF(S$83=0,0,S$83/NFM_fec!S$83)</f>
        <v>0.49330145393643587</v>
      </c>
      <c r="T249" s="308">
        <f>IF(T$83=0,0,T$83/NFM_fec!T$83)</f>
        <v>0.48883995494103477</v>
      </c>
      <c r="U249" s="308">
        <f>IF(U$83=0,0,U$83/NFM_fec!U$83)</f>
        <v>0.51285315196890979</v>
      </c>
      <c r="V249" s="308">
        <f>IF(V$83=0,0,V$83/NFM_fec!V$83)</f>
        <v>0.53985069681251241</v>
      </c>
      <c r="W249" s="308">
        <f>IF(W$83=0,0,W$83/NFM_fec!W$83)</f>
        <v>0.5584363860711673</v>
      </c>
      <c r="X249" s="308">
        <f>IF(X$83=0,0,X$83/NFM_fec!X$83)</f>
        <v>0.58015063775694997</v>
      </c>
      <c r="Y249" s="308">
        <f>IF(Y$83=0,0,Y$83/NFM_fec!Y$83)</f>
        <v>0.58464867799625575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0.47635376037398419</v>
      </c>
      <c r="C250" s="308">
        <f>IF(C$90=0,0,C$90/NFM_fec!C$90)</f>
        <v>0.47648691518801478</v>
      </c>
      <c r="D250" s="308">
        <f>IF(D$90=0,0,D$90/NFM_fec!D$90)</f>
        <v>0.47101539377717455</v>
      </c>
      <c r="E250" s="308">
        <f>IF(E$90=0,0,E$90/NFM_fec!E$90)</f>
        <v>0.48271052841394652</v>
      </c>
      <c r="F250" s="308">
        <f>IF(F$90=0,0,F$90/NFM_fec!F$90)</f>
        <v>0.48801177363552961</v>
      </c>
      <c r="G250" s="308">
        <f>IF(G$90=0,0,G$90/NFM_fec!G$90)</f>
        <v>0.48020050518483409</v>
      </c>
      <c r="H250" s="308">
        <f>IF(H$90=0,0,H$90/NFM_fec!H$90)</f>
        <v>0.4827243820551213</v>
      </c>
      <c r="I250" s="308">
        <f>IF(I$90=0,0,I$90/NFM_fec!I$90)</f>
        <v>0.50377029394858241</v>
      </c>
      <c r="J250" s="308">
        <f>IF(J$90=0,0,J$90/NFM_fec!J$90)</f>
        <v>0.49881319406419322</v>
      </c>
      <c r="K250" s="308">
        <f>IF(K$90=0,0,K$90/NFM_fec!K$90)</f>
        <v>0.49573605379970281</v>
      </c>
      <c r="L250" s="308">
        <f>IF(L$90=0,0,L$90/NFM_fec!L$90)</f>
        <v>0.49410840493868297</v>
      </c>
      <c r="M250" s="308">
        <f>IF(M$90=0,0,M$90/NFM_fec!M$90)</f>
        <v>0.49783770498158658</v>
      </c>
      <c r="N250" s="308">
        <f>IF(N$90=0,0,N$90/NFM_fec!N$90)</f>
        <v>0.49936098629373338</v>
      </c>
      <c r="O250" s="308">
        <f>IF(O$90=0,0,O$90/NFM_fec!O$90)</f>
        <v>0.50533327926500615</v>
      </c>
      <c r="P250" s="308">
        <f>IF(P$90=0,0,P$90/NFM_fec!P$90)</f>
        <v>0.5078544251941417</v>
      </c>
      <c r="Q250" s="308">
        <f>IF(Q$90=0,0,Q$90/NFM_fec!Q$90)</f>
        <v>0.50409139544148152</v>
      </c>
      <c r="R250" s="308">
        <f>IF(R$90=0,0,R$90/NFM_fec!R$90)</f>
        <v>0.50056693706691102</v>
      </c>
      <c r="S250" s="308">
        <f>IF(S$90=0,0,S$90/NFM_fec!S$90)</f>
        <v>0.507810320228684</v>
      </c>
      <c r="T250" s="308">
        <f>IF(T$90=0,0,T$90/NFM_fec!T$90)</f>
        <v>0.50321760067459453</v>
      </c>
      <c r="U250" s="308">
        <f>IF(U$90=0,0,U$90/NFM_fec!U$90)</f>
        <v>0.52793706820328934</v>
      </c>
      <c r="V250" s="308">
        <f>IF(V$90=0,0,V$90/NFM_fec!V$90)</f>
        <v>0.55572865848346886</v>
      </c>
      <c r="W250" s="308">
        <f>IF(W$90=0,0,W$90/NFM_fec!W$90)</f>
        <v>0.57486098566149568</v>
      </c>
      <c r="X250" s="308">
        <f>IF(X$90=0,0,X$90/NFM_fec!X$90)</f>
        <v>0.59721389180862505</v>
      </c>
      <c r="Y250" s="308">
        <f>IF(Y$90=0,0,Y$90/NFM_fec!Y$90)</f>
        <v>0.60184422734908682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0.46886885739579515</v>
      </c>
      <c r="C251" s="309">
        <f>IF(C$97=0,0,C$97/NFM_fec!C$97)</f>
        <v>0.47054795845527869</v>
      </c>
      <c r="D251" s="309">
        <f>IF(D$97=0,0,D$97/NFM_fec!D$97)</f>
        <v>0.4721576386683819</v>
      </c>
      <c r="E251" s="309">
        <f>IF(E$97=0,0,E$97/NFM_fec!E$97)</f>
        <v>0.47279041945599715</v>
      </c>
      <c r="F251" s="309">
        <f>IF(F$97=0,0,F$97/NFM_fec!F$97)</f>
        <v>0.46904285056266842</v>
      </c>
      <c r="G251" s="309">
        <f>IF(G$97=0,0,G$97/NFM_fec!G$97)</f>
        <v>0.47559042463968038</v>
      </c>
      <c r="H251" s="309">
        <f>IF(H$97=0,0,H$97/NFM_fec!H$97)</f>
        <v>0.4755286392738084</v>
      </c>
      <c r="I251" s="309">
        <f>IF(I$97=0,0,I$97/NFM_fec!I$97)</f>
        <v>0.47864598789840829</v>
      </c>
      <c r="J251" s="309">
        <f>IF(J$97=0,0,J$97/NFM_fec!J$97)</f>
        <v>0.50118575500429252</v>
      </c>
      <c r="K251" s="309">
        <f>IF(K$97=0,0,K$97/NFM_fec!K$97)</f>
        <v>0.56367719736949562</v>
      </c>
      <c r="L251" s="309">
        <f>IF(L$97=0,0,L$97/NFM_fec!L$97)</f>
        <v>0.55821585221572834</v>
      </c>
      <c r="M251" s="309">
        <f>IF(M$97=0,0,M$97/NFM_fec!M$97)</f>
        <v>0.56073719574678405</v>
      </c>
      <c r="N251" s="309">
        <f>IF(N$97=0,0,N$97/NFM_fec!N$97)</f>
        <v>0.56431795571755705</v>
      </c>
      <c r="O251" s="309">
        <f>IF(O$97=0,0,O$97/NFM_fec!O$97)</f>
        <v>0.56436341007911561</v>
      </c>
      <c r="P251" s="309">
        <f>IF(P$97=0,0,P$97/NFM_fec!P$97)</f>
        <v>0.56362517328126838</v>
      </c>
      <c r="Q251" s="309">
        <f>IF(Q$97=0,0,Q$97/NFM_fec!Q$97)</f>
        <v>0.56349805111773321</v>
      </c>
      <c r="R251" s="309">
        <f>IF(R$97=0,0,R$97/NFM_fec!R$97)</f>
        <v>0.56571066115650381</v>
      </c>
      <c r="S251" s="309">
        <f>IF(S$97=0,0,S$97/NFM_fec!S$97)</f>
        <v>0.5633287718020048</v>
      </c>
      <c r="T251" s="309">
        <f>IF(T$97=0,0,T$97/NFM_fec!T$97)</f>
        <v>0.56154259250036154</v>
      </c>
      <c r="U251" s="309">
        <f>IF(U$97=0,0,U$97/NFM_fec!U$97)</f>
        <v>0.57374572449132544</v>
      </c>
      <c r="V251" s="309">
        <f>IF(V$97=0,0,V$97/NFM_fec!V$97)</f>
        <v>0.5841786986930777</v>
      </c>
      <c r="W251" s="309">
        <f>IF(W$97=0,0,W$97/NFM_fec!W$97)</f>
        <v>0.59363563294952826</v>
      </c>
      <c r="X251" s="309">
        <f>IF(X$97=0,0,X$97/NFM_fec!X$97)</f>
        <v>0.60285647098386486</v>
      </c>
      <c r="Y251" s="309">
        <f>IF(Y$97=0,0,Y$97/NFM_fec!Y$97)</f>
        <v>0.60994345611960443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0.29067019367910718</v>
      </c>
      <c r="C253" s="304">
        <f>IF(C$115=0,0,C$115/NFM_fec!C$115)</f>
        <v>0.29345371538340859</v>
      </c>
      <c r="D253" s="304">
        <f>IF(D$115=0,0,D$115/NFM_fec!D$115)</f>
        <v>0.29354336572472783</v>
      </c>
      <c r="E253" s="304">
        <f>IF(E$115=0,0,E$115/NFM_fec!E$115)</f>
        <v>0.29951678968740691</v>
      </c>
      <c r="F253" s="304">
        <f>IF(F$115=0,0,F$115/NFM_fec!F$115)</f>
        <v>0.29739105939840582</v>
      </c>
      <c r="G253" s="304">
        <f>IF(G$115=0,0,G$115/NFM_fec!G$115)</f>
        <v>0.3006068398670485</v>
      </c>
      <c r="H253" s="304">
        <f>IF(H$115=0,0,H$115/NFM_fec!H$115)</f>
        <v>0.30511831009141727</v>
      </c>
      <c r="I253" s="304">
        <f>IF(I$115=0,0,I$115/NFM_fec!I$115)</f>
        <v>0.30885494877769404</v>
      </c>
      <c r="J253" s="304">
        <f>IF(J$115=0,0,J$115/NFM_fec!J$115)</f>
        <v>0.32568284695528443</v>
      </c>
      <c r="K253" s="304">
        <f>IF(K$115=0,0,K$115/NFM_fec!K$115)</f>
        <v>0.34244639571977753</v>
      </c>
      <c r="L253" s="304">
        <f>IF(L$115=0,0,L$115/NFM_fec!L$115)</f>
        <v>0.34054347635183957</v>
      </c>
      <c r="M253" s="304">
        <f>IF(M$115=0,0,M$115/NFM_fec!M$115)</f>
        <v>0.34688331012009721</v>
      </c>
      <c r="N253" s="304">
        <f>IF(N$115=0,0,N$115/NFM_fec!N$115)</f>
        <v>0.35139395518973321</v>
      </c>
      <c r="O253" s="304">
        <f>IF(O$115=0,0,O$115/NFM_fec!O$115)</f>
        <v>0.35406104485680945</v>
      </c>
      <c r="P253" s="304">
        <f>IF(P$115=0,0,P$115/NFM_fec!P$115)</f>
        <v>0.35408961837459041</v>
      </c>
      <c r="Q253" s="304">
        <f>IF(Q$115=0,0,Q$115/NFM_fec!Q$115)</f>
        <v>0.35702415183459679</v>
      </c>
      <c r="R253" s="304">
        <f>IF(R$115=0,0,R$115/NFM_fec!R$115)</f>
        <v>0.36002985938919074</v>
      </c>
      <c r="S253" s="304">
        <f>IF(S$115=0,0,S$115/NFM_fec!S$115)</f>
        <v>0.37618033309856247</v>
      </c>
      <c r="T253" s="304">
        <f>IF(T$115=0,0,T$115/NFM_fec!T$115)</f>
        <v>0.38530833825139349</v>
      </c>
      <c r="U253" s="304">
        <f>IF(U$115=0,0,U$115/NFM_fec!U$115)</f>
        <v>0.38435729701316151</v>
      </c>
      <c r="V253" s="304">
        <f>IF(V$115=0,0,V$115/NFM_fec!V$115)</f>
        <v>0.39417919834960313</v>
      </c>
      <c r="W253" s="304">
        <f>IF(W$115=0,0,W$115/NFM_fec!W$115)</f>
        <v>0.39206497857211176</v>
      </c>
      <c r="X253" s="304">
        <f>IF(X$115=0,0,X$115/NFM_fec!X$115)</f>
        <v>0.39887387268855773</v>
      </c>
      <c r="Y253" s="304">
        <f>IF(Y$115=0,0,Y$115/NFM_fec!Y$115)</f>
        <v>0.39689565037929342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0.36599656416961251</v>
      </c>
      <c r="C254" s="305">
        <f>IF(C$116=0,0,C$116/NFM_fec!C$116)</f>
        <v>0.36599656416961279</v>
      </c>
      <c r="D254" s="305">
        <f>IF(D$116=0,0,D$116/NFM_fec!D$116)</f>
        <v>0.36599656416961257</v>
      </c>
      <c r="E254" s="305">
        <f>IF(E$116=0,0,E$116/NFM_fec!E$116)</f>
        <v>0.36599656416961268</v>
      </c>
      <c r="F254" s="305">
        <f>IF(F$116=0,0,F$116/NFM_fec!F$116)</f>
        <v>0.36777194829647741</v>
      </c>
      <c r="G254" s="305">
        <f>IF(G$116=0,0,G$116/NFM_fec!G$116)</f>
        <v>0.36777194829647736</v>
      </c>
      <c r="H254" s="305">
        <f>IF(H$116=0,0,H$116/NFM_fec!H$116)</f>
        <v>0.37253324305054897</v>
      </c>
      <c r="I254" s="305">
        <f>IF(I$116=0,0,I$116/NFM_fec!I$116)</f>
        <v>0.37253324305054908</v>
      </c>
      <c r="J254" s="305">
        <f>IF(J$116=0,0,J$116/NFM_fec!J$116)</f>
        <v>0.37253324305054902</v>
      </c>
      <c r="K254" s="305">
        <f>IF(K$116=0,0,K$116/NFM_fec!K$116)</f>
        <v>0.37929158302243515</v>
      </c>
      <c r="L254" s="305">
        <f>IF(L$116=0,0,L$116/NFM_fec!L$116)</f>
        <v>0.38241805513085059</v>
      </c>
      <c r="M254" s="305">
        <f>IF(M$116=0,0,M$116/NFM_fec!M$116)</f>
        <v>0.38577059286767984</v>
      </c>
      <c r="N254" s="305">
        <f>IF(N$116=0,0,N$116/NFM_fec!N$116)</f>
        <v>0.38577059286767973</v>
      </c>
      <c r="O254" s="305">
        <f>IF(O$116=0,0,O$116/NFM_fec!O$116)</f>
        <v>0.38577059286767973</v>
      </c>
      <c r="P254" s="305">
        <f>IF(P$116=0,0,P$116/NFM_fec!P$116)</f>
        <v>0.38577059286767973</v>
      </c>
      <c r="Q254" s="305">
        <f>IF(Q$116=0,0,Q$116/NFM_fec!Q$116)</f>
        <v>0.39106822299739857</v>
      </c>
      <c r="R254" s="305">
        <f>IF(R$116=0,0,R$116/NFM_fec!R$116)</f>
        <v>0.39106822299739857</v>
      </c>
      <c r="S254" s="305">
        <f>IF(S$116=0,0,S$116/NFM_fec!S$116)</f>
        <v>0.40661982275377451</v>
      </c>
      <c r="T254" s="305">
        <f>IF(T$116=0,0,T$116/NFM_fec!T$116)</f>
        <v>0.41902588616483266</v>
      </c>
      <c r="U254" s="305">
        <f>IF(U$116=0,0,U$116/NFM_fec!U$116)</f>
        <v>0.41902588616483244</v>
      </c>
      <c r="V254" s="305">
        <f>IF(V$116=0,0,V$116/NFM_fec!V$116)</f>
        <v>0.42710581878464948</v>
      </c>
      <c r="W254" s="305">
        <f>IF(W$116=0,0,W$116/NFM_fec!W$116)</f>
        <v>0.42710581878464915</v>
      </c>
      <c r="X254" s="305">
        <f>IF(X$116=0,0,X$116/NFM_fec!X$116)</f>
        <v>0.43152335655543794</v>
      </c>
      <c r="Y254" s="305">
        <f>IF(Y$116=0,0,Y$116/NFM_fec!Y$116)</f>
        <v>0.431523356555438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9.4982263225259822E-2</v>
      </c>
      <c r="C255" s="306">
        <f>IF(C$117=0,0,C$117/NFM_fec!C$117)</f>
        <v>9.4982263225259767E-2</v>
      </c>
      <c r="D255" s="306">
        <f>IF(D$117=0,0,D$117/NFM_fec!D$117)</f>
        <v>9.498226322525978E-2</v>
      </c>
      <c r="E255" s="306">
        <f>IF(E$117=0,0,E$117/NFM_fec!E$117)</f>
        <v>9.4982263225259864E-2</v>
      </c>
      <c r="F255" s="306">
        <f>IF(F$117=0,0,F$117/NFM_fec!F$117)</f>
        <v>9.5443005262132299E-2</v>
      </c>
      <c r="G255" s="306">
        <f>IF(G$117=0,0,G$117/NFM_fec!G$117)</f>
        <v>9.5443005262132258E-2</v>
      </c>
      <c r="H255" s="306">
        <f>IF(H$117=0,0,H$117/NFM_fec!H$117)</f>
        <v>9.6678641319673797E-2</v>
      </c>
      <c r="I255" s="306">
        <f>IF(I$117=0,0,I$117/NFM_fec!I$117)</f>
        <v>9.6678641319673811E-2</v>
      </c>
      <c r="J255" s="306">
        <f>IF(J$117=0,0,J$117/NFM_fec!J$117)</f>
        <v>9.6678641319673797E-2</v>
      </c>
      <c r="K255" s="306">
        <f>IF(K$117=0,0,K$117/NFM_fec!K$117)</f>
        <v>9.8432544194778301E-2</v>
      </c>
      <c r="L255" s="306">
        <f>IF(L$117=0,0,L$117/NFM_fec!L$117)</f>
        <v>9.9243916283589376E-2</v>
      </c>
      <c r="M255" s="306">
        <f>IF(M$117=0,0,M$117/NFM_fec!M$117)</f>
        <v>0.10011395620463243</v>
      </c>
      <c r="N255" s="306">
        <f>IF(N$117=0,0,N$117/NFM_fec!N$117)</f>
        <v>0.10011395620463237</v>
      </c>
      <c r="O255" s="306">
        <f>IF(O$117=0,0,O$117/NFM_fec!O$117)</f>
        <v>0.10011395620463232</v>
      </c>
      <c r="P255" s="306">
        <f>IF(P$117=0,0,P$117/NFM_fec!P$117)</f>
        <v>0.10011395620463232</v>
      </c>
      <c r="Q255" s="306">
        <f>IF(Q$117=0,0,Q$117/NFM_fec!Q$117)</f>
        <v>0.10148878031149973</v>
      </c>
      <c r="R255" s="306">
        <f>IF(R$117=0,0,R$117/NFM_fec!R$117)</f>
        <v>0.1014887803114997</v>
      </c>
      <c r="S255" s="306">
        <f>IF(S$117=0,0,S$117/NFM_fec!S$117)</f>
        <v>0.10552468197354209</v>
      </c>
      <c r="T255" s="306">
        <f>IF(T$117=0,0,T$117/NFM_fec!T$117)</f>
        <v>0.10874426405670158</v>
      </c>
      <c r="U255" s="306">
        <f>IF(U$117=0,0,U$117/NFM_fec!U$117)</f>
        <v>0.10874426405670161</v>
      </c>
      <c r="V255" s="306">
        <f>IF(V$117=0,0,V$117/NFM_fec!V$117)</f>
        <v>0.11084114244865863</v>
      </c>
      <c r="W255" s="306">
        <f>IF(W$117=0,0,W$117/NFM_fec!W$117)</f>
        <v>0.11084114244865866</v>
      </c>
      <c r="X255" s="306">
        <f>IF(X$117=0,0,X$117/NFM_fec!X$117)</f>
        <v>0.11198756778820955</v>
      </c>
      <c r="Y255" s="306">
        <f>IF(Y$117=0,0,Y$117/NFM_fec!Y$117)</f>
        <v>0.11198756778820947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0.52201325191206882</v>
      </c>
      <c r="C256" s="306">
        <f>IF(C$118=0,0,C$118/NFM_fec!C$118)</f>
        <v>0.52201325191206849</v>
      </c>
      <c r="D256" s="306">
        <f>IF(D$118=0,0,D$118/NFM_fec!D$118)</f>
        <v>0.52201325191206871</v>
      </c>
      <c r="E256" s="306">
        <f>IF(E$118=0,0,E$118/NFM_fec!E$118)</f>
        <v>0.5220132519120686</v>
      </c>
      <c r="F256" s="306">
        <f>IF(F$118=0,0,F$118/NFM_fec!F$118)</f>
        <v>0.52454544519525026</v>
      </c>
      <c r="G256" s="306">
        <f>IF(G$118=0,0,G$118/NFM_fec!G$118)</f>
        <v>0.52454544519524993</v>
      </c>
      <c r="H256" s="306">
        <f>IF(H$118=0,0,H$118/NFM_fec!H$118)</f>
        <v>0.53133638041488485</v>
      </c>
      <c r="I256" s="306">
        <f>IF(I$118=0,0,I$118/NFM_fec!I$118)</f>
        <v>0.53133638041488507</v>
      </c>
      <c r="J256" s="306">
        <f>IF(J$118=0,0,J$118/NFM_fec!J$118)</f>
        <v>0.53133638041488496</v>
      </c>
      <c r="K256" s="306">
        <f>IF(K$118=0,0,K$118/NFM_fec!K$118)</f>
        <v>0.54097565950007509</v>
      </c>
      <c r="L256" s="306">
        <f>IF(L$118=0,0,L$118/NFM_fec!L$118)</f>
        <v>0.54543488134011942</v>
      </c>
      <c r="M256" s="306">
        <f>IF(M$118=0,0,M$118/NFM_fec!M$118)</f>
        <v>0.55021653586228902</v>
      </c>
      <c r="N256" s="306">
        <f>IF(N$118=0,0,N$118/NFM_fec!N$118)</f>
        <v>0.55021653586228914</v>
      </c>
      <c r="O256" s="306">
        <f>IF(O$118=0,0,O$118/NFM_fec!O$118)</f>
        <v>0.55021653586228914</v>
      </c>
      <c r="P256" s="306">
        <f>IF(P$118=0,0,P$118/NFM_fec!P$118)</f>
        <v>0.55021653586228902</v>
      </c>
      <c r="Q256" s="306">
        <f>IF(Q$118=0,0,Q$118/NFM_fec!Q$118)</f>
        <v>0.55777243502138651</v>
      </c>
      <c r="R256" s="306">
        <f>IF(R$118=0,0,R$118/NFM_fec!R$118)</f>
        <v>0.55777243502138685</v>
      </c>
      <c r="S256" s="306">
        <f>IF(S$118=0,0,S$118/NFM_fec!S$118)</f>
        <v>0.57861119343498113</v>
      </c>
      <c r="T256" s="306">
        <f>IF(T$118=0,0,T$118/NFM_fec!T$118)</f>
        <v>0.59736607600721614</v>
      </c>
      <c r="U256" s="306">
        <f>IF(U$118=0,0,U$118/NFM_fec!U$118)</f>
        <v>0.59764786581677298</v>
      </c>
      <c r="V256" s="306">
        <f>IF(V$118=0,0,V$118/NFM_fec!V$118)</f>
        <v>0.60917210488079376</v>
      </c>
      <c r="W256" s="306">
        <f>IF(W$118=0,0,W$118/NFM_fec!W$118)</f>
        <v>0.60917210488079387</v>
      </c>
      <c r="X256" s="306">
        <f>IF(X$118=0,0,X$118/NFM_fec!X$118)</f>
        <v>0.61547274669803576</v>
      </c>
      <c r="Y256" s="306">
        <f>IF(Y$118=0,0,Y$118/NFM_fec!Y$118)</f>
        <v>0.61547274669803564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0.36264549940218854</v>
      </c>
      <c r="C257" s="306">
        <f>IF(C$119=0,0,C$119/NFM_fec!C$119)</f>
        <v>0.36264549940218854</v>
      </c>
      <c r="D257" s="306">
        <f>IF(D$119=0,0,D$119/NFM_fec!D$119)</f>
        <v>0.3626454994021886</v>
      </c>
      <c r="E257" s="306">
        <f>IF(E$119=0,0,E$119/NFM_fec!E$119)</f>
        <v>0.36264549940218854</v>
      </c>
      <c r="F257" s="306">
        <f>IF(F$119=0,0,F$119/NFM_fec!F$119)</f>
        <v>0.36440462811089225</v>
      </c>
      <c r="G257" s="306">
        <f>IF(G$119=0,0,G$119/NFM_fec!G$119)</f>
        <v>0.36440462811089208</v>
      </c>
      <c r="H257" s="306">
        <f>IF(H$119=0,0,H$119/NFM_fec!H$119)</f>
        <v>0.3691223284472569</v>
      </c>
      <c r="I257" s="306">
        <f>IF(I$119=0,0,I$119/NFM_fec!I$119)</f>
        <v>0.36912232844725684</v>
      </c>
      <c r="J257" s="306">
        <f>IF(J$119=0,0,J$119/NFM_fec!J$119)</f>
        <v>0.3691223284472569</v>
      </c>
      <c r="K257" s="306">
        <f>IF(K$119=0,0,K$119/NFM_fec!K$119)</f>
        <v>0.37581878905418942</v>
      </c>
      <c r="L257" s="306">
        <f>IF(L$119=0,0,L$119/NFM_fec!L$119)</f>
        <v>0.37891663518205043</v>
      </c>
      <c r="M257" s="306">
        <f>IF(M$119=0,0,M$119/NFM_fec!M$119)</f>
        <v>0.38223847708129199</v>
      </c>
      <c r="N257" s="306">
        <f>IF(N$119=0,0,N$119/NFM_fec!N$119)</f>
        <v>0.38223847708129205</v>
      </c>
      <c r="O257" s="306">
        <f>IF(O$119=0,0,O$119/NFM_fec!O$119)</f>
        <v>0.38223847708129205</v>
      </c>
      <c r="P257" s="306">
        <f>IF(P$119=0,0,P$119/NFM_fec!P$119)</f>
        <v>0.38223847708129205</v>
      </c>
      <c r="Q257" s="306">
        <f>IF(Q$119=0,0,Q$119/NFM_fec!Q$119)</f>
        <v>0.38748760210627348</v>
      </c>
      <c r="R257" s="306">
        <f>IF(R$119=0,0,R$119/NFM_fec!R$119)</f>
        <v>0.38748760210627348</v>
      </c>
      <c r="S257" s="306">
        <f>IF(S$119=0,0,S$119/NFM_fec!S$119)</f>
        <v>0.40289681140568173</v>
      </c>
      <c r="T257" s="306">
        <f>IF(T$119=0,0,T$119/NFM_fec!T$119)</f>
        <v>0.41518928489249163</v>
      </c>
      <c r="U257" s="306">
        <f>IF(U$119=0,0,U$119/NFM_fec!U$119)</f>
        <v>0.41518928489249174</v>
      </c>
      <c r="V257" s="306">
        <f>IF(V$119=0,0,V$119/NFM_fec!V$119)</f>
        <v>0.42319523764425443</v>
      </c>
      <c r="W257" s="306">
        <f>IF(W$119=0,0,W$119/NFM_fec!W$119)</f>
        <v>0.42319523764425448</v>
      </c>
      <c r="X257" s="306">
        <f>IF(X$119=0,0,X$119/NFM_fec!X$119)</f>
        <v>0.42757232843648724</v>
      </c>
      <c r="Y257" s="306">
        <f>IF(Y$119=0,0,Y$119/NFM_fec!Y$119)</f>
        <v>0.42757232843648729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0.63165874427387458</v>
      </c>
      <c r="C258" s="307">
        <f>IF(C$120=0,0,C$120/NFM_fec!C$120)</f>
        <v>0.63255624692596901</v>
      </c>
      <c r="D258" s="307">
        <f>IF(D$120=0,0,D$120/NFM_fec!D$120)</f>
        <v>0.63287609538274969</v>
      </c>
      <c r="E258" s="307">
        <f>IF(E$120=0,0,E$120/NFM_fec!E$120)</f>
        <v>0.62963553068224187</v>
      </c>
      <c r="F258" s="307">
        <f>IF(F$120=0,0,F$120/NFM_fec!F$120)</f>
        <v>0.63441458241603699</v>
      </c>
      <c r="G258" s="307">
        <f>IF(G$120=0,0,G$120/NFM_fec!G$120)</f>
        <v>0.62681355155815488</v>
      </c>
      <c r="H258" s="307">
        <f>IF(H$120=0,0,H$120/NFM_fec!H$120)</f>
        <v>0.6341374471658987</v>
      </c>
      <c r="I258" s="307">
        <f>IF(I$120=0,0,I$120/NFM_fec!I$120)</f>
        <v>0.63539704379517392</v>
      </c>
      <c r="J258" s="307">
        <f>IF(J$120=0,0,J$120/NFM_fec!J$120)</f>
        <v>0.6358912782366809</v>
      </c>
      <c r="K258" s="307">
        <f>IF(K$120=0,0,K$120/NFM_fec!K$120)</f>
        <v>0.64494031931337314</v>
      </c>
      <c r="L258" s="307">
        <f>IF(L$120=0,0,L$120/NFM_fec!L$120)</f>
        <v>0.64851987816002576</v>
      </c>
      <c r="M258" s="307">
        <f>IF(M$120=0,0,M$120/NFM_fec!M$120)</f>
        <v>0.65111764184361864</v>
      </c>
      <c r="N258" s="307">
        <f>IF(N$120=0,0,N$120/NFM_fec!N$120)</f>
        <v>0.64898519553165224</v>
      </c>
      <c r="O258" s="307">
        <f>IF(O$120=0,0,O$120/NFM_fec!O$120)</f>
        <v>0.65304266621183193</v>
      </c>
      <c r="P258" s="307">
        <f>IF(P$120=0,0,P$120/NFM_fec!P$120)</f>
        <v>0.64709259602701752</v>
      </c>
      <c r="Q258" s="307">
        <f>IF(Q$120=0,0,Q$120/NFM_fec!Q$120)</f>
        <v>0.64943761400447886</v>
      </c>
      <c r="R258" s="307">
        <f>IF(R$120=0,0,R$120/NFM_fec!R$120)</f>
        <v>0.64596515996043702</v>
      </c>
      <c r="S258" s="307">
        <f>IF(S$120=0,0,S$120/NFM_fec!S$120)</f>
        <v>0.67503706446254053</v>
      </c>
      <c r="T258" s="307">
        <f>IF(T$120=0,0,T$120/NFM_fec!T$120)</f>
        <v>0.69202106401446439</v>
      </c>
      <c r="U258" s="307">
        <f>IF(U$120=0,0,U$120/NFM_fec!U$120)</f>
        <v>0.68745243162489056</v>
      </c>
      <c r="V258" s="307">
        <f>IF(V$120=0,0,V$120/NFM_fec!V$120)</f>
        <v>0.7017507283261265</v>
      </c>
      <c r="W258" s="307">
        <f>IF(W$120=0,0,W$120/NFM_fec!W$120)</f>
        <v>0.69990862455587444</v>
      </c>
      <c r="X258" s="307">
        <f>IF(X$120=0,0,X$120/NFM_fec!X$120)</f>
        <v>0.71122638353470258</v>
      </c>
      <c r="Y258" s="307">
        <f>IF(Y$120=0,0,Y$120/NFM_fec!Y$120)</f>
        <v>0.71434953434544868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0.2433425340750385</v>
      </c>
      <c r="C259" s="308">
        <f>IF(C$126=0,0,C$126/NFM_fec!C$126)</f>
        <v>0.24686295795251162</v>
      </c>
      <c r="D259" s="308">
        <f>IF(D$126=0,0,D$126/NFM_fec!D$126)</f>
        <v>0.24830892623947243</v>
      </c>
      <c r="E259" s="308">
        <f>IF(E$126=0,0,E$126/NFM_fec!E$126)</f>
        <v>0.25342478347939218</v>
      </c>
      <c r="F259" s="308">
        <f>IF(F$126=0,0,F$126/NFM_fec!F$126)</f>
        <v>0.24860158470214072</v>
      </c>
      <c r="G259" s="308">
        <f>IF(G$126=0,0,G$126/NFM_fec!G$126)</f>
        <v>0.25472903798772178</v>
      </c>
      <c r="H259" s="308">
        <f>IF(H$126=0,0,H$126/NFM_fec!H$126)</f>
        <v>0.2582318502096364</v>
      </c>
      <c r="I259" s="308">
        <f>IF(I$126=0,0,I$126/NFM_fec!I$126)</f>
        <v>0.2593227575789312</v>
      </c>
      <c r="J259" s="308">
        <f>IF(J$126=0,0,J$126/NFM_fec!J$126)</f>
        <v>0.28415998186419839</v>
      </c>
      <c r="K259" s="308">
        <f>IF(K$126=0,0,K$126/NFM_fec!K$126)</f>
        <v>0.28788213348485409</v>
      </c>
      <c r="L259" s="308">
        <f>IF(L$126=0,0,L$126/NFM_fec!L$126)</f>
        <v>0.28991693708145932</v>
      </c>
      <c r="M259" s="308">
        <f>IF(M$126=0,0,M$126/NFM_fec!M$126)</f>
        <v>0.29466588772947</v>
      </c>
      <c r="N259" s="308">
        <f>IF(N$126=0,0,N$126/NFM_fec!N$126)</f>
        <v>0.29556750493446265</v>
      </c>
      <c r="O259" s="308">
        <f>IF(O$126=0,0,O$126/NFM_fec!O$126)</f>
        <v>0.29910245416098952</v>
      </c>
      <c r="P259" s="308">
        <f>IF(P$126=0,0,P$126/NFM_fec!P$126)</f>
        <v>0.29993994367371724</v>
      </c>
      <c r="Q259" s="308">
        <f>IF(Q$126=0,0,Q$126/NFM_fec!Q$126)</f>
        <v>0.3017557394535893</v>
      </c>
      <c r="R259" s="308">
        <f>IF(R$126=0,0,R$126/NFM_fec!R$126)</f>
        <v>0.29959959794829888</v>
      </c>
      <c r="S259" s="308">
        <f>IF(S$126=0,0,S$126/NFM_fec!S$126)</f>
        <v>0.31579832907384792</v>
      </c>
      <c r="T259" s="308">
        <f>IF(T$126=0,0,T$126/NFM_fec!T$126)</f>
        <v>0.32237812755259476</v>
      </c>
      <c r="U259" s="308">
        <f>IF(U$126=0,0,U$126/NFM_fec!U$126)</f>
        <v>0.32113508436015126</v>
      </c>
      <c r="V259" s="308">
        <f>IF(V$126=0,0,V$126/NFM_fec!V$126)</f>
        <v>0.3296386378656454</v>
      </c>
      <c r="W259" s="308">
        <f>IF(W$126=0,0,W$126/NFM_fec!W$126)</f>
        <v>0.32783381331547384</v>
      </c>
      <c r="X259" s="308">
        <f>IF(X$126=0,0,X$126/NFM_fec!X$126)</f>
        <v>0.33408729497760914</v>
      </c>
      <c r="Y259" s="308">
        <f>IF(Y$126=0,0,Y$126/NFM_fec!Y$126)</f>
        <v>0.33354938445242616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0.36066943328811119</v>
      </c>
      <c r="C260" s="308">
        <f>IF(C$134=0,0,C$134/NFM_fec!C$134)</f>
        <v>0.36077025094782339</v>
      </c>
      <c r="D260" s="308">
        <f>IF(D$134=0,0,D$134/NFM_fec!D$134)</f>
        <v>0.35662750937500087</v>
      </c>
      <c r="E260" s="308">
        <f>IF(E$134=0,0,E$134/NFM_fec!E$134)</f>
        <v>0.36548243597064939</v>
      </c>
      <c r="F260" s="308">
        <f>IF(F$134=0,0,F$134/NFM_fec!F$134)</f>
        <v>0.37128861407272512</v>
      </c>
      <c r="G260" s="308">
        <f>IF(G$134=0,0,G$134/NFM_fec!G$134)</f>
        <v>0.36534565286995929</v>
      </c>
      <c r="H260" s="308">
        <f>IF(H$134=0,0,H$134/NFM_fec!H$134)</f>
        <v>0.37202060911840329</v>
      </c>
      <c r="I260" s="308">
        <f>IF(I$134=0,0,I$134/NFM_fec!I$134)</f>
        <v>0.38392755425911868</v>
      </c>
      <c r="J260" s="308">
        <f>IF(J$134=0,0,J$134/NFM_fec!J$134)</f>
        <v>0.38014970697893363</v>
      </c>
      <c r="K260" s="308">
        <f>IF(K$134=0,0,K$134/NFM_fec!K$134)</f>
        <v>0.38465856320679143</v>
      </c>
      <c r="L260" s="308">
        <f>IF(L$134=0,0,L$134/NFM_fec!L$134)</f>
        <v>0.38655591610861262</v>
      </c>
      <c r="M260" s="308">
        <f>IF(M$134=0,0,M$134/NFM_fec!M$134)</f>
        <v>0.39288785030595996</v>
      </c>
      <c r="N260" s="308">
        <f>IF(N$134=0,0,N$134/NFM_fec!N$134)</f>
        <v>0.39409000657928361</v>
      </c>
      <c r="O260" s="308">
        <f>IF(O$134=0,0,O$134/NFM_fec!O$134)</f>
        <v>0.39880327221465256</v>
      </c>
      <c r="P260" s="308">
        <f>IF(P$134=0,0,P$134/NFM_fec!P$134)</f>
        <v>0.40079293188585491</v>
      </c>
      <c r="Q260" s="308">
        <f>IF(Q$134=0,0,Q$134/NFM_fec!Q$134)</f>
        <v>0.40328633518672363</v>
      </c>
      <c r="R260" s="308">
        <f>IF(R$134=0,0,R$134/NFM_fec!R$134)</f>
        <v>0.40046667606488151</v>
      </c>
      <c r="S260" s="308">
        <f>IF(S$134=0,0,S$134/NFM_fec!S$134)</f>
        <v>0.42241736582684175</v>
      </c>
      <c r="T260" s="308">
        <f>IF(T$134=0,0,T$134/NFM_fec!T$134)</f>
        <v>0.43136844252952583</v>
      </c>
      <c r="U260" s="308">
        <f>IF(U$134=0,0,U$134/NFM_fec!U$134)</f>
        <v>0.42930673494970895</v>
      </c>
      <c r="V260" s="308">
        <f>IF(V$134=0,0,V$134/NFM_fec!V$134)</f>
        <v>0.44051006125168402</v>
      </c>
      <c r="W260" s="308">
        <f>IF(W$134=0,0,W$134/NFM_fec!W$134)</f>
        <v>0.43808711911935044</v>
      </c>
      <c r="X260" s="308">
        <f>IF(X$134=0,0,X$134/NFM_fec!X$134)</f>
        <v>0.44652936343844235</v>
      </c>
      <c r="Y260" s="308">
        <f>IF(Y$134=0,0,Y$134/NFM_fec!Y$134)</f>
        <v>0.44574075942571606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0.36637551041900379</v>
      </c>
      <c r="C261" s="309">
        <f>IF(C$141=0,0,C$141/NFM_fec!C$141)</f>
        <v>0.36777230480570439</v>
      </c>
      <c r="D261" s="309">
        <f>IF(D$141=0,0,D$141/NFM_fec!D$141)</f>
        <v>0.36912120604351234</v>
      </c>
      <c r="E261" s="309">
        <f>IF(E$141=0,0,E$141/NFM_fec!E$141)</f>
        <v>0.36970701145663365</v>
      </c>
      <c r="F261" s="309">
        <f>IF(F$141=0,0,F$141/NFM_fec!F$141)</f>
        <v>0.36825581020087933</v>
      </c>
      <c r="G261" s="309">
        <f>IF(G$141=0,0,G$141/NFM_fec!G$141)</f>
        <v>0.37386797584112302</v>
      </c>
      <c r="H261" s="309">
        <f>IF(H$141=0,0,H$141/NFM_fec!H$141)</f>
        <v>0.37865948176138181</v>
      </c>
      <c r="I261" s="309">
        <f>IF(I$141=0,0,I$141/NFM_fec!I$141)</f>
        <v>0.37673089188034048</v>
      </c>
      <c r="J261" s="309">
        <f>IF(J$141=0,0,J$141/NFM_fec!J$141)</f>
        <v>0.3953390268877075</v>
      </c>
      <c r="K261" s="309">
        <f>IF(K$141=0,0,K$141/NFM_fec!K$141)</f>
        <v>0.453750294352324</v>
      </c>
      <c r="L261" s="309">
        <f>IF(L$141=0,0,L$141/NFM_fec!L$141)</f>
        <v>0.45320278661875191</v>
      </c>
      <c r="M261" s="309">
        <f>IF(M$141=0,0,M$141/NFM_fec!M$141)</f>
        <v>0.45927040405057618</v>
      </c>
      <c r="N261" s="309">
        <f>IF(N$141=0,0,N$141/NFM_fec!N$141)</f>
        <v>0.46213139613214882</v>
      </c>
      <c r="O261" s="309">
        <f>IF(O$141=0,0,O$141/NFM_fec!O$141)</f>
        <v>0.46213856418170335</v>
      </c>
      <c r="P261" s="309">
        <f>IF(P$141=0,0,P$141/NFM_fec!P$141)</f>
        <v>0.46164845503535407</v>
      </c>
      <c r="Q261" s="309">
        <f>IF(Q$141=0,0,Q$141/NFM_fec!Q$141)</f>
        <v>0.46796428760532321</v>
      </c>
      <c r="R261" s="309">
        <f>IF(R$141=0,0,R$141/NFM_fec!R$141)</f>
        <v>0.46969715614446772</v>
      </c>
      <c r="S261" s="309">
        <f>IF(S$141=0,0,S$141/NFM_fec!S$141)</f>
        <v>0.48493305264413467</v>
      </c>
      <c r="T261" s="309">
        <f>IF(T$141=0,0,T$141/NFM_fec!T$141)</f>
        <v>0.49868131799803977</v>
      </c>
      <c r="U261" s="309">
        <f>IF(U$141=0,0,U$141/NFM_fec!U$141)</f>
        <v>0.49867956486588721</v>
      </c>
      <c r="V261" s="309">
        <f>IF(V$141=0,0,V$141/NFM_fec!V$141)</f>
        <v>0.5067636702546553</v>
      </c>
      <c r="W261" s="309">
        <f>IF(W$141=0,0,W$141/NFM_fec!W$141)</f>
        <v>0.50517026099080053</v>
      </c>
      <c r="X261" s="309">
        <f>IF(X$141=0,0,X$141/NFM_fec!X$141)</f>
        <v>0.50965687836218621</v>
      </c>
      <c r="Y261" s="309">
        <f>IF(Y$141=0,0,Y$141/NFM_fec!Y$141)</f>
        <v>0.50798662741147238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BG: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2.5372912045634202</v>
      </c>
      <c r="C72" s="223">
        <v>0.63231109306903965</v>
      </c>
      <c r="D72" s="223">
        <v>0.62029660049312274</v>
      </c>
      <c r="E72" s="223">
        <v>0.67665274210515625</v>
      </c>
      <c r="F72" s="223">
        <v>1.0218764802901279</v>
      </c>
      <c r="G72" s="223">
        <v>1.4319433754698749</v>
      </c>
      <c r="H72" s="223">
        <v>3.5804270754527172</v>
      </c>
      <c r="I72" s="223">
        <v>3.345834728474542</v>
      </c>
      <c r="J72" s="223">
        <v>2.7643661604975369</v>
      </c>
      <c r="K72" s="223">
        <v>1.344658731726958</v>
      </c>
      <c r="L72" s="223">
        <v>2.0212952615737678</v>
      </c>
      <c r="M72" s="223">
        <v>1.2901398029170881</v>
      </c>
      <c r="N72" s="223">
        <v>1.347714819778278</v>
      </c>
      <c r="O72" s="223">
        <v>1.1611827786148921</v>
      </c>
      <c r="P72" s="223">
        <v>1.0535841015359999</v>
      </c>
      <c r="Q72" s="223">
        <v>1.24092488920496</v>
      </c>
      <c r="R72" s="223">
        <v>1.2128027077698289</v>
      </c>
      <c r="S72" s="223">
        <v>1.066550586924178</v>
      </c>
      <c r="T72" s="223">
        <v>1.1641892392146209</v>
      </c>
      <c r="U72" s="223">
        <v>2.3169549091735959</v>
      </c>
      <c r="V72" s="223">
        <v>2.0020705682436062</v>
      </c>
      <c r="W72" s="223">
        <v>0.58469265368843837</v>
      </c>
      <c r="X72" s="223">
        <v>1.6272435995549319</v>
      </c>
      <c r="Y72" s="223">
        <v>1.1134371846146061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1.690186448550203E-3</v>
      </c>
      <c r="C77" s="260">
        <v>4.0233621448843948E-4</v>
      </c>
      <c r="D77" s="260">
        <v>3.668317484682986E-4</v>
      </c>
      <c r="E77" s="260">
        <v>5.4962437745475275E-4</v>
      </c>
      <c r="F77" s="260">
        <v>8.0239684814165384E-4</v>
      </c>
      <c r="G77" s="260">
        <v>1.5216662910881599E-3</v>
      </c>
      <c r="H77" s="260">
        <v>4.03608960187502E-3</v>
      </c>
      <c r="I77" s="260">
        <v>4.3467943945525419E-3</v>
      </c>
      <c r="J77" s="260">
        <v>3.6206024927523338E-3</v>
      </c>
      <c r="K77" s="260">
        <v>2.0832936948339069E-3</v>
      </c>
      <c r="L77" s="260">
        <v>3.1827991092395788E-3</v>
      </c>
      <c r="M77" s="260">
        <v>2.3967921110383092E-3</v>
      </c>
      <c r="N77" s="260">
        <v>2.7684133713145038E-3</v>
      </c>
      <c r="O77" s="260">
        <v>2.3623321617271811E-3</v>
      </c>
      <c r="P77" s="260">
        <v>2.64590095424789E-3</v>
      </c>
      <c r="Q77" s="260">
        <v>3.386527115984056E-3</v>
      </c>
      <c r="R77" s="260">
        <v>3.380682086541781E-3</v>
      </c>
      <c r="S77" s="260">
        <v>3.0779064378746472E-3</v>
      </c>
      <c r="T77" s="260">
        <v>3.2387438005129282E-3</v>
      </c>
      <c r="U77" s="260">
        <v>6.6541840346405054E-3</v>
      </c>
      <c r="V77" s="260">
        <v>5.8764444064457397E-3</v>
      </c>
      <c r="W77" s="260">
        <v>1.668495410628018E-3</v>
      </c>
      <c r="X77" s="260">
        <v>4.5746811904953163E-3</v>
      </c>
      <c r="Y77" s="260">
        <v>2.873062730534841E-3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1.4597714934630159E-4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1.5561908286619301E-4</v>
      </c>
      <c r="L78" s="226">
        <v>2.081871989040214E-4</v>
      </c>
      <c r="M78" s="226">
        <v>1.3236946489537951E-4</v>
      </c>
      <c r="N78" s="226">
        <v>1.563699051365313E-4</v>
      </c>
      <c r="O78" s="226">
        <v>0</v>
      </c>
      <c r="P78" s="226">
        <v>1.179930119737667E-4</v>
      </c>
      <c r="Q78" s="226">
        <v>0</v>
      </c>
      <c r="R78" s="226">
        <v>0</v>
      </c>
      <c r="S78" s="226">
        <v>3.0149015420876241E-5</v>
      </c>
      <c r="T78" s="226">
        <v>6.2413084505573288E-5</v>
      </c>
      <c r="U78" s="226">
        <v>1.8528214076463399E-4</v>
      </c>
      <c r="V78" s="226">
        <v>1.032981127038645E-4</v>
      </c>
      <c r="W78" s="226">
        <v>3.1377673674531342E-5</v>
      </c>
      <c r="X78" s="226">
        <v>4.4873185627076043E-5</v>
      </c>
      <c r="Y78" s="226">
        <v>3.2272910852166978E-5</v>
      </c>
      <c r="DA78" s="69" t="s">
        <v>858</v>
      </c>
    </row>
    <row r="79" spans="1:105" ht="12" customHeight="1" x14ac:dyDescent="0.25">
      <c r="A79" s="37" t="s">
        <v>35</v>
      </c>
      <c r="B79" s="226">
        <v>1.690186448550203E-3</v>
      </c>
      <c r="C79" s="226">
        <v>4.0233621448843948E-4</v>
      </c>
      <c r="D79" s="226">
        <v>3.668317484682986E-4</v>
      </c>
      <c r="E79" s="226">
        <v>4.0364722810845122E-4</v>
      </c>
      <c r="F79" s="226">
        <v>8.0239684814165384E-4</v>
      </c>
      <c r="G79" s="226">
        <v>1.5216662910881599E-3</v>
      </c>
      <c r="H79" s="226">
        <v>4.03608960187502E-3</v>
      </c>
      <c r="I79" s="226">
        <v>4.3467943945525419E-3</v>
      </c>
      <c r="J79" s="226">
        <v>3.6206024927523338E-3</v>
      </c>
      <c r="K79" s="226">
        <v>1.9276746119677129E-3</v>
      </c>
      <c r="L79" s="226">
        <v>2.9746119103355581E-3</v>
      </c>
      <c r="M79" s="226">
        <v>2.2644226461429298E-3</v>
      </c>
      <c r="N79" s="226">
        <v>2.6120434661779731E-3</v>
      </c>
      <c r="O79" s="226">
        <v>2.3623321617271811E-3</v>
      </c>
      <c r="P79" s="226">
        <v>2.527907942274124E-3</v>
      </c>
      <c r="Q79" s="226">
        <v>3.386527115984056E-3</v>
      </c>
      <c r="R79" s="226">
        <v>3.380682086541781E-3</v>
      </c>
      <c r="S79" s="226">
        <v>3.0477574224537711E-3</v>
      </c>
      <c r="T79" s="226">
        <v>3.1763307160073539E-3</v>
      </c>
      <c r="U79" s="226">
        <v>6.4689018938758718E-3</v>
      </c>
      <c r="V79" s="226">
        <v>5.7731462937418753E-3</v>
      </c>
      <c r="W79" s="226">
        <v>1.6371177369534869E-3</v>
      </c>
      <c r="X79" s="226">
        <v>4.5298080048682401E-3</v>
      </c>
      <c r="Y79" s="226">
        <v>2.840789819682674E-3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0.68713264433406573</v>
      </c>
      <c r="C83" s="261">
        <v>0.1726802818588313</v>
      </c>
      <c r="D83" s="261">
        <v>0.1735280575678001</v>
      </c>
      <c r="E83" s="261">
        <v>0.1828834821301604</v>
      </c>
      <c r="F83" s="261">
        <v>0.26527914302525468</v>
      </c>
      <c r="G83" s="261">
        <v>0.39291711039837479</v>
      </c>
      <c r="H83" s="261">
        <v>0.97240858100290117</v>
      </c>
      <c r="I83" s="261">
        <v>0.83538012963235775</v>
      </c>
      <c r="J83" s="261">
        <v>0.77630594955576193</v>
      </c>
      <c r="K83" s="261">
        <v>0.43550919835259261</v>
      </c>
      <c r="L83" s="261">
        <v>0.64328286033914561</v>
      </c>
      <c r="M83" s="261">
        <v>0.41180760332165228</v>
      </c>
      <c r="N83" s="261">
        <v>0.43590072274725827</v>
      </c>
      <c r="O83" s="261">
        <v>0.37336494983910751</v>
      </c>
      <c r="P83" s="261">
        <v>0.33569239210949042</v>
      </c>
      <c r="Q83" s="261">
        <v>0.39688264347240831</v>
      </c>
      <c r="R83" s="261">
        <v>0.39385922528084061</v>
      </c>
      <c r="S83" s="261">
        <v>0.33377219415643178</v>
      </c>
      <c r="T83" s="261">
        <v>0.35936943748981792</v>
      </c>
      <c r="U83" s="261">
        <v>0.71119697832470807</v>
      </c>
      <c r="V83" s="261">
        <v>0.60088767751985872</v>
      </c>
      <c r="W83" s="261">
        <v>0.17400682584587221</v>
      </c>
      <c r="X83" s="261">
        <v>0.47085878199651898</v>
      </c>
      <c r="Y83" s="261">
        <v>0.31801460251893882</v>
      </c>
      <c r="DA83" s="70" t="s">
        <v>863</v>
      </c>
    </row>
    <row r="84" spans="1:105" ht="12" customHeight="1" x14ac:dyDescent="0.25">
      <c r="A84" s="60" t="s">
        <v>560</v>
      </c>
      <c r="B84" s="262">
        <v>0.68713264433406573</v>
      </c>
      <c r="C84" s="262">
        <v>0.1726802818588313</v>
      </c>
      <c r="D84" s="262">
        <v>0.1735280575678001</v>
      </c>
      <c r="E84" s="262">
        <v>0.1828834821301604</v>
      </c>
      <c r="F84" s="262">
        <v>0.26527914302525468</v>
      </c>
      <c r="G84" s="262">
        <v>0.39291711039837479</v>
      </c>
      <c r="H84" s="262">
        <v>0.97240858100290117</v>
      </c>
      <c r="I84" s="262">
        <v>0.83538012963235775</v>
      </c>
      <c r="J84" s="262">
        <v>0.77630594955576193</v>
      </c>
      <c r="K84" s="262">
        <v>0.43550919835259261</v>
      </c>
      <c r="L84" s="262">
        <v>0.64328286033914561</v>
      </c>
      <c r="M84" s="262">
        <v>0.41180760332165228</v>
      </c>
      <c r="N84" s="262">
        <v>0.43590072274725827</v>
      </c>
      <c r="O84" s="262">
        <v>0.37336494983910751</v>
      </c>
      <c r="P84" s="262">
        <v>0.33569239210949042</v>
      </c>
      <c r="Q84" s="262">
        <v>0.39688264347240831</v>
      </c>
      <c r="R84" s="262">
        <v>0.39385922528084061</v>
      </c>
      <c r="S84" s="262">
        <v>0.33377219415643178</v>
      </c>
      <c r="T84" s="262">
        <v>0.35936943748981792</v>
      </c>
      <c r="U84" s="262">
        <v>0.71119697832470807</v>
      </c>
      <c r="V84" s="262">
        <v>0.60088767751985872</v>
      </c>
      <c r="W84" s="262">
        <v>0.17400682584587221</v>
      </c>
      <c r="X84" s="262">
        <v>0.47085878199651898</v>
      </c>
      <c r="Y84" s="262">
        <v>0.31801460251893882</v>
      </c>
      <c r="DA84" s="72" t="s">
        <v>864</v>
      </c>
    </row>
    <row r="85" spans="1:105" ht="12" customHeight="1" x14ac:dyDescent="0.25">
      <c r="A85" s="59" t="s">
        <v>31</v>
      </c>
      <c r="B85" s="230">
        <v>2.656124201839051E-2</v>
      </c>
      <c r="C85" s="230">
        <v>6.4327828109671569E-3</v>
      </c>
      <c r="D85" s="230">
        <v>7.263964812587894E-3</v>
      </c>
      <c r="E85" s="230">
        <v>8.1024946421390937E-3</v>
      </c>
      <c r="F85" s="230">
        <v>0</v>
      </c>
      <c r="G85" s="230">
        <v>1.605279675078947E-2</v>
      </c>
      <c r="H85" s="230">
        <v>4.1195947715676168E-2</v>
      </c>
      <c r="I85" s="230">
        <v>0</v>
      </c>
      <c r="J85" s="230">
        <v>0</v>
      </c>
      <c r="K85" s="230">
        <v>1.911371195651352E-2</v>
      </c>
      <c r="L85" s="230">
        <v>3.8009405389182439E-2</v>
      </c>
      <c r="M85" s="230">
        <v>2.539417074891041E-2</v>
      </c>
      <c r="N85" s="230">
        <v>3.072809843779398E-2</v>
      </c>
      <c r="O85" s="230">
        <v>2.7031145166503571E-2</v>
      </c>
      <c r="P85" s="230">
        <v>2.5129979028092209E-2</v>
      </c>
      <c r="Q85" s="230">
        <v>2.9717105478827079E-2</v>
      </c>
      <c r="R85" s="230">
        <v>2.9696254452877279E-2</v>
      </c>
      <c r="S85" s="230">
        <v>2.329539435924332E-2</v>
      </c>
      <c r="T85" s="230">
        <v>2.860581276234048E-2</v>
      </c>
      <c r="U85" s="230">
        <v>4.0096645973192319E-2</v>
      </c>
      <c r="V85" s="230">
        <v>3.2149081528650432E-2</v>
      </c>
      <c r="W85" s="230">
        <v>7.73807625571412E-3</v>
      </c>
      <c r="X85" s="230">
        <v>3.3777523303824428E-2</v>
      </c>
      <c r="Y85" s="230">
        <v>2.5213325586465111E-2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8.606181993107611E-3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1.027956560287671E-2</v>
      </c>
      <c r="L86" s="230">
        <v>1.362850389265385E-2</v>
      </c>
      <c r="M86" s="230">
        <v>9.1068801467136251E-3</v>
      </c>
      <c r="N86" s="230">
        <v>1.102035828084906E-2</v>
      </c>
      <c r="O86" s="230">
        <v>0</v>
      </c>
      <c r="P86" s="230">
        <v>9.015223662901542E-3</v>
      </c>
      <c r="Q86" s="230">
        <v>0</v>
      </c>
      <c r="R86" s="230">
        <v>0</v>
      </c>
      <c r="S86" s="230">
        <v>2.3944229861414942E-3</v>
      </c>
      <c r="T86" s="230">
        <v>4.8583731224091124E-3</v>
      </c>
      <c r="U86" s="230">
        <v>1.453920498465652E-2</v>
      </c>
      <c r="V86" s="230">
        <v>8.2947214264759064E-3</v>
      </c>
      <c r="W86" s="230">
        <v>2.4901300417520039E-3</v>
      </c>
      <c r="X86" s="230">
        <v>3.6010948245556E-3</v>
      </c>
      <c r="Y86" s="230">
        <v>2.5263382384382799E-3</v>
      </c>
      <c r="DA86" s="71" t="s">
        <v>866</v>
      </c>
    </row>
    <row r="87" spans="1:105" ht="12" customHeight="1" x14ac:dyDescent="0.25">
      <c r="A87" s="59" t="s">
        <v>32</v>
      </c>
      <c r="B87" s="230">
        <v>0.56744420801428896</v>
      </c>
      <c r="C87" s="230">
        <v>0.1441745664973606</v>
      </c>
      <c r="D87" s="230">
        <v>0.1473284159169857</v>
      </c>
      <c r="E87" s="230">
        <v>0.1423775089887756</v>
      </c>
      <c r="F87" s="230">
        <v>0.2154442315477367</v>
      </c>
      <c r="G87" s="230">
        <v>0.28623552059040641</v>
      </c>
      <c r="H87" s="230">
        <v>0.68385837456886345</v>
      </c>
      <c r="I87" s="230">
        <v>0.52962300130767725</v>
      </c>
      <c r="J87" s="230">
        <v>0.53379244428722572</v>
      </c>
      <c r="K87" s="230">
        <v>0.27878155234842611</v>
      </c>
      <c r="L87" s="230">
        <v>0.39691871326479178</v>
      </c>
      <c r="M87" s="230">
        <v>0.221516652873087</v>
      </c>
      <c r="N87" s="230">
        <v>0.21006534203068589</v>
      </c>
      <c r="O87" s="230">
        <v>0.17500414605242889</v>
      </c>
      <c r="P87" s="230">
        <v>0.10840307759691491</v>
      </c>
      <c r="Q87" s="230">
        <v>0.1068222820517023</v>
      </c>
      <c r="R87" s="230">
        <v>0.1067684860631702</v>
      </c>
      <c r="S87" s="230">
        <v>6.6030677057909035E-2</v>
      </c>
      <c r="T87" s="230">
        <v>7.8652613784314401E-2</v>
      </c>
      <c r="U87" s="230">
        <v>0.14894236674291811</v>
      </c>
      <c r="V87" s="230">
        <v>9.6866767418909067E-2</v>
      </c>
      <c r="W87" s="230">
        <v>3.3857067652675189E-2</v>
      </c>
      <c r="X87" s="230">
        <v>6.996088315277825E-2</v>
      </c>
      <c r="Y87" s="230">
        <v>6.7896610885137626E-2</v>
      </c>
      <c r="DA87" s="71" t="s">
        <v>867</v>
      </c>
    </row>
    <row r="88" spans="1:105" ht="12" customHeight="1" x14ac:dyDescent="0.25">
      <c r="A88" s="59" t="s">
        <v>35</v>
      </c>
      <c r="B88" s="230">
        <v>9.3127194301386232E-2</v>
      </c>
      <c r="C88" s="230">
        <v>2.2072932550503559E-2</v>
      </c>
      <c r="D88" s="230">
        <v>1.893567683822656E-2</v>
      </c>
      <c r="E88" s="230">
        <v>2.3797296506138162E-2</v>
      </c>
      <c r="F88" s="230">
        <v>4.9834911477517951E-2</v>
      </c>
      <c r="G88" s="230">
        <v>9.0628793057179038E-2</v>
      </c>
      <c r="H88" s="230">
        <v>0.24735425871836161</v>
      </c>
      <c r="I88" s="230">
        <v>0.30575712832468038</v>
      </c>
      <c r="J88" s="230">
        <v>0.24251350526853621</v>
      </c>
      <c r="K88" s="230">
        <v>0.1273343684447763</v>
      </c>
      <c r="L88" s="230">
        <v>0.1947262377925176</v>
      </c>
      <c r="M88" s="230">
        <v>0.15578989955294131</v>
      </c>
      <c r="N88" s="230">
        <v>0.18408692399792939</v>
      </c>
      <c r="O88" s="230">
        <v>0.17132965862017499</v>
      </c>
      <c r="P88" s="230">
        <v>0.1931441118215817</v>
      </c>
      <c r="Q88" s="230">
        <v>0.2603432559418789</v>
      </c>
      <c r="R88" s="230">
        <v>0.2573944847647931</v>
      </c>
      <c r="S88" s="230">
        <v>0.24205169975313789</v>
      </c>
      <c r="T88" s="230">
        <v>0.24725263782075391</v>
      </c>
      <c r="U88" s="230">
        <v>0.50761876062394118</v>
      </c>
      <c r="V88" s="230">
        <v>0.46357710714582329</v>
      </c>
      <c r="W88" s="230">
        <v>0.1299215518957309</v>
      </c>
      <c r="X88" s="230">
        <v>0.36351928071536083</v>
      </c>
      <c r="Y88" s="230">
        <v>0.2223783278088978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1.317872460437616</v>
      </c>
      <c r="C90" s="294">
        <v>0.33118873015108902</v>
      </c>
      <c r="D90" s="294">
        <v>0.33281470479905623</v>
      </c>
      <c r="E90" s="294">
        <v>0.35075775624349043</v>
      </c>
      <c r="F90" s="294">
        <v>0.50878688387784732</v>
      </c>
      <c r="G90" s="294">
        <v>0.75358759811300247</v>
      </c>
      <c r="H90" s="294">
        <v>1.86501179905216</v>
      </c>
      <c r="I90" s="294">
        <v>1.602200791822735</v>
      </c>
      <c r="J90" s="294">
        <v>1.488900636914029</v>
      </c>
      <c r="K90" s="294">
        <v>0.83527625053003285</v>
      </c>
      <c r="L90" s="294">
        <v>1.23377163478255</v>
      </c>
      <c r="M90" s="294">
        <v>0.78981824527110167</v>
      </c>
      <c r="N90" s="294">
        <v>0.83602716699656077</v>
      </c>
      <c r="O90" s="294">
        <v>0.71608791860340015</v>
      </c>
      <c r="P90" s="294">
        <v>0.64383458184885756</v>
      </c>
      <c r="Q90" s="294">
        <v>0.7611932138151758</v>
      </c>
      <c r="R90" s="294">
        <v>0.75539450871229918</v>
      </c>
      <c r="S90" s="294">
        <v>0.64015177617546781</v>
      </c>
      <c r="T90" s="294">
        <v>0.68924550259110495</v>
      </c>
      <c r="U90" s="294">
        <v>1.3640261737076</v>
      </c>
      <c r="V90" s="294">
        <v>1.1524606326733371</v>
      </c>
      <c r="W90" s="294">
        <v>0.3337329489456633</v>
      </c>
      <c r="X90" s="294">
        <v>0.90307428509643817</v>
      </c>
      <c r="Y90" s="294">
        <v>0.60992981505470101</v>
      </c>
      <c r="DA90" s="70" t="s">
        <v>870</v>
      </c>
    </row>
    <row r="91" spans="1:105" ht="12" customHeight="1" x14ac:dyDescent="0.25">
      <c r="A91" s="60" t="s">
        <v>519</v>
      </c>
      <c r="B91" s="262">
        <v>1.317872460437616</v>
      </c>
      <c r="C91" s="262">
        <v>0.33118873015108902</v>
      </c>
      <c r="D91" s="262">
        <v>0.33281470479905623</v>
      </c>
      <c r="E91" s="262">
        <v>0.35075775624349043</v>
      </c>
      <c r="F91" s="262">
        <v>0.50878688387784732</v>
      </c>
      <c r="G91" s="262">
        <v>0.75358759811300247</v>
      </c>
      <c r="H91" s="262">
        <v>1.86501179905216</v>
      </c>
      <c r="I91" s="262">
        <v>1.602200791822735</v>
      </c>
      <c r="J91" s="262">
        <v>1.488900636914029</v>
      </c>
      <c r="K91" s="262">
        <v>0.83527625053003285</v>
      </c>
      <c r="L91" s="262">
        <v>1.23377163478255</v>
      </c>
      <c r="M91" s="262">
        <v>0.78981824527110167</v>
      </c>
      <c r="N91" s="262">
        <v>0.83602716699656077</v>
      </c>
      <c r="O91" s="262">
        <v>0.71608791860340015</v>
      </c>
      <c r="P91" s="262">
        <v>0.64383458184885756</v>
      </c>
      <c r="Q91" s="262">
        <v>0.7611932138151758</v>
      </c>
      <c r="R91" s="262">
        <v>0.75539450871229918</v>
      </c>
      <c r="S91" s="262">
        <v>0.64015177617546781</v>
      </c>
      <c r="T91" s="262">
        <v>0.68924550259110495</v>
      </c>
      <c r="U91" s="262">
        <v>1.3640261737076</v>
      </c>
      <c r="V91" s="262">
        <v>1.1524606326733371</v>
      </c>
      <c r="W91" s="262">
        <v>0.3337329489456633</v>
      </c>
      <c r="X91" s="262">
        <v>0.90307428509643817</v>
      </c>
      <c r="Y91" s="262">
        <v>0.60992981505470101</v>
      </c>
      <c r="DA91" s="72" t="s">
        <v>871</v>
      </c>
    </row>
    <row r="92" spans="1:105" ht="12" customHeight="1" x14ac:dyDescent="0.25">
      <c r="A92" s="59" t="s">
        <v>31</v>
      </c>
      <c r="B92" s="297">
        <v>5.0942608621046818E-2</v>
      </c>
      <c r="C92" s="297">
        <v>1.2337628521151309E-2</v>
      </c>
      <c r="D92" s="297">
        <v>1.393177759641317E-2</v>
      </c>
      <c r="E92" s="297">
        <v>1.554001929287914E-2</v>
      </c>
      <c r="F92" s="297">
        <v>0</v>
      </c>
      <c r="G92" s="297">
        <v>3.078814392724822E-2</v>
      </c>
      <c r="H92" s="297">
        <v>7.9010952868835985E-2</v>
      </c>
      <c r="I92" s="297">
        <v>0</v>
      </c>
      <c r="J92" s="297">
        <v>0</v>
      </c>
      <c r="K92" s="297">
        <v>3.6658765686556287E-2</v>
      </c>
      <c r="L92" s="297">
        <v>7.2899387058751708E-2</v>
      </c>
      <c r="M92" s="297">
        <v>4.8704247369986818E-2</v>
      </c>
      <c r="N92" s="297">
        <v>5.8934348450336252E-2</v>
      </c>
      <c r="O92" s="297">
        <v>5.18438500670435E-2</v>
      </c>
      <c r="P92" s="297">
        <v>4.8197546086016563E-2</v>
      </c>
      <c r="Q92" s="297">
        <v>5.6995334506951177E-2</v>
      </c>
      <c r="R92" s="297">
        <v>5.6955343694263583E-2</v>
      </c>
      <c r="S92" s="297">
        <v>4.4678940717237763E-2</v>
      </c>
      <c r="T92" s="297">
        <v>5.4863952628039038E-2</v>
      </c>
      <c r="U92" s="297">
        <v>7.6902568841273777E-2</v>
      </c>
      <c r="V92" s="297">
        <v>6.1659694855617508E-2</v>
      </c>
      <c r="W92" s="297">
        <v>1.484109025857017E-2</v>
      </c>
      <c r="X92" s="297">
        <v>6.478293253996277E-2</v>
      </c>
      <c r="Y92" s="297">
        <v>4.8357398968655187E-2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1.650605648232966E-2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1.9715489469172631E-2</v>
      </c>
      <c r="L93" s="297">
        <v>2.613851940406918E-2</v>
      </c>
      <c r="M93" s="297">
        <v>1.7466360599839369E-2</v>
      </c>
      <c r="N93" s="297">
        <v>2.1136278129475231E-2</v>
      </c>
      <c r="O93" s="297">
        <v>0</v>
      </c>
      <c r="P93" s="297">
        <v>1.7290569860114641E-2</v>
      </c>
      <c r="Q93" s="297">
        <v>0</v>
      </c>
      <c r="R93" s="297">
        <v>0</v>
      </c>
      <c r="S93" s="297">
        <v>4.592336193156514E-3</v>
      </c>
      <c r="T93" s="297">
        <v>9.3180206083185949E-3</v>
      </c>
      <c r="U93" s="297">
        <v>2.7885180545461991E-2</v>
      </c>
      <c r="V93" s="297">
        <v>1.5908696850734771E-2</v>
      </c>
      <c r="W93" s="297">
        <v>4.775895646922392E-3</v>
      </c>
      <c r="X93" s="297">
        <v>6.9066485719152934E-3</v>
      </c>
      <c r="Y93" s="297">
        <v>4.8453404413859079E-3</v>
      </c>
      <c r="DA93" s="71" t="s">
        <v>873</v>
      </c>
    </row>
    <row r="94" spans="1:105" ht="12" customHeight="1" x14ac:dyDescent="0.25">
      <c r="A94" s="59" t="s">
        <v>32</v>
      </c>
      <c r="B94" s="297">
        <v>1.0883183920065591</v>
      </c>
      <c r="C94" s="297">
        <v>0.27651675735264369</v>
      </c>
      <c r="D94" s="297">
        <v>0.28256562044882089</v>
      </c>
      <c r="E94" s="297">
        <v>0.27307012645842649</v>
      </c>
      <c r="F94" s="297">
        <v>0.41320700138191779</v>
      </c>
      <c r="G94" s="297">
        <v>0.54897975361177187</v>
      </c>
      <c r="H94" s="297">
        <v>1.3115926395221269</v>
      </c>
      <c r="I94" s="297">
        <v>1.0157799568875761</v>
      </c>
      <c r="J94" s="297">
        <v>1.023776657558721</v>
      </c>
      <c r="K94" s="297">
        <v>0.53468356269713035</v>
      </c>
      <c r="L94" s="297">
        <v>0.76126239315984523</v>
      </c>
      <c r="M94" s="297">
        <v>0.42485348172140031</v>
      </c>
      <c r="N94" s="297">
        <v>0.40289066665279472</v>
      </c>
      <c r="O94" s="297">
        <v>0.33564573950407539</v>
      </c>
      <c r="P94" s="297">
        <v>0.2079095379467964</v>
      </c>
      <c r="Q94" s="297">
        <v>0.20487768240653589</v>
      </c>
      <c r="R94" s="297">
        <v>0.2047745054546721</v>
      </c>
      <c r="S94" s="297">
        <v>0.12664223066130639</v>
      </c>
      <c r="T94" s="297">
        <v>0.15085022448357149</v>
      </c>
      <c r="U94" s="297">
        <v>0.28566106550376852</v>
      </c>
      <c r="V94" s="297">
        <v>0.18578370008416009</v>
      </c>
      <c r="W94" s="297">
        <v>6.4935493050074247E-2</v>
      </c>
      <c r="X94" s="297">
        <v>0.13418009168272821</v>
      </c>
      <c r="Y94" s="297">
        <v>0.1302209615281637</v>
      </c>
      <c r="DA94" s="71" t="s">
        <v>874</v>
      </c>
    </row>
    <row r="95" spans="1:105" ht="12" customHeight="1" x14ac:dyDescent="0.25">
      <c r="A95" s="59" t="s">
        <v>35</v>
      </c>
      <c r="B95" s="297">
        <v>0.17861145981000989</v>
      </c>
      <c r="C95" s="297">
        <v>4.2334344277293892E-2</v>
      </c>
      <c r="D95" s="297">
        <v>3.6317306753822109E-2</v>
      </c>
      <c r="E95" s="297">
        <v>4.564155400985502E-2</v>
      </c>
      <c r="F95" s="297">
        <v>9.557988249592958E-2</v>
      </c>
      <c r="G95" s="297">
        <v>0.17381970057398241</v>
      </c>
      <c r="H95" s="297">
        <v>0.47440820666119599</v>
      </c>
      <c r="I95" s="297">
        <v>0.58642083493515917</v>
      </c>
      <c r="J95" s="297">
        <v>0.46512397935530841</v>
      </c>
      <c r="K95" s="297">
        <v>0.24421843267717361</v>
      </c>
      <c r="L95" s="297">
        <v>0.37347133515988429</v>
      </c>
      <c r="M95" s="297">
        <v>0.29879415557987521</v>
      </c>
      <c r="N95" s="297">
        <v>0.3530658737639546</v>
      </c>
      <c r="O95" s="297">
        <v>0.32859832903228131</v>
      </c>
      <c r="P95" s="297">
        <v>0.37043692795592992</v>
      </c>
      <c r="Q95" s="297">
        <v>0.49932019690168877</v>
      </c>
      <c r="R95" s="297">
        <v>0.49366465956336347</v>
      </c>
      <c r="S95" s="297">
        <v>0.46423826860376721</v>
      </c>
      <c r="T95" s="297">
        <v>0.4742133048711758</v>
      </c>
      <c r="U95" s="297">
        <v>0.97357735881709562</v>
      </c>
      <c r="V95" s="297">
        <v>0.88910854088282487</v>
      </c>
      <c r="W95" s="297">
        <v>0.24918046999009649</v>
      </c>
      <c r="X95" s="297">
        <v>0.69720461230183184</v>
      </c>
      <c r="Y95" s="297">
        <v>0.42650611411649619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0.53059591334318845</v>
      </c>
      <c r="C97" s="294">
        <f t="shared" si="2"/>
        <v>0.12803974484463099</v>
      </c>
      <c r="D97" s="294">
        <f t="shared" si="2"/>
        <v>0.1135870063777981</v>
      </c>
      <c r="E97" s="294">
        <f t="shared" si="2"/>
        <v>0.14246187935405072</v>
      </c>
      <c r="F97" s="294">
        <f t="shared" si="2"/>
        <v>0.247008056538884</v>
      </c>
      <c r="G97" s="294">
        <f t="shared" si="2"/>
        <v>0.28391700066740982</v>
      </c>
      <c r="H97" s="294">
        <f t="shared" si="2"/>
        <v>0.73897060579578178</v>
      </c>
      <c r="I97" s="294">
        <f t="shared" si="2"/>
        <v>0.9039070126248967</v>
      </c>
      <c r="J97" s="294">
        <f t="shared" si="2"/>
        <v>0.49553897153499382</v>
      </c>
      <c r="K97" s="294">
        <f t="shared" si="2"/>
        <v>7.1789989149498273E-2</v>
      </c>
      <c r="L97" s="294">
        <f t="shared" si="2"/>
        <v>0.14105796734283238</v>
      </c>
      <c r="M97" s="294">
        <f t="shared" si="2"/>
        <v>8.6117162213295587E-2</v>
      </c>
      <c r="N97" s="294">
        <f t="shared" si="2"/>
        <v>7.3018516663144448E-2</v>
      </c>
      <c r="O97" s="294">
        <f t="shared" si="2"/>
        <v>6.9367578010656808E-2</v>
      </c>
      <c r="P97" s="294">
        <f t="shared" si="2"/>
        <v>7.1411226623404156E-2</v>
      </c>
      <c r="Q97" s="294">
        <f t="shared" si="2"/>
        <v>7.9462504801391581E-2</v>
      </c>
      <c r="R97" s="294">
        <f t="shared" si="2"/>
        <v>6.016829169014766E-2</v>
      </c>
      <c r="S97" s="294">
        <f t="shared" si="2"/>
        <v>8.9548710154404243E-2</v>
      </c>
      <c r="T97" s="294">
        <f t="shared" si="2"/>
        <v>0.11233555533318547</v>
      </c>
      <c r="U97" s="294">
        <f t="shared" si="2"/>
        <v>0.23507757310664765</v>
      </c>
      <c r="V97" s="294">
        <f t="shared" si="2"/>
        <v>0.24284581364396418</v>
      </c>
      <c r="W97" s="294">
        <f t="shared" si="2"/>
        <v>7.5284383486274919E-2</v>
      </c>
      <c r="X97" s="294">
        <f t="shared" si="2"/>
        <v>0.2487358512714794</v>
      </c>
      <c r="Y97" s="294">
        <f t="shared" si="2"/>
        <v>0.18261970431043126</v>
      </c>
      <c r="DA97" s="70"/>
    </row>
    <row r="98" spans="1:105" ht="12" customHeight="1" x14ac:dyDescent="0.25">
      <c r="A98" s="60" t="s">
        <v>528</v>
      </c>
      <c r="B98" s="262">
        <v>1.2380130875026081E-2</v>
      </c>
      <c r="C98" s="262">
        <v>2.9540834218082768E-3</v>
      </c>
      <c r="D98" s="262">
        <v>2.856184973878502E-3</v>
      </c>
      <c r="E98" s="262">
        <v>3.8846648946537989E-3</v>
      </c>
      <c r="F98" s="262">
        <v>4.7066179698983098E-3</v>
      </c>
      <c r="G98" s="262">
        <v>1.013657636119975E-2</v>
      </c>
      <c r="H98" s="262">
        <v>2.667276679891574E-2</v>
      </c>
      <c r="I98" s="262">
        <v>2.537122024931087E-2</v>
      </c>
      <c r="J98" s="262">
        <v>2.077332439007587E-2</v>
      </c>
      <c r="K98" s="262">
        <v>1.5729890717903129E-2</v>
      </c>
      <c r="L98" s="262">
        <v>2.3268905448059572E-2</v>
      </c>
      <c r="M98" s="262">
        <v>1.7406396196988212E-2</v>
      </c>
      <c r="N98" s="262">
        <v>2.1210295851701009E-2</v>
      </c>
      <c r="O98" s="262">
        <v>1.7961825032741161E-2</v>
      </c>
      <c r="P98" s="262">
        <v>1.9262094719450069E-2</v>
      </c>
      <c r="Q98" s="262">
        <v>2.4480952286916859E-2</v>
      </c>
      <c r="R98" s="262">
        <v>2.6329445889558462E-2</v>
      </c>
      <c r="S98" s="262">
        <v>2.3100535489481409E-2</v>
      </c>
      <c r="T98" s="262">
        <v>2.4760901725584272E-2</v>
      </c>
      <c r="U98" s="262">
        <v>4.9840052522766937E-2</v>
      </c>
      <c r="V98" s="262">
        <v>4.4142908526258282E-2</v>
      </c>
      <c r="W98" s="262">
        <v>1.2412235749184391E-2</v>
      </c>
      <c r="X98" s="262">
        <v>3.4907787209960392E-2</v>
      </c>
      <c r="Y98" s="262">
        <v>2.1824831345439461E-2</v>
      </c>
      <c r="DA98" s="72" t="s">
        <v>877</v>
      </c>
    </row>
    <row r="99" spans="1:105" ht="12" customHeight="1" x14ac:dyDescent="0.25">
      <c r="A99" s="59" t="s">
        <v>31</v>
      </c>
      <c r="B99" s="230">
        <v>2.7473970126267052E-3</v>
      </c>
      <c r="C99" s="230">
        <v>6.6663743803659764E-4</v>
      </c>
      <c r="D99" s="230">
        <v>7.9188972982959633E-4</v>
      </c>
      <c r="E99" s="230">
        <v>7.770576548197974E-4</v>
      </c>
      <c r="F99" s="230">
        <v>0</v>
      </c>
      <c r="G99" s="230">
        <v>1.525290355797102E-3</v>
      </c>
      <c r="H99" s="230">
        <v>3.8080371525630609E-3</v>
      </c>
      <c r="I99" s="230">
        <v>0</v>
      </c>
      <c r="J99" s="230">
        <v>0</v>
      </c>
      <c r="K99" s="230">
        <v>1.918338008352675E-3</v>
      </c>
      <c r="L99" s="230">
        <v>3.5899592965973428E-3</v>
      </c>
      <c r="M99" s="230">
        <v>2.322869248945075E-3</v>
      </c>
      <c r="N99" s="230">
        <v>2.8859608125077741E-3</v>
      </c>
      <c r="O99" s="230">
        <v>2.447704842119475E-3</v>
      </c>
      <c r="P99" s="230">
        <v>2.1296911268132851E-3</v>
      </c>
      <c r="Q99" s="230">
        <v>2.5081091320756661E-3</v>
      </c>
      <c r="R99" s="230">
        <v>2.7234801333900602E-3</v>
      </c>
      <c r="S99" s="230">
        <v>2.0099089971882971E-3</v>
      </c>
      <c r="T99" s="230">
        <v>2.5232036656693282E-3</v>
      </c>
      <c r="U99" s="230">
        <v>3.5542953319111928E-3</v>
      </c>
      <c r="V99" s="230">
        <v>2.815664859694404E-3</v>
      </c>
      <c r="W99" s="230">
        <v>6.853156792371247E-4</v>
      </c>
      <c r="X99" s="230">
        <v>2.941144364612801E-3</v>
      </c>
      <c r="Y99" s="230">
        <v>2.200067955878667E-3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8.2536303840751986E-4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1.0317033891804131E-3</v>
      </c>
      <c r="L100" s="230">
        <v>1.287201779327759E-3</v>
      </c>
      <c r="M100" s="230">
        <v>8.3302944033079493E-4</v>
      </c>
      <c r="N100" s="230">
        <v>1.035024090498494E-3</v>
      </c>
      <c r="O100" s="230">
        <v>0</v>
      </c>
      <c r="P100" s="230">
        <v>7.6401344464536774E-4</v>
      </c>
      <c r="Q100" s="230">
        <v>0</v>
      </c>
      <c r="R100" s="230">
        <v>0</v>
      </c>
      <c r="S100" s="230">
        <v>2.06589003332785E-4</v>
      </c>
      <c r="T100" s="230">
        <v>4.28537548417101E-4</v>
      </c>
      <c r="U100" s="230">
        <v>1.2888017726274271E-3</v>
      </c>
      <c r="V100" s="230">
        <v>7.2646416416807856E-4</v>
      </c>
      <c r="W100" s="230">
        <v>2.2053610026030379E-4</v>
      </c>
      <c r="X100" s="230">
        <v>3.1356176278557512E-4</v>
      </c>
      <c r="Y100" s="230">
        <v>2.2044358190823901E-4</v>
      </c>
      <c r="DA100" s="71" t="s">
        <v>879</v>
      </c>
    </row>
    <row r="101" spans="1:105" ht="12" customHeight="1" x14ac:dyDescent="0.25">
      <c r="A101" s="59" t="s">
        <v>35</v>
      </c>
      <c r="B101" s="230">
        <v>9.6327338623993734E-3</v>
      </c>
      <c r="C101" s="230">
        <v>2.2874459837716791E-3</v>
      </c>
      <c r="D101" s="230">
        <v>2.0642952440489059E-3</v>
      </c>
      <c r="E101" s="230">
        <v>2.2822442014264819E-3</v>
      </c>
      <c r="F101" s="230">
        <v>4.7066179698983098E-3</v>
      </c>
      <c r="G101" s="230">
        <v>8.6112860054026515E-3</v>
      </c>
      <c r="H101" s="230">
        <v>2.286472964635268E-2</v>
      </c>
      <c r="I101" s="230">
        <v>2.537122024931087E-2</v>
      </c>
      <c r="J101" s="230">
        <v>2.077332439007587E-2</v>
      </c>
      <c r="K101" s="230">
        <v>1.2779849320370041E-2</v>
      </c>
      <c r="L101" s="230">
        <v>1.8391744372134471E-2</v>
      </c>
      <c r="M101" s="230">
        <v>1.425049750771234E-2</v>
      </c>
      <c r="N101" s="230">
        <v>1.728931094869474E-2</v>
      </c>
      <c r="O101" s="230">
        <v>1.551412019062169E-2</v>
      </c>
      <c r="P101" s="230">
        <v>1.6368390147991421E-2</v>
      </c>
      <c r="Q101" s="230">
        <v>2.1972843154841191E-2</v>
      </c>
      <c r="R101" s="230">
        <v>2.3605965756168398E-2</v>
      </c>
      <c r="S101" s="230">
        <v>2.0884037488960321E-2</v>
      </c>
      <c r="T101" s="230">
        <v>2.1809160511497842E-2</v>
      </c>
      <c r="U101" s="230">
        <v>4.4996955418228332E-2</v>
      </c>
      <c r="V101" s="230">
        <v>4.0600779502395802E-2</v>
      </c>
      <c r="W101" s="230">
        <v>1.1506383969686959E-2</v>
      </c>
      <c r="X101" s="230">
        <v>3.1653081082562012E-2</v>
      </c>
      <c r="Y101" s="230">
        <v>1.9404319807652559E-2</v>
      </c>
      <c r="DA101" s="71" t="s">
        <v>880</v>
      </c>
    </row>
    <row r="102" spans="1:105" ht="12" customHeight="1" x14ac:dyDescent="0.25">
      <c r="A102" s="60" t="s">
        <v>533</v>
      </c>
      <c r="B102" s="262">
        <v>0.51821578246816236</v>
      </c>
      <c r="C102" s="262">
        <v>0.12508566142282271</v>
      </c>
      <c r="D102" s="262">
        <v>0.1107308214039196</v>
      </c>
      <c r="E102" s="262">
        <v>0.13857721445939691</v>
      </c>
      <c r="F102" s="262">
        <v>0.2423014385689857</v>
      </c>
      <c r="G102" s="262">
        <v>0.27378042430621008</v>
      </c>
      <c r="H102" s="262">
        <v>0.71229783899686605</v>
      </c>
      <c r="I102" s="262">
        <v>0.87853579237558588</v>
      </c>
      <c r="J102" s="262">
        <v>0.47476564714491792</v>
      </c>
      <c r="K102" s="262">
        <v>5.6060098431595137E-2</v>
      </c>
      <c r="L102" s="262">
        <v>0.1177890618947728</v>
      </c>
      <c r="M102" s="262">
        <v>6.8710766016307379E-2</v>
      </c>
      <c r="N102" s="262">
        <v>5.1808220811443442E-2</v>
      </c>
      <c r="O102" s="262">
        <v>5.1405752977915643E-2</v>
      </c>
      <c r="P102" s="262">
        <v>5.214913190395408E-2</v>
      </c>
      <c r="Q102" s="262">
        <v>5.4981552514474723E-2</v>
      </c>
      <c r="R102" s="262">
        <v>3.3838845800589198E-2</v>
      </c>
      <c r="S102" s="262">
        <v>6.6448174664922838E-2</v>
      </c>
      <c r="T102" s="262">
        <v>8.7574653607601194E-2</v>
      </c>
      <c r="U102" s="262">
        <v>0.18523752058388071</v>
      </c>
      <c r="V102" s="262">
        <v>0.19870290511770591</v>
      </c>
      <c r="W102" s="262">
        <v>6.2872147737090531E-2</v>
      </c>
      <c r="X102" s="262">
        <v>0.213828064061519</v>
      </c>
      <c r="Y102" s="262">
        <v>0.16079487296499179</v>
      </c>
      <c r="DA102" s="72" t="s">
        <v>881</v>
      </c>
    </row>
    <row r="103" spans="1:105" ht="12" customHeight="1" x14ac:dyDescent="0.25">
      <c r="A103" s="64" t="s">
        <v>28</v>
      </c>
      <c r="B103" s="229">
        <v>0.37001700058384279</v>
      </c>
      <c r="C103" s="229">
        <v>8.3272433513309013E-2</v>
      </c>
      <c r="D103" s="229">
        <v>6.5346135525566243E-2</v>
      </c>
      <c r="E103" s="229">
        <v>8.5821326014825491E-2</v>
      </c>
      <c r="F103" s="229">
        <v>0.18098743034186229</v>
      </c>
      <c r="G103" s="229">
        <v>0.16151479842640601</v>
      </c>
      <c r="H103" s="229">
        <v>0.43634191097569047</v>
      </c>
      <c r="I103" s="229">
        <v>0.64772330798325484</v>
      </c>
      <c r="J103" s="229">
        <v>2.338165289689028E-2</v>
      </c>
      <c r="K103" s="229">
        <v>1.691821535571539E-3</v>
      </c>
      <c r="L103" s="229">
        <v>0</v>
      </c>
      <c r="M103" s="229">
        <v>0</v>
      </c>
      <c r="N103" s="229">
        <v>0</v>
      </c>
      <c r="O103" s="229">
        <v>0</v>
      </c>
      <c r="P103" s="229">
        <v>2.0053834700369541E-3</v>
      </c>
      <c r="Q103" s="229">
        <v>2.1210493388162462E-3</v>
      </c>
      <c r="R103" s="229">
        <v>1.3202696263896431E-3</v>
      </c>
      <c r="S103" s="229">
        <v>1.9882569577654532E-3</v>
      </c>
      <c r="T103" s="229">
        <v>1.974843928062105E-3</v>
      </c>
      <c r="U103" s="229">
        <v>2.6153317417978018E-3</v>
      </c>
      <c r="V103" s="229">
        <v>1.9619106377201071E-3</v>
      </c>
      <c r="W103" s="229">
        <v>5.345201559768107E-4</v>
      </c>
      <c r="X103" s="229">
        <v>1.732048662226172E-3</v>
      </c>
      <c r="Y103" s="229">
        <v>1.2131473441828479E-3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5.7286518766329047E-3</v>
      </c>
      <c r="C105" s="229">
        <v>1.5576498420778761E-3</v>
      </c>
      <c r="D105" s="229">
        <v>1.899823958565924E-3</v>
      </c>
      <c r="E105" s="229">
        <v>2.3373040500136739E-3</v>
      </c>
      <c r="F105" s="229">
        <v>0</v>
      </c>
      <c r="G105" s="229">
        <v>4.5866602055620754E-3</v>
      </c>
      <c r="H105" s="229">
        <v>1.169083264451092E-2</v>
      </c>
      <c r="I105" s="229">
        <v>0</v>
      </c>
      <c r="J105" s="229">
        <v>0</v>
      </c>
      <c r="K105" s="229">
        <v>2.386125455199303E-3</v>
      </c>
      <c r="L105" s="229">
        <v>6.9597567104610096E-3</v>
      </c>
      <c r="M105" s="229">
        <v>4.2370585448945203E-3</v>
      </c>
      <c r="N105" s="229">
        <v>3.6521345937387839E-3</v>
      </c>
      <c r="O105" s="229">
        <v>3.7217108133429681E-3</v>
      </c>
      <c r="P105" s="229">
        <v>3.7537679618406942E-3</v>
      </c>
      <c r="Q105" s="229">
        <v>3.9579991072200291E-3</v>
      </c>
      <c r="R105" s="229">
        <v>2.451840278276397E-3</v>
      </c>
      <c r="S105" s="229">
        <v>2.3935315346257651E-3</v>
      </c>
      <c r="T105" s="229">
        <v>2.629268213768101E-3</v>
      </c>
      <c r="U105" s="229">
        <v>3.4743376236561069E-3</v>
      </c>
      <c r="V105" s="229">
        <v>2.7631987240407789E-3</v>
      </c>
      <c r="W105" s="229">
        <v>6.5717722659600314E-4</v>
      </c>
      <c r="X105" s="229">
        <v>2.9672777341191118E-3</v>
      </c>
      <c r="Y105" s="229">
        <v>2.4706117463287429E-3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2.482601336510684E-3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1.28328464974364E-3</v>
      </c>
      <c r="L106" s="229">
        <v>2.4954631741604789E-3</v>
      </c>
      <c r="M106" s="229">
        <v>1.5194977116793169E-3</v>
      </c>
      <c r="N106" s="229">
        <v>1.309805479644707E-3</v>
      </c>
      <c r="O106" s="229">
        <v>0</v>
      </c>
      <c r="P106" s="229">
        <v>1.3466409071331809E-3</v>
      </c>
      <c r="Q106" s="229">
        <v>0</v>
      </c>
      <c r="R106" s="229">
        <v>0</v>
      </c>
      <c r="S106" s="229">
        <v>2.4601974262300561E-4</v>
      </c>
      <c r="T106" s="229">
        <v>4.4655140993555219E-4</v>
      </c>
      <c r="U106" s="229">
        <v>1.2598087862514271E-3</v>
      </c>
      <c r="V106" s="229">
        <v>7.1292747948292887E-4</v>
      </c>
      <c r="W106" s="229">
        <v>2.114810840089025E-4</v>
      </c>
      <c r="X106" s="229">
        <v>3.163478978384881E-4</v>
      </c>
      <c r="Y106" s="229">
        <v>2.4755167285174241E-4</v>
      </c>
      <c r="DA106" s="73" t="s">
        <v>885</v>
      </c>
    </row>
    <row r="107" spans="1:105" ht="12" customHeight="1" x14ac:dyDescent="0.25">
      <c r="A107" s="64" t="s">
        <v>32</v>
      </c>
      <c r="B107" s="229">
        <v>0.12238472601826419</v>
      </c>
      <c r="C107" s="229">
        <v>3.4910783922844087E-2</v>
      </c>
      <c r="D107" s="229">
        <v>3.8532407790799417E-2</v>
      </c>
      <c r="E107" s="229">
        <v>4.1071243251383178E-2</v>
      </c>
      <c r="F107" s="229">
        <v>4.9795657641832143E-2</v>
      </c>
      <c r="G107" s="229">
        <v>8.1784195744320651E-2</v>
      </c>
      <c r="H107" s="229">
        <v>0.1940694231580834</v>
      </c>
      <c r="I107" s="229">
        <v>0.14633290449097219</v>
      </c>
      <c r="J107" s="229">
        <v>0.31037423549267618</v>
      </c>
      <c r="K107" s="229">
        <v>3.4802646393960593E-2</v>
      </c>
      <c r="L107" s="229">
        <v>7.2678266073017431E-2</v>
      </c>
      <c r="M107" s="229">
        <v>3.6960412536117877E-2</v>
      </c>
      <c r="N107" s="229">
        <v>2.4966950171971501E-2</v>
      </c>
      <c r="O107" s="229">
        <v>2.4094977061877208E-2</v>
      </c>
      <c r="P107" s="229">
        <v>1.6192611987194409E-2</v>
      </c>
      <c r="Q107" s="229">
        <v>1.4227580047898109E-2</v>
      </c>
      <c r="R107" s="229">
        <v>8.8152287015074732E-3</v>
      </c>
      <c r="S107" s="229">
        <v>6.7844529847198897E-3</v>
      </c>
      <c r="T107" s="229">
        <v>7.2292585800997422E-3</v>
      </c>
      <c r="U107" s="229">
        <v>1.2905719567598719E-2</v>
      </c>
      <c r="V107" s="229">
        <v>8.3256539660503497E-3</v>
      </c>
      <c r="W107" s="229">
        <v>2.8754037935756881E-3</v>
      </c>
      <c r="X107" s="229">
        <v>6.1459026753167296E-3</v>
      </c>
      <c r="Y107" s="229">
        <v>6.6530757243218087E-3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3.0165831083220841E-2</v>
      </c>
      <c r="T108" s="229">
        <v>5.2568808363763431E-2</v>
      </c>
      <c r="U108" s="229">
        <v>0.1209976225061334</v>
      </c>
      <c r="V108" s="229">
        <v>0.14509497584225209</v>
      </c>
      <c r="W108" s="229">
        <v>4.7559623405499553E-2</v>
      </c>
      <c r="X108" s="229">
        <v>0.17073215437356379</v>
      </c>
      <c r="Y108" s="229">
        <v>0.12842000481595309</v>
      </c>
      <c r="DA108" s="73" t="s">
        <v>887</v>
      </c>
    </row>
    <row r="109" spans="1:105" ht="12" customHeight="1" x14ac:dyDescent="0.25">
      <c r="A109" s="64" t="s">
        <v>35</v>
      </c>
      <c r="B109" s="229">
        <v>2.0085403989422369E-2</v>
      </c>
      <c r="C109" s="229">
        <v>5.3447941445917127E-3</v>
      </c>
      <c r="D109" s="229">
        <v>4.952454128988028E-3</v>
      </c>
      <c r="E109" s="229">
        <v>6.8647398066638736E-3</v>
      </c>
      <c r="F109" s="229">
        <v>1.151835058529125E-2</v>
      </c>
      <c r="G109" s="229">
        <v>2.5894769929921419E-2</v>
      </c>
      <c r="H109" s="229">
        <v>7.0195672218581279E-2</v>
      </c>
      <c r="I109" s="229">
        <v>8.447957990135882E-2</v>
      </c>
      <c r="J109" s="229">
        <v>0.14100975875535141</v>
      </c>
      <c r="K109" s="229">
        <v>1.5896220397120062E-2</v>
      </c>
      <c r="L109" s="229">
        <v>3.5655575937133893E-2</v>
      </c>
      <c r="M109" s="229">
        <v>2.5993797223615649E-2</v>
      </c>
      <c r="N109" s="229">
        <v>2.1879330566088449E-2</v>
      </c>
      <c r="O109" s="229">
        <v>2.3589065102695459E-2</v>
      </c>
      <c r="P109" s="229">
        <v>2.8850727577748841E-2</v>
      </c>
      <c r="Q109" s="229">
        <v>3.4674924020540343E-2</v>
      </c>
      <c r="R109" s="229">
        <v>2.1251507194415691E-2</v>
      </c>
      <c r="S109" s="229">
        <v>2.4870082361967881E-2</v>
      </c>
      <c r="T109" s="229">
        <v>2.272592311197227E-2</v>
      </c>
      <c r="U109" s="229">
        <v>4.3984700358443193E-2</v>
      </c>
      <c r="V109" s="229">
        <v>3.9844238468159668E-2</v>
      </c>
      <c r="W109" s="229">
        <v>1.103394207143356E-2</v>
      </c>
      <c r="X109" s="229">
        <v>3.1934332718454653E-2</v>
      </c>
      <c r="Y109" s="229">
        <v>2.1790481661353649E-2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577.84623387474016</v>
      </c>
      <c r="C115" s="223">
        <f t="shared" si="3"/>
        <v>571.31549922597253</v>
      </c>
      <c r="D115" s="223">
        <f t="shared" si="3"/>
        <v>463.60242003789557</v>
      </c>
      <c r="E115" s="223">
        <f t="shared" si="3"/>
        <v>478.9208464565271</v>
      </c>
      <c r="F115" s="223">
        <f t="shared" si="3"/>
        <v>575.78163811909462</v>
      </c>
      <c r="G115" s="223">
        <f t="shared" si="3"/>
        <v>545.28673518354231</v>
      </c>
      <c r="H115" s="223">
        <f t="shared" si="3"/>
        <v>524.47182280291008</v>
      </c>
      <c r="I115" s="223">
        <f t="shared" si="3"/>
        <v>519.79084471011311</v>
      </c>
      <c r="J115" s="223">
        <f t="shared" si="3"/>
        <v>382.96892730153115</v>
      </c>
      <c r="K115" s="223">
        <f t="shared" si="3"/>
        <v>358.80460779982639</v>
      </c>
      <c r="L115" s="223">
        <f t="shared" si="3"/>
        <v>377.21188297916331</v>
      </c>
      <c r="M115" s="223">
        <f t="shared" si="3"/>
        <v>386.51412963748601</v>
      </c>
      <c r="N115" s="223">
        <f t="shared" si="3"/>
        <v>361.43889046093545</v>
      </c>
      <c r="O115" s="223">
        <f t="shared" si="3"/>
        <v>307.7514573818969</v>
      </c>
      <c r="P115" s="223">
        <f t="shared" si="3"/>
        <v>327.13517549907351</v>
      </c>
      <c r="Q115" s="223">
        <f t="shared" si="3"/>
        <v>304.8225266314887</v>
      </c>
      <c r="R115" s="223">
        <f t="shared" si="3"/>
        <v>304.75868705276366</v>
      </c>
      <c r="S115" s="223">
        <f t="shared" si="3"/>
        <v>280.32893505373704</v>
      </c>
      <c r="T115" s="223">
        <f t="shared" si="3"/>
        <v>310.86656788119751</v>
      </c>
      <c r="U115" s="223">
        <f t="shared" si="3"/>
        <v>294.08928001128766</v>
      </c>
      <c r="V115" s="223">
        <f t="shared" si="3"/>
        <v>286.51868915223116</v>
      </c>
      <c r="W115" s="223">
        <f t="shared" si="3"/>
        <v>294.98142510673551</v>
      </c>
      <c r="X115" s="223">
        <f t="shared" si="3"/>
        <v>294.97684068080582</v>
      </c>
      <c r="Y115" s="223">
        <f t="shared" si="3"/>
        <v>295.75915785578502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0.1232532720723188</v>
      </c>
      <c r="C120" s="260">
        <v>0.1173106407565702</v>
      </c>
      <c r="D120" s="260">
        <v>9.0756497029191932E-2</v>
      </c>
      <c r="E120" s="260">
        <v>0.12083881928017209</v>
      </c>
      <c r="F120" s="260">
        <v>0.1235571233913499</v>
      </c>
      <c r="G120" s="260">
        <v>0.18401763345934449</v>
      </c>
      <c r="H120" s="260">
        <v>0.1892960005406078</v>
      </c>
      <c r="I120" s="260">
        <v>0.16537175661287901</v>
      </c>
      <c r="J120" s="260">
        <v>0.1506378518805839</v>
      </c>
      <c r="K120" s="260">
        <v>0.16224329361654061</v>
      </c>
      <c r="L120" s="260">
        <v>0.1836752548208497</v>
      </c>
      <c r="M120" s="260">
        <v>0.20869555359990269</v>
      </c>
      <c r="N120" s="260">
        <v>0.20051891340250161</v>
      </c>
      <c r="O120" s="260">
        <v>0.1942003066239136</v>
      </c>
      <c r="P120" s="260">
        <v>0.2347834691641052</v>
      </c>
      <c r="Q120" s="260">
        <v>0.25452443827946419</v>
      </c>
      <c r="R120" s="260">
        <v>0.2565722699236509</v>
      </c>
      <c r="S120" s="260">
        <v>0.30260296258010971</v>
      </c>
      <c r="T120" s="260">
        <v>0.35496775634731009</v>
      </c>
      <c r="U120" s="260">
        <v>0.38199277974102658</v>
      </c>
      <c r="V120" s="260">
        <v>0.38231852256686388</v>
      </c>
      <c r="W120" s="260">
        <v>0.4052110116593356</v>
      </c>
      <c r="X120" s="260">
        <v>0.35945693439270998</v>
      </c>
      <c r="Y120" s="260">
        <v>0.32203329816537929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3.2094112074467808E-2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1.2119343814271689E-2</v>
      </c>
      <c r="L121" s="226">
        <v>1.201421625955868E-2</v>
      </c>
      <c r="M121" s="226">
        <v>1.1525788418961701E-2</v>
      </c>
      <c r="N121" s="226">
        <v>1.132602659404921E-2</v>
      </c>
      <c r="O121" s="226">
        <v>0</v>
      </c>
      <c r="P121" s="226">
        <v>1.0470085300754351E-2</v>
      </c>
      <c r="Q121" s="226">
        <v>0</v>
      </c>
      <c r="R121" s="226">
        <v>0</v>
      </c>
      <c r="S121" s="226">
        <v>2.9640866509023241E-3</v>
      </c>
      <c r="T121" s="226">
        <v>6.8405017309951278E-3</v>
      </c>
      <c r="U121" s="226">
        <v>1.063638150351735E-2</v>
      </c>
      <c r="V121" s="226">
        <v>6.7205233473438654E-3</v>
      </c>
      <c r="W121" s="226">
        <v>7.620385895090718E-3</v>
      </c>
      <c r="X121" s="226">
        <v>3.5259238994526142E-3</v>
      </c>
      <c r="Y121" s="226">
        <v>3.6173773070335559E-3</v>
      </c>
      <c r="DA121" s="69" t="s">
        <v>898</v>
      </c>
    </row>
    <row r="122" spans="1:105" ht="12" customHeight="1" x14ac:dyDescent="0.25">
      <c r="A122" s="37" t="s">
        <v>35</v>
      </c>
      <c r="B122" s="226">
        <v>0.1232532720723188</v>
      </c>
      <c r="C122" s="226">
        <v>0.1173106407565702</v>
      </c>
      <c r="D122" s="226">
        <v>9.0756497029191932E-2</v>
      </c>
      <c r="E122" s="226">
        <v>8.8744707205704307E-2</v>
      </c>
      <c r="F122" s="226">
        <v>0.1235571233913499</v>
      </c>
      <c r="G122" s="226">
        <v>0.18401763345934449</v>
      </c>
      <c r="H122" s="226">
        <v>0.1892960005406078</v>
      </c>
      <c r="I122" s="226">
        <v>0.16537175661287901</v>
      </c>
      <c r="J122" s="226">
        <v>0.1506378518805839</v>
      </c>
      <c r="K122" s="226">
        <v>0.1501239498022689</v>
      </c>
      <c r="L122" s="226">
        <v>0.171661038561291</v>
      </c>
      <c r="M122" s="226">
        <v>0.19716976518094101</v>
      </c>
      <c r="N122" s="226">
        <v>0.18919288680845239</v>
      </c>
      <c r="O122" s="226">
        <v>0.1942003066239136</v>
      </c>
      <c r="P122" s="226">
        <v>0.2243133838633509</v>
      </c>
      <c r="Q122" s="226">
        <v>0.25452443827946419</v>
      </c>
      <c r="R122" s="226">
        <v>0.2565722699236509</v>
      </c>
      <c r="S122" s="226">
        <v>0.2996388759292074</v>
      </c>
      <c r="T122" s="226">
        <v>0.348127254616315</v>
      </c>
      <c r="U122" s="226">
        <v>0.37135639823750921</v>
      </c>
      <c r="V122" s="226">
        <v>0.37559799921951997</v>
      </c>
      <c r="W122" s="226">
        <v>0.39759062576424492</v>
      </c>
      <c r="X122" s="226">
        <v>0.35593101049325743</v>
      </c>
      <c r="Y122" s="226">
        <v>0.3184159208583458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275.0824688926017</v>
      </c>
      <c r="C126" s="294">
        <v>254.00056781789891</v>
      </c>
      <c r="D126" s="294">
        <v>189.32811593846199</v>
      </c>
      <c r="E126" s="294">
        <v>192.73274977743429</v>
      </c>
      <c r="F126" s="294">
        <v>254.3988832044071</v>
      </c>
      <c r="G126" s="294">
        <v>215.6007514460147</v>
      </c>
      <c r="H126" s="294">
        <v>216.19154777363079</v>
      </c>
      <c r="I126" s="294">
        <v>204.87021357139051</v>
      </c>
      <c r="J126" s="294">
        <v>83.242164039998968</v>
      </c>
      <c r="K126" s="294">
        <v>86.047831815101901</v>
      </c>
      <c r="L126" s="294">
        <v>91.969291486130956</v>
      </c>
      <c r="M126" s="294">
        <v>88.833470232900851</v>
      </c>
      <c r="N126" s="294">
        <v>78.218850778160572</v>
      </c>
      <c r="O126" s="294">
        <v>76.039969071269155</v>
      </c>
      <c r="P126" s="294">
        <v>76.242122704829654</v>
      </c>
      <c r="Q126" s="294">
        <v>76.309145443329385</v>
      </c>
      <c r="R126" s="294">
        <v>76.458412369324918</v>
      </c>
      <c r="S126" s="294">
        <v>85.178720570862211</v>
      </c>
      <c r="T126" s="294">
        <v>102.2793096691953</v>
      </c>
      <c r="U126" s="294">
        <v>104.575999522442</v>
      </c>
      <c r="V126" s="294">
        <v>99.836694173973896</v>
      </c>
      <c r="W126" s="294">
        <v>107.7272837216784</v>
      </c>
      <c r="X126" s="294">
        <v>94.795693515119638</v>
      </c>
      <c r="Y126" s="294">
        <v>91.111421270609796</v>
      </c>
      <c r="DA126" s="70" t="s">
        <v>903</v>
      </c>
    </row>
    <row r="127" spans="1:105" ht="12" customHeight="1" x14ac:dyDescent="0.25">
      <c r="A127" s="60" t="s">
        <v>604</v>
      </c>
      <c r="B127" s="262">
        <v>275.0824688926017</v>
      </c>
      <c r="C127" s="262">
        <v>254.00056781789891</v>
      </c>
      <c r="D127" s="262">
        <v>189.32811593846199</v>
      </c>
      <c r="E127" s="262">
        <v>192.73274977743429</v>
      </c>
      <c r="F127" s="262">
        <v>254.3988832044071</v>
      </c>
      <c r="G127" s="262">
        <v>215.6007514460147</v>
      </c>
      <c r="H127" s="262">
        <v>216.19154777363079</v>
      </c>
      <c r="I127" s="262">
        <v>204.87021357139051</v>
      </c>
      <c r="J127" s="262">
        <v>83.242164039998968</v>
      </c>
      <c r="K127" s="262">
        <v>86.047831815101901</v>
      </c>
      <c r="L127" s="262">
        <v>91.969291486130956</v>
      </c>
      <c r="M127" s="262">
        <v>88.833470232900851</v>
      </c>
      <c r="N127" s="262">
        <v>78.218850778160572</v>
      </c>
      <c r="O127" s="262">
        <v>76.039969071269155</v>
      </c>
      <c r="P127" s="262">
        <v>76.242122704829654</v>
      </c>
      <c r="Q127" s="262">
        <v>76.309145443329385</v>
      </c>
      <c r="R127" s="262">
        <v>76.458412369324918</v>
      </c>
      <c r="S127" s="262">
        <v>85.178720570862211</v>
      </c>
      <c r="T127" s="262">
        <v>102.2793096691953</v>
      </c>
      <c r="U127" s="262">
        <v>104.575999522442</v>
      </c>
      <c r="V127" s="262">
        <v>99.836694173973896</v>
      </c>
      <c r="W127" s="262">
        <v>107.7272837216784</v>
      </c>
      <c r="X127" s="262">
        <v>94.795693515119638</v>
      </c>
      <c r="Y127" s="262">
        <v>91.111421270609796</v>
      </c>
      <c r="DA127" s="72" t="s">
        <v>904</v>
      </c>
    </row>
    <row r="128" spans="1:105" ht="12" customHeight="1" x14ac:dyDescent="0.25">
      <c r="A128" s="59" t="s">
        <v>28</v>
      </c>
      <c r="B128" s="230">
        <v>196.41468572812539</v>
      </c>
      <c r="C128" s="230">
        <v>169.09408444875149</v>
      </c>
      <c r="D128" s="230">
        <v>111.72915152309091</v>
      </c>
      <c r="E128" s="230">
        <v>119.36002767056171</v>
      </c>
      <c r="F128" s="230">
        <v>190.0236351254525</v>
      </c>
      <c r="G128" s="230">
        <v>127.1921175468601</v>
      </c>
      <c r="H128" s="230">
        <v>132.43537734887519</v>
      </c>
      <c r="I128" s="230">
        <v>151.04588064975081</v>
      </c>
      <c r="J128" s="230">
        <v>4.099579229613374</v>
      </c>
      <c r="K128" s="230">
        <v>2.5968126890048531</v>
      </c>
      <c r="L128" s="230">
        <v>0</v>
      </c>
      <c r="M128" s="230">
        <v>0</v>
      </c>
      <c r="N128" s="230">
        <v>0</v>
      </c>
      <c r="O128" s="230">
        <v>0</v>
      </c>
      <c r="P128" s="230">
        <v>2.9318741656982739</v>
      </c>
      <c r="Q128" s="230">
        <v>2.9438139718880358</v>
      </c>
      <c r="R128" s="230">
        <v>2.9831312843251951</v>
      </c>
      <c r="S128" s="230">
        <v>4.667757567732937</v>
      </c>
      <c r="T128" s="230">
        <v>5.7700556081316279</v>
      </c>
      <c r="U128" s="230">
        <v>4.2574932271882826</v>
      </c>
      <c r="V128" s="230">
        <v>3.6537630716583989</v>
      </c>
      <c r="W128" s="230">
        <v>3.760477583638679</v>
      </c>
      <c r="X128" s="230">
        <v>3.8098918279373231</v>
      </c>
      <c r="Y128" s="230">
        <v>3.4141167225864542</v>
      </c>
      <c r="DA128" s="71" t="s">
        <v>905</v>
      </c>
    </row>
    <row r="129" spans="1:105" ht="12" customHeight="1" x14ac:dyDescent="0.25">
      <c r="A129" s="59" t="s">
        <v>31</v>
      </c>
      <c r="B129" s="230">
        <v>3.040918001657412</v>
      </c>
      <c r="C129" s="230">
        <v>3.1629839891229379</v>
      </c>
      <c r="D129" s="230">
        <v>3.248328569495329</v>
      </c>
      <c r="E129" s="230">
        <v>3.2507150499626931</v>
      </c>
      <c r="F129" s="230">
        <v>0</v>
      </c>
      <c r="G129" s="230">
        <v>3.6119725851571221</v>
      </c>
      <c r="H129" s="230">
        <v>3.5483179448343409</v>
      </c>
      <c r="I129" s="230">
        <v>0</v>
      </c>
      <c r="J129" s="230">
        <v>0</v>
      </c>
      <c r="K129" s="230">
        <v>3.6625144729144008</v>
      </c>
      <c r="L129" s="230">
        <v>5.4341539297491428</v>
      </c>
      <c r="M129" s="230">
        <v>5.4779277825779884</v>
      </c>
      <c r="N129" s="230">
        <v>5.5139081469154387</v>
      </c>
      <c r="O129" s="230">
        <v>5.5051965732393029</v>
      </c>
      <c r="P129" s="230">
        <v>5.4880153725131633</v>
      </c>
      <c r="Q129" s="230">
        <v>5.4933248648791162</v>
      </c>
      <c r="R129" s="230">
        <v>5.5398997993280563</v>
      </c>
      <c r="S129" s="230">
        <v>5.6192057524160406</v>
      </c>
      <c r="T129" s="230">
        <v>7.6821381105402269</v>
      </c>
      <c r="U129" s="230">
        <v>5.6558671564599221</v>
      </c>
      <c r="V129" s="230">
        <v>5.1460414472731708</v>
      </c>
      <c r="W129" s="230">
        <v>4.6233995134868584</v>
      </c>
      <c r="X129" s="230">
        <v>6.5269570289732188</v>
      </c>
      <c r="Y129" s="230">
        <v>6.9529533395970997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3.452794054588475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1.9697407746578011</v>
      </c>
      <c r="L130" s="230">
        <v>1.9484490016764071</v>
      </c>
      <c r="M130" s="230">
        <v>1.9644993436310949</v>
      </c>
      <c r="N130" s="230">
        <v>1.97751394964169</v>
      </c>
      <c r="O130" s="230">
        <v>0</v>
      </c>
      <c r="P130" s="230">
        <v>1.9687913783509481</v>
      </c>
      <c r="Q130" s="230">
        <v>0</v>
      </c>
      <c r="R130" s="230">
        <v>0</v>
      </c>
      <c r="S130" s="230">
        <v>0.57757148086676624</v>
      </c>
      <c r="T130" s="230">
        <v>1.304724100271629</v>
      </c>
      <c r="U130" s="230">
        <v>2.0508401627591368</v>
      </c>
      <c r="V130" s="230">
        <v>1.327720053718801</v>
      </c>
      <c r="W130" s="230">
        <v>1.4878201820579939</v>
      </c>
      <c r="X130" s="230">
        <v>0.69585300750783619</v>
      </c>
      <c r="Y130" s="230">
        <v>0.69667572536844247</v>
      </c>
      <c r="DA130" s="71" t="s">
        <v>907</v>
      </c>
    </row>
    <row r="131" spans="1:105" ht="12" customHeight="1" x14ac:dyDescent="0.25">
      <c r="A131" s="59" t="s">
        <v>32</v>
      </c>
      <c r="B131" s="230">
        <v>64.965008258730691</v>
      </c>
      <c r="C131" s="230">
        <v>70.890291009425511</v>
      </c>
      <c r="D131" s="230">
        <v>65.882904841761871</v>
      </c>
      <c r="E131" s="230">
        <v>57.121754680213243</v>
      </c>
      <c r="F131" s="230">
        <v>52.281817917908903</v>
      </c>
      <c r="G131" s="230">
        <v>64.404656043494668</v>
      </c>
      <c r="H131" s="230">
        <v>58.90256388699553</v>
      </c>
      <c r="I131" s="230">
        <v>34.124111568092879</v>
      </c>
      <c r="J131" s="230">
        <v>54.418897365555083</v>
      </c>
      <c r="K131" s="230">
        <v>53.419318684966719</v>
      </c>
      <c r="L131" s="230">
        <v>56.746938379959623</v>
      </c>
      <c r="M131" s="230">
        <v>47.784676218625201</v>
      </c>
      <c r="N131" s="230">
        <v>37.694522593137471</v>
      </c>
      <c r="O131" s="230">
        <v>35.641561584463197</v>
      </c>
      <c r="P131" s="230">
        <v>23.67362724873594</v>
      </c>
      <c r="Q131" s="230">
        <v>19.746522706790479</v>
      </c>
      <c r="R131" s="230">
        <v>19.91788949190553</v>
      </c>
      <c r="S131" s="230">
        <v>15.92761018070099</v>
      </c>
      <c r="T131" s="230">
        <v>21.122288916102342</v>
      </c>
      <c r="U131" s="230">
        <v>21.009194655081291</v>
      </c>
      <c r="V131" s="230">
        <v>15.50527655220394</v>
      </c>
      <c r="W131" s="230">
        <v>20.229155792808101</v>
      </c>
      <c r="X131" s="230">
        <v>13.51880284234749</v>
      </c>
      <c r="Y131" s="230">
        <v>18.723510541368771</v>
      </c>
      <c r="DA131" s="71" t="s">
        <v>908</v>
      </c>
    </row>
    <row r="132" spans="1:105" ht="12" customHeight="1" x14ac:dyDescent="0.25">
      <c r="A132" s="59" t="s">
        <v>35</v>
      </c>
      <c r="B132" s="230">
        <v>10.66185690408814</v>
      </c>
      <c r="C132" s="230">
        <v>10.853208370598869</v>
      </c>
      <c r="D132" s="230">
        <v>8.4677310041138174</v>
      </c>
      <c r="E132" s="230">
        <v>9.547458322108195</v>
      </c>
      <c r="F132" s="230">
        <v>12.093430161045649</v>
      </c>
      <c r="G132" s="230">
        <v>20.392005270502779</v>
      </c>
      <c r="H132" s="230">
        <v>21.305288592925692</v>
      </c>
      <c r="I132" s="230">
        <v>19.70022135354688</v>
      </c>
      <c r="J132" s="230">
        <v>24.723687444830521</v>
      </c>
      <c r="K132" s="230">
        <v>24.39944519355813</v>
      </c>
      <c r="L132" s="230">
        <v>27.839750174745792</v>
      </c>
      <c r="M132" s="230">
        <v>33.60636688806656</v>
      </c>
      <c r="N132" s="230">
        <v>33.032906088465957</v>
      </c>
      <c r="O132" s="230">
        <v>34.893210913566662</v>
      </c>
      <c r="P132" s="230">
        <v>42.179814539531343</v>
      </c>
      <c r="Q132" s="230">
        <v>48.125483899771737</v>
      </c>
      <c r="R132" s="230">
        <v>48.017491793766141</v>
      </c>
      <c r="S132" s="230">
        <v>58.38657558914548</v>
      </c>
      <c r="T132" s="230">
        <v>66.40010293414943</v>
      </c>
      <c r="U132" s="230">
        <v>71.60260432095339</v>
      </c>
      <c r="V132" s="230">
        <v>74.203893049119586</v>
      </c>
      <c r="W132" s="230">
        <v>77.626430649686739</v>
      </c>
      <c r="X132" s="230">
        <v>70.244188808353769</v>
      </c>
      <c r="Y132" s="230">
        <v>61.324164941689027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63.610019162470252</v>
      </c>
      <c r="C134" s="294">
        <v>63.916374551959187</v>
      </c>
      <c r="D134" s="294">
        <v>54.500641868968103</v>
      </c>
      <c r="E134" s="294">
        <v>51.04298584415794</v>
      </c>
      <c r="F134" s="294">
        <v>51.856450086863823</v>
      </c>
      <c r="G134" s="294">
        <v>60.320101742831902</v>
      </c>
      <c r="H134" s="294">
        <v>57.896261933212273</v>
      </c>
      <c r="I134" s="294">
        <v>40.345721360328803</v>
      </c>
      <c r="J134" s="294">
        <v>41.002211839243941</v>
      </c>
      <c r="K134" s="294">
        <v>43.056100038424717</v>
      </c>
      <c r="L134" s="294">
        <v>47.126426141114472</v>
      </c>
      <c r="M134" s="294">
        <v>45.519584919505498</v>
      </c>
      <c r="N134" s="294">
        <v>40.080496810130519</v>
      </c>
      <c r="O134" s="294">
        <v>38.964005575167292</v>
      </c>
      <c r="P134" s="294">
        <v>37.814340808140258</v>
      </c>
      <c r="Q134" s="294">
        <v>37.866759351103639</v>
      </c>
      <c r="R134" s="294">
        <v>37.946131643535168</v>
      </c>
      <c r="S134" s="294">
        <v>41.657098572378743</v>
      </c>
      <c r="T134" s="294">
        <v>50.000523726482371</v>
      </c>
      <c r="U134" s="294">
        <v>51.828823622068278</v>
      </c>
      <c r="V134" s="294">
        <v>49.62780966802795</v>
      </c>
      <c r="W134" s="294">
        <v>53.646773852086618</v>
      </c>
      <c r="X134" s="294">
        <v>46.967539597403743</v>
      </c>
      <c r="Y134" s="294">
        <v>45.250547309675817</v>
      </c>
      <c r="DA134" s="70" t="s">
        <v>911</v>
      </c>
    </row>
    <row r="135" spans="1:105" ht="12" customHeight="1" x14ac:dyDescent="0.25">
      <c r="A135" s="60" t="s">
        <v>615</v>
      </c>
      <c r="B135" s="262">
        <v>63.610019162470252</v>
      </c>
      <c r="C135" s="262">
        <v>63.916374551959187</v>
      </c>
      <c r="D135" s="262">
        <v>54.500641868968103</v>
      </c>
      <c r="E135" s="262">
        <v>51.04298584415794</v>
      </c>
      <c r="F135" s="262">
        <v>51.856450086863823</v>
      </c>
      <c r="G135" s="262">
        <v>60.320101742831902</v>
      </c>
      <c r="H135" s="262">
        <v>57.896261933212273</v>
      </c>
      <c r="I135" s="262">
        <v>40.345721360328803</v>
      </c>
      <c r="J135" s="262">
        <v>41.002211839243941</v>
      </c>
      <c r="K135" s="262">
        <v>43.056100038424717</v>
      </c>
      <c r="L135" s="262">
        <v>47.126426141114472</v>
      </c>
      <c r="M135" s="262">
        <v>45.519584919505498</v>
      </c>
      <c r="N135" s="262">
        <v>40.080496810130519</v>
      </c>
      <c r="O135" s="262">
        <v>38.964005575167292</v>
      </c>
      <c r="P135" s="262">
        <v>37.814340808140258</v>
      </c>
      <c r="Q135" s="262">
        <v>37.866759351103639</v>
      </c>
      <c r="R135" s="262">
        <v>37.946131643535168</v>
      </c>
      <c r="S135" s="262">
        <v>41.657098572378743</v>
      </c>
      <c r="T135" s="262">
        <v>50.000523726482371</v>
      </c>
      <c r="U135" s="262">
        <v>51.828823622068278</v>
      </c>
      <c r="V135" s="262">
        <v>49.62780966802795</v>
      </c>
      <c r="W135" s="262">
        <v>53.646773852086618</v>
      </c>
      <c r="X135" s="262">
        <v>46.967539597403743</v>
      </c>
      <c r="Y135" s="262">
        <v>45.250547309675817</v>
      </c>
      <c r="DA135" s="72" t="s">
        <v>912</v>
      </c>
    </row>
    <row r="136" spans="1:105" ht="12" customHeight="1" x14ac:dyDescent="0.25">
      <c r="A136" s="59" t="s">
        <v>31</v>
      </c>
      <c r="B136" s="297">
        <v>2.4588572929849191</v>
      </c>
      <c r="C136" s="297">
        <v>2.3810486705906069</v>
      </c>
      <c r="D136" s="297">
        <v>2.281422095933725</v>
      </c>
      <c r="E136" s="297">
        <v>2.261415380459153</v>
      </c>
      <c r="F136" s="297">
        <v>0</v>
      </c>
      <c r="G136" s="297">
        <v>2.4644035793780161</v>
      </c>
      <c r="H136" s="297">
        <v>2.4527666930641669</v>
      </c>
      <c r="I136" s="297">
        <v>0</v>
      </c>
      <c r="J136" s="297">
        <v>0</v>
      </c>
      <c r="K136" s="297">
        <v>1.8896544486736699</v>
      </c>
      <c r="L136" s="297">
        <v>2.7845409013332318</v>
      </c>
      <c r="M136" s="297">
        <v>2.8069712713938921</v>
      </c>
      <c r="N136" s="297">
        <v>2.8254081426047009</v>
      </c>
      <c r="O136" s="297">
        <v>2.820944203318148</v>
      </c>
      <c r="P136" s="297">
        <v>2.8307867970977192</v>
      </c>
      <c r="Q136" s="297">
        <v>2.835322985990794</v>
      </c>
      <c r="R136" s="297">
        <v>2.861067885321956</v>
      </c>
      <c r="S136" s="297">
        <v>2.9074277489113438</v>
      </c>
      <c r="T136" s="297">
        <v>3.9800424591733479</v>
      </c>
      <c r="U136" s="297">
        <v>2.9220624599339651</v>
      </c>
      <c r="V136" s="297">
        <v>2.6552192011843139</v>
      </c>
      <c r="W136" s="297">
        <v>2.385669785782969</v>
      </c>
      <c r="X136" s="297">
        <v>3.369263192984961</v>
      </c>
      <c r="Y136" s="297">
        <v>3.5876238803111362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2.401995087417431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1.0162770536724171</v>
      </c>
      <c r="L137" s="297">
        <v>0.99841410631154481</v>
      </c>
      <c r="M137" s="297">
        <v>1.0066385390808379</v>
      </c>
      <c r="N137" s="297">
        <v>1.0133074158222279</v>
      </c>
      <c r="O137" s="297">
        <v>0</v>
      </c>
      <c r="P137" s="297">
        <v>1.015527155406545</v>
      </c>
      <c r="Q137" s="297">
        <v>0</v>
      </c>
      <c r="R137" s="297">
        <v>0</v>
      </c>
      <c r="S137" s="297">
        <v>0.29884069465330437</v>
      </c>
      <c r="T137" s="297">
        <v>0.67596510787315855</v>
      </c>
      <c r="U137" s="297">
        <v>1.059551592204339</v>
      </c>
      <c r="V137" s="297">
        <v>0.68506789472123097</v>
      </c>
      <c r="W137" s="297">
        <v>0.76771380986216464</v>
      </c>
      <c r="X137" s="297">
        <v>0.35920443715451661</v>
      </c>
      <c r="Y137" s="297">
        <v>0.35947465013618801</v>
      </c>
      <c r="DA137" s="71" t="s">
        <v>914</v>
      </c>
    </row>
    <row r="138" spans="1:105" ht="12" customHeight="1" x14ac:dyDescent="0.25">
      <c r="A138" s="59" t="s">
        <v>32</v>
      </c>
      <c r="B138" s="297">
        <v>52.530086065701717</v>
      </c>
      <c r="C138" s="297">
        <v>53.365187350372423</v>
      </c>
      <c r="D138" s="297">
        <v>46.27201701878537</v>
      </c>
      <c r="E138" s="297">
        <v>39.737723118527803</v>
      </c>
      <c r="F138" s="297">
        <v>42.114781103218291</v>
      </c>
      <c r="G138" s="297">
        <v>43.94248880360589</v>
      </c>
      <c r="H138" s="297">
        <v>40.716263053155423</v>
      </c>
      <c r="I138" s="297">
        <v>25.578800930044199</v>
      </c>
      <c r="J138" s="297">
        <v>28.193357131137809</v>
      </c>
      <c r="K138" s="297">
        <v>27.56140731857338</v>
      </c>
      <c r="L138" s="297">
        <v>29.077971104092121</v>
      </c>
      <c r="M138" s="297">
        <v>24.485575327430912</v>
      </c>
      <c r="N138" s="297">
        <v>19.315231271276531</v>
      </c>
      <c r="O138" s="297">
        <v>18.26326366575827</v>
      </c>
      <c r="P138" s="297">
        <v>12.21115228480963</v>
      </c>
      <c r="Q138" s="297">
        <v>10.19196408388351</v>
      </c>
      <c r="R138" s="297">
        <v>10.2865459724731</v>
      </c>
      <c r="S138" s="297">
        <v>8.2410891954440508</v>
      </c>
      <c r="T138" s="297">
        <v>10.943256357975329</v>
      </c>
      <c r="U138" s="297">
        <v>10.8542469822582</v>
      </c>
      <c r="V138" s="297">
        <v>8.0003063408866026</v>
      </c>
      <c r="W138" s="297">
        <v>10.43822529851032</v>
      </c>
      <c r="X138" s="297">
        <v>6.9785053935167776</v>
      </c>
      <c r="Y138" s="297">
        <v>9.6610620351673973</v>
      </c>
      <c r="DA138" s="71" t="s">
        <v>915</v>
      </c>
    </row>
    <row r="139" spans="1:105" ht="12" customHeight="1" x14ac:dyDescent="0.25">
      <c r="A139" s="59" t="s">
        <v>35</v>
      </c>
      <c r="B139" s="297">
        <v>8.6210758037836168</v>
      </c>
      <c r="C139" s="297">
        <v>8.1701385309961729</v>
      </c>
      <c r="D139" s="297">
        <v>5.9472027542489991</v>
      </c>
      <c r="E139" s="297">
        <v>6.6418522577535626</v>
      </c>
      <c r="F139" s="297">
        <v>9.7416689836455213</v>
      </c>
      <c r="G139" s="297">
        <v>13.913209359848</v>
      </c>
      <c r="H139" s="297">
        <v>14.727232186992691</v>
      </c>
      <c r="I139" s="297">
        <v>14.766920430284589</v>
      </c>
      <c r="J139" s="297">
        <v>12.808854708106139</v>
      </c>
      <c r="K139" s="297">
        <v>12.588761217505249</v>
      </c>
      <c r="L139" s="297">
        <v>14.265500029377581</v>
      </c>
      <c r="M139" s="297">
        <v>17.220399781599859</v>
      </c>
      <c r="N139" s="297">
        <v>16.926549980427058</v>
      </c>
      <c r="O139" s="297">
        <v>17.879797706090869</v>
      </c>
      <c r="P139" s="297">
        <v>21.756874570826358</v>
      </c>
      <c r="Q139" s="297">
        <v>24.839472281229341</v>
      </c>
      <c r="R139" s="297">
        <v>24.79851778574012</v>
      </c>
      <c r="S139" s="297">
        <v>30.20974093337005</v>
      </c>
      <c r="T139" s="297">
        <v>34.401259801460533</v>
      </c>
      <c r="U139" s="297">
        <v>36.992962587671776</v>
      </c>
      <c r="V139" s="297">
        <v>38.287216231235803</v>
      </c>
      <c r="W139" s="297">
        <v>40.055164957931161</v>
      </c>
      <c r="X139" s="297">
        <v>36.260566573747482</v>
      </c>
      <c r="Y139" s="297">
        <v>31.642386744061099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25.08490254759597</v>
      </c>
      <c r="C141" s="261">
        <f t="shared" si="4"/>
        <v>24.206026215357891</v>
      </c>
      <c r="D141" s="261">
        <f t="shared" si="4"/>
        <v>18.216385733436276</v>
      </c>
      <c r="E141" s="261">
        <f t="shared" si="4"/>
        <v>20.298652015654671</v>
      </c>
      <c r="F141" s="261">
        <f t="shared" si="4"/>
        <v>24.674657704432342</v>
      </c>
      <c r="G141" s="261">
        <f t="shared" si="4"/>
        <v>22.226454361236367</v>
      </c>
      <c r="H141" s="261">
        <f t="shared" si="4"/>
        <v>22.434697095526481</v>
      </c>
      <c r="I141" s="261">
        <f t="shared" si="4"/>
        <v>22.283218021780929</v>
      </c>
      <c r="J141" s="261">
        <f t="shared" si="4"/>
        <v>13.342683570407607</v>
      </c>
      <c r="K141" s="261">
        <f t="shared" si="4"/>
        <v>3.4317126526832462</v>
      </c>
      <c r="L141" s="261">
        <f t="shared" si="4"/>
        <v>5.1106400970969954</v>
      </c>
      <c r="M141" s="261">
        <f t="shared" si="4"/>
        <v>4.6573889314797068</v>
      </c>
      <c r="N141" s="261">
        <f t="shared" si="4"/>
        <v>3.1768739592418997</v>
      </c>
      <c r="O141" s="261">
        <f t="shared" si="4"/>
        <v>3.4645024288365494</v>
      </c>
      <c r="P141" s="261">
        <f t="shared" si="4"/>
        <v>3.8515685169395102</v>
      </c>
      <c r="Q141" s="261">
        <f t="shared" si="4"/>
        <v>3.5898173987761868</v>
      </c>
      <c r="R141" s="261">
        <f t="shared" si="4"/>
        <v>2.5782007699799445</v>
      </c>
      <c r="S141" s="261">
        <f t="shared" si="4"/>
        <v>5.3087129479159945</v>
      </c>
      <c r="T141" s="261">
        <f t="shared" si="4"/>
        <v>7.4975667291725516</v>
      </c>
      <c r="U141" s="261">
        <f t="shared" si="4"/>
        <v>8.2333540870363233</v>
      </c>
      <c r="V141" s="261">
        <f t="shared" si="4"/>
        <v>9.7199267876624535</v>
      </c>
      <c r="W141" s="261">
        <f t="shared" si="4"/>
        <v>11.312266521311185</v>
      </c>
      <c r="X141" s="261">
        <f t="shared" si="4"/>
        <v>12.18123063388976</v>
      </c>
      <c r="Y141" s="261">
        <f t="shared" si="4"/>
        <v>12.861485977333984</v>
      </c>
      <c r="DA141" s="70"/>
    </row>
    <row r="142" spans="1:105" ht="12" customHeight="1" x14ac:dyDescent="0.25">
      <c r="A142" s="60" t="s">
        <v>624</v>
      </c>
      <c r="B142" s="262">
        <v>0.50388808346011882</v>
      </c>
      <c r="C142" s="262">
        <v>0.48239657042620959</v>
      </c>
      <c r="D142" s="262">
        <v>0.39651065406709812</v>
      </c>
      <c r="E142" s="262">
        <v>0.48075175354534189</v>
      </c>
      <c r="F142" s="262">
        <v>0.40521007993960928</v>
      </c>
      <c r="G142" s="262">
        <v>0.69032069055109779</v>
      </c>
      <c r="H142" s="262">
        <v>0.70430360135728032</v>
      </c>
      <c r="I142" s="262">
        <v>0.54234269038954985</v>
      </c>
      <c r="J142" s="262">
        <v>0.49402231394726492</v>
      </c>
      <c r="K142" s="262">
        <v>0.59186243062623389</v>
      </c>
      <c r="L142" s="262">
        <v>0.68911890600882764</v>
      </c>
      <c r="M142" s="262">
        <v>0.76574636882548353</v>
      </c>
      <c r="N142" s="262">
        <v>0.73598284114245716</v>
      </c>
      <c r="O142" s="262">
        <v>0.71568435149080456</v>
      </c>
      <c r="P142" s="262">
        <v>0.84156959123549091</v>
      </c>
      <c r="Q142" s="262">
        <v>0.90189173531865663</v>
      </c>
      <c r="R142" s="262">
        <v>0.90770165407341774</v>
      </c>
      <c r="S142" s="262">
        <v>1.059327350628215</v>
      </c>
      <c r="T142" s="262">
        <v>1.254239993936374</v>
      </c>
      <c r="U142" s="262">
        <v>1.316404185806108</v>
      </c>
      <c r="V142" s="262">
        <v>1.3110062463793981</v>
      </c>
      <c r="W142" s="262">
        <v>1.380194883295156</v>
      </c>
      <c r="X142" s="262">
        <v>1.252340469451531</v>
      </c>
      <c r="Y142" s="262">
        <v>1.1380965113906329</v>
      </c>
      <c r="DA142" s="72" t="s">
        <v>918</v>
      </c>
    </row>
    <row r="143" spans="1:105" ht="12" customHeight="1" x14ac:dyDescent="0.25">
      <c r="A143" s="59" t="s">
        <v>31</v>
      </c>
      <c r="B143" s="230">
        <v>0.11182277709108709</v>
      </c>
      <c r="C143" s="230">
        <v>0.1088607083511945</v>
      </c>
      <c r="D143" s="230">
        <v>0.1099343066346892</v>
      </c>
      <c r="E143" s="230">
        <v>9.6165780135777007E-2</v>
      </c>
      <c r="F143" s="230">
        <v>0</v>
      </c>
      <c r="G143" s="230">
        <v>0.1038752586854839</v>
      </c>
      <c r="H143" s="230">
        <v>0.10055253363372529</v>
      </c>
      <c r="I143" s="230">
        <v>0</v>
      </c>
      <c r="J143" s="230">
        <v>0</v>
      </c>
      <c r="K143" s="230">
        <v>7.2180552093349559E-2</v>
      </c>
      <c r="L143" s="230">
        <v>0.10631822921837029</v>
      </c>
      <c r="M143" s="230">
        <v>0.1021882227950113</v>
      </c>
      <c r="N143" s="230">
        <v>0.1001408774807318</v>
      </c>
      <c r="O143" s="230">
        <v>9.752817708556856E-2</v>
      </c>
      <c r="P143" s="230">
        <v>9.3047164244309005E-2</v>
      </c>
      <c r="Q143" s="230">
        <v>9.240011871209669E-2</v>
      </c>
      <c r="R143" s="230">
        <v>9.3891357694489863E-2</v>
      </c>
      <c r="S143" s="230">
        <v>9.2168927164687567E-2</v>
      </c>
      <c r="T143" s="230">
        <v>0.12781048870523959</v>
      </c>
      <c r="U143" s="230">
        <v>9.3878096343933182E-2</v>
      </c>
      <c r="V143" s="230">
        <v>8.3622813765761361E-2</v>
      </c>
      <c r="W143" s="230">
        <v>7.6204578533498879E-2</v>
      </c>
      <c r="X143" s="230">
        <v>0.1055155427684326</v>
      </c>
      <c r="Y143" s="230">
        <v>0.1147266444251834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0.10214387567174921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3.8819498911753507E-2</v>
      </c>
      <c r="L144" s="230">
        <v>3.8121048880575222E-2</v>
      </c>
      <c r="M144" s="230">
        <v>3.6646831534743733E-2</v>
      </c>
      <c r="N144" s="230">
        <v>3.5914632030692673E-2</v>
      </c>
      <c r="O144" s="230">
        <v>0</v>
      </c>
      <c r="P144" s="230">
        <v>3.3380091400930359E-2</v>
      </c>
      <c r="Q144" s="230">
        <v>0</v>
      </c>
      <c r="R144" s="230">
        <v>0</v>
      </c>
      <c r="S144" s="230">
        <v>9.4736064308592206E-3</v>
      </c>
      <c r="T144" s="230">
        <v>2.1707163094662731E-2</v>
      </c>
      <c r="U144" s="230">
        <v>3.4040575045262589E-2</v>
      </c>
      <c r="V144" s="230">
        <v>2.1575358053912731E-2</v>
      </c>
      <c r="W144" s="230">
        <v>2.4522801799115021E-2</v>
      </c>
      <c r="X144" s="230">
        <v>1.1249240258256471E-2</v>
      </c>
      <c r="Y144" s="230">
        <v>1.149544147935179E-2</v>
      </c>
      <c r="DA144" s="71" t="s">
        <v>920</v>
      </c>
    </row>
    <row r="145" spans="1:105" ht="12" customHeight="1" x14ac:dyDescent="0.25">
      <c r="A145" s="59" t="s">
        <v>35</v>
      </c>
      <c r="B145" s="230">
        <v>0.3920653063690317</v>
      </c>
      <c r="C145" s="230">
        <v>0.37353586207501521</v>
      </c>
      <c r="D145" s="230">
        <v>0.28657634743240901</v>
      </c>
      <c r="E145" s="230">
        <v>0.28244209773781559</v>
      </c>
      <c r="F145" s="230">
        <v>0.40521007993960928</v>
      </c>
      <c r="G145" s="230">
        <v>0.58644543186561393</v>
      </c>
      <c r="H145" s="230">
        <v>0.60375106772355502</v>
      </c>
      <c r="I145" s="230">
        <v>0.54234269038954985</v>
      </c>
      <c r="J145" s="230">
        <v>0.49402231394726492</v>
      </c>
      <c r="K145" s="230">
        <v>0.48086237962113082</v>
      </c>
      <c r="L145" s="230">
        <v>0.54467962790988211</v>
      </c>
      <c r="M145" s="230">
        <v>0.62691131449572846</v>
      </c>
      <c r="N145" s="230">
        <v>0.59992733163103262</v>
      </c>
      <c r="O145" s="230">
        <v>0.61815617440523596</v>
      </c>
      <c r="P145" s="230">
        <v>0.71514233559025153</v>
      </c>
      <c r="Q145" s="230">
        <v>0.80949161660655988</v>
      </c>
      <c r="R145" s="230">
        <v>0.81381029637892788</v>
      </c>
      <c r="S145" s="230">
        <v>0.95768481703266861</v>
      </c>
      <c r="T145" s="230">
        <v>1.104722342136472</v>
      </c>
      <c r="U145" s="230">
        <v>1.188485514416912</v>
      </c>
      <c r="V145" s="230">
        <v>1.2058080745597239</v>
      </c>
      <c r="W145" s="230">
        <v>1.279467502962542</v>
      </c>
      <c r="X145" s="230">
        <v>1.1355756864248421</v>
      </c>
      <c r="Y145" s="230">
        <v>1.011874425486097</v>
      </c>
      <c r="DA145" s="71" t="s">
        <v>921</v>
      </c>
    </row>
    <row r="146" spans="1:105" ht="12" customHeight="1" x14ac:dyDescent="0.25">
      <c r="A146" s="60" t="s">
        <v>629</v>
      </c>
      <c r="B146" s="262">
        <v>24.581014464135851</v>
      </c>
      <c r="C146" s="262">
        <v>23.72362964493168</v>
      </c>
      <c r="D146" s="262">
        <v>17.819875079369179</v>
      </c>
      <c r="E146" s="262">
        <v>19.81790026210933</v>
      </c>
      <c r="F146" s="262">
        <v>24.269447624492731</v>
      </c>
      <c r="G146" s="262">
        <v>21.53613367068527</v>
      </c>
      <c r="H146" s="262">
        <v>21.730393494169199</v>
      </c>
      <c r="I146" s="262">
        <v>21.740875331391379</v>
      </c>
      <c r="J146" s="262">
        <v>12.848661256460341</v>
      </c>
      <c r="K146" s="262">
        <v>2.8398502220570121</v>
      </c>
      <c r="L146" s="262">
        <v>4.4215211910881678</v>
      </c>
      <c r="M146" s="262">
        <v>3.8916425626542228</v>
      </c>
      <c r="N146" s="262">
        <v>2.4408911180994428</v>
      </c>
      <c r="O146" s="262">
        <v>2.7488180773457449</v>
      </c>
      <c r="P146" s="262">
        <v>3.0099989257040192</v>
      </c>
      <c r="Q146" s="262">
        <v>2.6879256634575301</v>
      </c>
      <c r="R146" s="262">
        <v>1.670499115906527</v>
      </c>
      <c r="S146" s="262">
        <v>4.2493855972877794</v>
      </c>
      <c r="T146" s="262">
        <v>6.2433267352361774</v>
      </c>
      <c r="U146" s="262">
        <v>6.9169499012302156</v>
      </c>
      <c r="V146" s="262">
        <v>8.4089205412830559</v>
      </c>
      <c r="W146" s="262">
        <v>9.9320716380160299</v>
      </c>
      <c r="X146" s="262">
        <v>10.928890164438229</v>
      </c>
      <c r="Y146" s="262">
        <v>11.723389465943351</v>
      </c>
      <c r="DA146" s="72" t="s">
        <v>922</v>
      </c>
    </row>
    <row r="147" spans="1:105" ht="12" customHeight="1" x14ac:dyDescent="0.25">
      <c r="A147" s="64" t="s">
        <v>28</v>
      </c>
      <c r="B147" s="229">
        <v>17.551362870516979</v>
      </c>
      <c r="C147" s="229">
        <v>15.793371916739069</v>
      </c>
      <c r="D147" s="229">
        <v>10.51613233986088</v>
      </c>
      <c r="E147" s="229">
        <v>12.27329100212296</v>
      </c>
      <c r="F147" s="229">
        <v>18.128101043538681</v>
      </c>
      <c r="G147" s="229">
        <v>12.705087653799669</v>
      </c>
      <c r="H147" s="229">
        <v>13.311680738569841</v>
      </c>
      <c r="I147" s="229">
        <v>16.029024440793741</v>
      </c>
      <c r="J147" s="229">
        <v>0.63278154073472059</v>
      </c>
      <c r="K147" s="229">
        <v>8.5703020470721633E-2</v>
      </c>
      <c r="L147" s="229">
        <v>0</v>
      </c>
      <c r="M147" s="229">
        <v>0</v>
      </c>
      <c r="N147" s="229">
        <v>0</v>
      </c>
      <c r="O147" s="229">
        <v>0</v>
      </c>
      <c r="P147" s="229">
        <v>0.1157488508447856</v>
      </c>
      <c r="Q147" s="229">
        <v>0.1036933787885105</v>
      </c>
      <c r="R147" s="229">
        <v>6.5176846061449814E-2</v>
      </c>
      <c r="S147" s="229">
        <v>0.12714977533454791</v>
      </c>
      <c r="T147" s="229">
        <v>0.14078954795795839</v>
      </c>
      <c r="U147" s="229">
        <v>9.7659041084610335E-2</v>
      </c>
      <c r="V147" s="229">
        <v>8.3026217718929027E-2</v>
      </c>
      <c r="W147" s="229">
        <v>8.4439496218979671E-2</v>
      </c>
      <c r="X147" s="229">
        <v>8.8526123416082431E-2</v>
      </c>
      <c r="Y147" s="229">
        <v>8.8449330088570671E-2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0.27173250874149851</v>
      </c>
      <c r="C149" s="229">
        <v>0.29542241332546137</v>
      </c>
      <c r="D149" s="229">
        <v>0.30573805183783298</v>
      </c>
      <c r="E149" s="229">
        <v>0.33425739380096342</v>
      </c>
      <c r="F149" s="229">
        <v>0</v>
      </c>
      <c r="G149" s="229">
        <v>0.36079616553781862</v>
      </c>
      <c r="H149" s="229">
        <v>0.35665753808473732</v>
      </c>
      <c r="I149" s="229">
        <v>0</v>
      </c>
      <c r="J149" s="229">
        <v>0</v>
      </c>
      <c r="K149" s="229">
        <v>0.12087454523598511</v>
      </c>
      <c r="L149" s="229">
        <v>0.26125271128835648</v>
      </c>
      <c r="M149" s="229">
        <v>0.2399786573454277</v>
      </c>
      <c r="N149" s="229">
        <v>0.17206657075534401</v>
      </c>
      <c r="O149" s="229">
        <v>0.19901091550522201</v>
      </c>
      <c r="P149" s="229">
        <v>0.21666396198679491</v>
      </c>
      <c r="Q149" s="229">
        <v>0.19349776224376131</v>
      </c>
      <c r="R149" s="229">
        <v>0.1210383191359742</v>
      </c>
      <c r="S149" s="229">
        <v>0.15306723595015481</v>
      </c>
      <c r="T149" s="229">
        <v>0.18744442434997249</v>
      </c>
      <c r="U149" s="229">
        <v>0.1297351595240461</v>
      </c>
      <c r="V149" s="229">
        <v>0.1169359778432509</v>
      </c>
      <c r="W149" s="229">
        <v>0.1038159428037736</v>
      </c>
      <c r="X149" s="229">
        <v>0.15165947737449931</v>
      </c>
      <c r="Y149" s="229">
        <v>0.1801297714738225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0.35503633024723302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6.5007666762905716E-2</v>
      </c>
      <c r="L150" s="229">
        <v>9.3673751438717853E-2</v>
      </c>
      <c r="M150" s="229">
        <v>8.606135997994098E-2</v>
      </c>
      <c r="N150" s="229">
        <v>6.1710140043963253E-2</v>
      </c>
      <c r="O150" s="229">
        <v>0</v>
      </c>
      <c r="P150" s="229">
        <v>7.7726848670181287E-2</v>
      </c>
      <c r="Q150" s="229">
        <v>0</v>
      </c>
      <c r="R150" s="229">
        <v>0</v>
      </c>
      <c r="S150" s="229">
        <v>1.573305446270622E-2</v>
      </c>
      <c r="T150" s="229">
        <v>3.1835311262550708E-2</v>
      </c>
      <c r="U150" s="229">
        <v>4.704249026959316E-2</v>
      </c>
      <c r="V150" s="229">
        <v>3.01704221340796E-2</v>
      </c>
      <c r="W150" s="229">
        <v>3.3408199847809197E-2</v>
      </c>
      <c r="X150" s="229">
        <v>1.6168744941885079E-2</v>
      </c>
      <c r="Y150" s="229">
        <v>1.8048738870042359E-2</v>
      </c>
      <c r="DA150" s="73" t="s">
        <v>926</v>
      </c>
    </row>
    <row r="151" spans="1:105" ht="12" customHeight="1" x14ac:dyDescent="0.25">
      <c r="A151" s="64" t="s">
        <v>32</v>
      </c>
      <c r="B151" s="229">
        <v>5.8051893095885783</v>
      </c>
      <c r="C151" s="229">
        <v>6.621146652454569</v>
      </c>
      <c r="D151" s="229">
        <v>6.20100785520816</v>
      </c>
      <c r="E151" s="229">
        <v>5.873590442498239</v>
      </c>
      <c r="F151" s="229">
        <v>4.9876431283404896</v>
      </c>
      <c r="G151" s="229">
        <v>6.4333137628906334</v>
      </c>
      <c r="H151" s="229">
        <v>5.9205639825479519</v>
      </c>
      <c r="I151" s="229">
        <v>3.6212587592089078</v>
      </c>
      <c r="J151" s="229">
        <v>8.3997092851180497</v>
      </c>
      <c r="K151" s="229">
        <v>1.7630062353646929</v>
      </c>
      <c r="L151" s="229">
        <v>2.7281692239001649</v>
      </c>
      <c r="M151" s="229">
        <v>2.0933650270276098</v>
      </c>
      <c r="N151" s="229">
        <v>1.1762922170709971</v>
      </c>
      <c r="O151" s="229">
        <v>1.288429887397492</v>
      </c>
      <c r="P151" s="229">
        <v>0.93462235911354863</v>
      </c>
      <c r="Q151" s="229">
        <v>0.6955547049998938</v>
      </c>
      <c r="R151" s="229">
        <v>0.43517535554140191</v>
      </c>
      <c r="S151" s="229">
        <v>0.43386830329236498</v>
      </c>
      <c r="T151" s="229">
        <v>0.51538454917913257</v>
      </c>
      <c r="U151" s="229">
        <v>0.48191217096313771</v>
      </c>
      <c r="V151" s="229">
        <v>0.35233386554295087</v>
      </c>
      <c r="W151" s="229">
        <v>0.4542347843028906</v>
      </c>
      <c r="X151" s="229">
        <v>0.3141210467141452</v>
      </c>
      <c r="Y151" s="229">
        <v>0.48506893549783198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1.929116168828676</v>
      </c>
      <c r="T152" s="229">
        <v>3.7477081915457808</v>
      </c>
      <c r="U152" s="229">
        <v>4.5181693773746208</v>
      </c>
      <c r="V152" s="229">
        <v>6.1402832639720826</v>
      </c>
      <c r="W152" s="229">
        <v>7.5131135763924313</v>
      </c>
      <c r="X152" s="229">
        <v>8.7262304453626918</v>
      </c>
      <c r="Y152" s="229">
        <v>9.3629709947500572</v>
      </c>
      <c r="DA152" s="73" t="s">
        <v>928</v>
      </c>
    </row>
    <row r="153" spans="1:105" ht="12" customHeight="1" x14ac:dyDescent="0.25">
      <c r="A153" s="64" t="s">
        <v>35</v>
      </c>
      <c r="B153" s="229">
        <v>0.95272977528880198</v>
      </c>
      <c r="C153" s="229">
        <v>1.0136886624125729</v>
      </c>
      <c r="D153" s="229">
        <v>0.79699683246230157</v>
      </c>
      <c r="E153" s="229">
        <v>0.98172509343992764</v>
      </c>
      <c r="F153" s="229">
        <v>1.153703452613559</v>
      </c>
      <c r="G153" s="229">
        <v>2.036936088457145</v>
      </c>
      <c r="H153" s="229">
        <v>2.1414912349666748</v>
      </c>
      <c r="I153" s="229">
        <v>2.0905921313887261</v>
      </c>
      <c r="J153" s="229">
        <v>3.8161704306075692</v>
      </c>
      <c r="K153" s="229">
        <v>0.80525875422270643</v>
      </c>
      <c r="L153" s="229">
        <v>1.3384255044609279</v>
      </c>
      <c r="M153" s="229">
        <v>1.4722375183012439</v>
      </c>
      <c r="N153" s="229">
        <v>1.0308221902291379</v>
      </c>
      <c r="O153" s="229">
        <v>1.26137727444303</v>
      </c>
      <c r="P153" s="229">
        <v>1.665236905088709</v>
      </c>
      <c r="Q153" s="229">
        <v>1.6951798174253641</v>
      </c>
      <c r="R153" s="229">
        <v>1.0491085951677011</v>
      </c>
      <c r="S153" s="229">
        <v>1.59045105941933</v>
      </c>
      <c r="T153" s="229">
        <v>1.6201647109407811</v>
      </c>
      <c r="U153" s="229">
        <v>1.6424316620142081</v>
      </c>
      <c r="V153" s="229">
        <v>1.686170794071763</v>
      </c>
      <c r="W153" s="229">
        <v>1.7430596384501451</v>
      </c>
      <c r="X153" s="229">
        <v>1.6321843266289251</v>
      </c>
      <c r="Y153" s="229">
        <v>1.588721695263029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213.94559000000001</v>
      </c>
      <c r="C158" s="279">
        <v>229.07522</v>
      </c>
      <c r="D158" s="279">
        <v>201.46652</v>
      </c>
      <c r="E158" s="279">
        <v>214.72561999999999</v>
      </c>
      <c r="F158" s="279">
        <v>244.72809000000001</v>
      </c>
      <c r="G158" s="279">
        <v>246.95541</v>
      </c>
      <c r="H158" s="279">
        <v>227.76002</v>
      </c>
      <c r="I158" s="279">
        <v>252.12631999999999</v>
      </c>
      <c r="J158" s="279">
        <v>245.23123000000001</v>
      </c>
      <c r="K158" s="279">
        <v>226.10672</v>
      </c>
      <c r="L158" s="279">
        <v>232.82185000000001</v>
      </c>
      <c r="M158" s="279">
        <v>247.29499000000001</v>
      </c>
      <c r="N158" s="279">
        <v>239.76214999999999</v>
      </c>
      <c r="O158" s="279">
        <v>189.08878000000001</v>
      </c>
      <c r="P158" s="279">
        <v>208.99235999999999</v>
      </c>
      <c r="Q158" s="279">
        <v>186.80228</v>
      </c>
      <c r="R158" s="279">
        <v>187.51937000000001</v>
      </c>
      <c r="S158" s="279">
        <v>147.8818</v>
      </c>
      <c r="T158" s="279">
        <v>150.73419999999999</v>
      </c>
      <c r="U158" s="279">
        <v>129.06910999999999</v>
      </c>
      <c r="V158" s="279">
        <v>126.95193999999999</v>
      </c>
      <c r="W158" s="279">
        <v>121.88988999999999</v>
      </c>
      <c r="X158" s="279">
        <v>140.67292</v>
      </c>
      <c r="Y158" s="279">
        <v>146.21367000000001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1</v>
      </c>
      <c r="D187" s="232">
        <f t="shared" si="28"/>
        <v>0.99999999999999989</v>
      </c>
      <c r="E187" s="232">
        <f t="shared" si="28"/>
        <v>1</v>
      </c>
      <c r="F187" s="232">
        <f t="shared" si="28"/>
        <v>0.99999999999999978</v>
      </c>
      <c r="G187" s="232">
        <f t="shared" si="28"/>
        <v>1.0000000000000004</v>
      </c>
      <c r="H187" s="232">
        <f t="shared" si="28"/>
        <v>1.0000000000000002</v>
      </c>
      <c r="I187" s="232">
        <f t="shared" si="28"/>
        <v>1</v>
      </c>
      <c r="J187" s="232">
        <f t="shared" si="28"/>
        <v>1</v>
      </c>
      <c r="K187" s="232">
        <f t="shared" si="28"/>
        <v>0.99999999999999967</v>
      </c>
      <c r="L187" s="232">
        <f t="shared" si="28"/>
        <v>0.99999999999999989</v>
      </c>
      <c r="M187" s="232">
        <f t="shared" si="28"/>
        <v>1</v>
      </c>
      <c r="N187" s="232">
        <f t="shared" si="28"/>
        <v>1</v>
      </c>
      <c r="O187" s="232">
        <f t="shared" si="28"/>
        <v>0.99999999999999956</v>
      </c>
      <c r="P187" s="232">
        <f t="shared" si="28"/>
        <v>1</v>
      </c>
      <c r="Q187" s="232">
        <f t="shared" si="28"/>
        <v>0.99999999999999978</v>
      </c>
      <c r="R187" s="232">
        <f t="shared" si="28"/>
        <v>1.0000000000000002</v>
      </c>
      <c r="S187" s="232">
        <f t="shared" si="28"/>
        <v>1.0000000000000004</v>
      </c>
      <c r="T187" s="232">
        <f t="shared" si="28"/>
        <v>1.0000000000000002</v>
      </c>
      <c r="U187" s="232">
        <f t="shared" si="28"/>
        <v>1.0000000000000002</v>
      </c>
      <c r="V187" s="232">
        <f t="shared" si="28"/>
        <v>0.99999999999999967</v>
      </c>
      <c r="W187" s="232">
        <f t="shared" si="28"/>
        <v>1.0000000000000002</v>
      </c>
      <c r="X187" s="232">
        <f t="shared" si="28"/>
        <v>1</v>
      </c>
      <c r="Y187" s="232">
        <f t="shared" si="28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6.6613814193275682E-4</v>
      </c>
      <c r="C192" s="300">
        <f t="shared" si="33"/>
        <v>6.3629472722932269E-4</v>
      </c>
      <c r="D192" s="300">
        <f t="shared" si="33"/>
        <v>5.9138120082662885E-4</v>
      </c>
      <c r="E192" s="300">
        <f t="shared" si="33"/>
        <v>8.1226948958308893E-4</v>
      </c>
      <c r="F192" s="300">
        <f t="shared" si="33"/>
        <v>7.8521901973303062E-4</v>
      </c>
      <c r="G192" s="300">
        <f t="shared" si="33"/>
        <v>1.0626581449764685E-3</v>
      </c>
      <c r="H192" s="300">
        <f t="shared" si="33"/>
        <v>1.1272648532758311E-3</v>
      </c>
      <c r="I192" s="300">
        <f t="shared" si="33"/>
        <v>1.2991659024755131E-3</v>
      </c>
      <c r="J192" s="300">
        <f t="shared" si="33"/>
        <v>1.3097405634934734E-3</v>
      </c>
      <c r="K192" s="300">
        <f t="shared" si="33"/>
        <v>1.5493103533848421E-3</v>
      </c>
      <c r="L192" s="300">
        <f t="shared" si="33"/>
        <v>1.5746334391351965E-3</v>
      </c>
      <c r="M192" s="300">
        <f t="shared" si="33"/>
        <v>1.8577770452620794E-3</v>
      </c>
      <c r="N192" s="300">
        <f t="shared" si="33"/>
        <v>2.0541536908898535E-3</v>
      </c>
      <c r="O192" s="300">
        <f t="shared" si="33"/>
        <v>2.0344188746452743E-3</v>
      </c>
      <c r="P192" s="300">
        <f t="shared" si="33"/>
        <v>2.5113334098250742E-3</v>
      </c>
      <c r="Q192" s="300">
        <f t="shared" si="33"/>
        <v>2.7290347267945828E-3</v>
      </c>
      <c r="R192" s="300">
        <f t="shared" si="33"/>
        <v>2.7874954969043342E-3</v>
      </c>
      <c r="S192" s="300">
        <f t="shared" si="33"/>
        <v>2.8858513375826008E-3</v>
      </c>
      <c r="T192" s="300">
        <f t="shared" si="33"/>
        <v>2.7819736615138551E-3</v>
      </c>
      <c r="U192" s="300">
        <f t="shared" si="33"/>
        <v>2.8719523234113772E-3</v>
      </c>
      <c r="V192" s="300">
        <f t="shared" si="33"/>
        <v>2.9351834543979525E-3</v>
      </c>
      <c r="W192" s="300">
        <f t="shared" si="33"/>
        <v>2.8536281413877643E-3</v>
      </c>
      <c r="X192" s="300">
        <f t="shared" si="33"/>
        <v>2.8113069191032856E-3</v>
      </c>
      <c r="Y192" s="300">
        <f t="shared" si="33"/>
        <v>2.5803545725206706E-3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0.27081347347842061</v>
      </c>
      <c r="C193" s="301">
        <f t="shared" si="34"/>
        <v>0.27309386748332282</v>
      </c>
      <c r="D193" s="301">
        <f t="shared" si="34"/>
        <v>0.27975013474174926</v>
      </c>
      <c r="E193" s="301">
        <f t="shared" si="34"/>
        <v>0.27027671765754718</v>
      </c>
      <c r="F193" s="301">
        <f t="shared" si="34"/>
        <v>0.25960000855478882</v>
      </c>
      <c r="G193" s="301">
        <f t="shared" si="34"/>
        <v>0.27439430715578667</v>
      </c>
      <c r="H193" s="301">
        <f t="shared" si="34"/>
        <v>0.27159010936703626</v>
      </c>
      <c r="I193" s="301">
        <f t="shared" si="34"/>
        <v>0.24967764322693564</v>
      </c>
      <c r="J193" s="301">
        <f t="shared" si="34"/>
        <v>0.2808260210420318</v>
      </c>
      <c r="K193" s="301">
        <f t="shared" si="34"/>
        <v>0.32388083911318077</v>
      </c>
      <c r="L193" s="301">
        <f t="shared" si="34"/>
        <v>0.31825279194405748</v>
      </c>
      <c r="M193" s="301">
        <f t="shared" si="34"/>
        <v>0.31919610757727895</v>
      </c>
      <c r="N193" s="301">
        <f t="shared" si="34"/>
        <v>0.32343691436068894</v>
      </c>
      <c r="O193" s="301">
        <f t="shared" si="34"/>
        <v>0.32153848361794773</v>
      </c>
      <c r="P193" s="301">
        <f t="shared" si="34"/>
        <v>0.31861945488745602</v>
      </c>
      <c r="Q193" s="301">
        <f t="shared" si="34"/>
        <v>0.31982809509662141</v>
      </c>
      <c r="R193" s="301">
        <f t="shared" si="34"/>
        <v>0.32475127467771864</v>
      </c>
      <c r="S193" s="301">
        <f t="shared" si="34"/>
        <v>0.31294548823886204</v>
      </c>
      <c r="T193" s="301">
        <f t="shared" si="34"/>
        <v>0.30868644493935865</v>
      </c>
      <c r="U193" s="301">
        <f t="shared" si="34"/>
        <v>0.30695330992797593</v>
      </c>
      <c r="V193" s="301">
        <f t="shared" si="34"/>
        <v>0.3001331157108067</v>
      </c>
      <c r="W193" s="301">
        <f t="shared" si="34"/>
        <v>0.29760392019324766</v>
      </c>
      <c r="X193" s="301">
        <f t="shared" si="34"/>
        <v>0.28935973822561278</v>
      </c>
      <c r="Y193" s="301">
        <f t="shared" si="34"/>
        <v>0.28561521647852384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0.27081347347842061</v>
      </c>
      <c r="C194" s="302">
        <f t="shared" si="35"/>
        <v>0.27309386748332282</v>
      </c>
      <c r="D194" s="302">
        <f t="shared" si="35"/>
        <v>0.27975013474174926</v>
      </c>
      <c r="E194" s="302">
        <f t="shared" si="35"/>
        <v>0.27027671765754718</v>
      </c>
      <c r="F194" s="302">
        <f t="shared" si="35"/>
        <v>0.25960000855478882</v>
      </c>
      <c r="G194" s="302">
        <f t="shared" si="35"/>
        <v>0.27439430715578667</v>
      </c>
      <c r="H194" s="302">
        <f t="shared" si="35"/>
        <v>0.27159010936703626</v>
      </c>
      <c r="I194" s="302">
        <f t="shared" si="35"/>
        <v>0.24967764322693564</v>
      </c>
      <c r="J194" s="302">
        <f t="shared" si="35"/>
        <v>0.2808260210420318</v>
      </c>
      <c r="K194" s="302">
        <f t="shared" si="35"/>
        <v>0.32388083911318077</v>
      </c>
      <c r="L194" s="302">
        <f t="shared" si="35"/>
        <v>0.31825279194405748</v>
      </c>
      <c r="M194" s="302">
        <f t="shared" si="35"/>
        <v>0.31919610757727895</v>
      </c>
      <c r="N194" s="302">
        <f t="shared" si="35"/>
        <v>0.32343691436068894</v>
      </c>
      <c r="O194" s="302">
        <f t="shared" si="35"/>
        <v>0.32153848361794773</v>
      </c>
      <c r="P194" s="302">
        <f t="shared" si="35"/>
        <v>0.31861945488745602</v>
      </c>
      <c r="Q194" s="302">
        <f t="shared" si="35"/>
        <v>0.31982809509662141</v>
      </c>
      <c r="R194" s="302">
        <f t="shared" si="35"/>
        <v>0.32475127467771864</v>
      </c>
      <c r="S194" s="302">
        <f t="shared" si="35"/>
        <v>0.31294548823886204</v>
      </c>
      <c r="T194" s="302">
        <f t="shared" si="35"/>
        <v>0.30868644493935865</v>
      </c>
      <c r="U194" s="302">
        <f t="shared" si="35"/>
        <v>0.30695330992797593</v>
      </c>
      <c r="V194" s="302">
        <f t="shared" si="35"/>
        <v>0.3001331157108067</v>
      </c>
      <c r="W194" s="302">
        <f t="shared" si="35"/>
        <v>0.29760392019324766</v>
      </c>
      <c r="X194" s="302">
        <f t="shared" si="35"/>
        <v>0.28935973822561278</v>
      </c>
      <c r="Y194" s="302">
        <f t="shared" si="35"/>
        <v>0.28561521647852384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0.51940134347502931</v>
      </c>
      <c r="C196" s="301">
        <f t="shared" si="37"/>
        <v>0.5237749800396555</v>
      </c>
      <c r="D196" s="301">
        <f t="shared" si="37"/>
        <v>0.53654123613522231</v>
      </c>
      <c r="E196" s="301">
        <f t="shared" si="37"/>
        <v>0.51837188326797679</v>
      </c>
      <c r="F196" s="301">
        <f t="shared" si="37"/>
        <v>0.49789470028059962</v>
      </c>
      <c r="G196" s="301">
        <f t="shared" si="37"/>
        <v>0.52626913258055463</v>
      </c>
      <c r="H196" s="301">
        <f t="shared" si="37"/>
        <v>0.52089087691203528</v>
      </c>
      <c r="I196" s="301">
        <f t="shared" si="37"/>
        <v>0.47886429601178249</v>
      </c>
      <c r="J196" s="301">
        <f t="shared" si="37"/>
        <v>0.53860471097868357</v>
      </c>
      <c r="K196" s="301">
        <f t="shared" si="37"/>
        <v>0.62118084746847224</v>
      </c>
      <c r="L196" s="301">
        <f t="shared" si="37"/>
        <v>0.61038664575008361</v>
      </c>
      <c r="M196" s="301">
        <f t="shared" si="37"/>
        <v>0.61219585930553611</v>
      </c>
      <c r="N196" s="301">
        <f t="shared" si="37"/>
        <v>0.62032943077238067</v>
      </c>
      <c r="O196" s="301">
        <f t="shared" si="37"/>
        <v>0.61668837308935986</v>
      </c>
      <c r="P196" s="301">
        <f t="shared" si="37"/>
        <v>0.61108987968803208</v>
      </c>
      <c r="Q196" s="301">
        <f t="shared" si="37"/>
        <v>0.61340796726452929</v>
      </c>
      <c r="R196" s="301">
        <f t="shared" si="37"/>
        <v>0.62285028213810789</v>
      </c>
      <c r="S196" s="301">
        <f t="shared" si="37"/>
        <v>0.60020760761249925</v>
      </c>
      <c r="T196" s="301">
        <f t="shared" si="37"/>
        <v>0.5920390597804186</v>
      </c>
      <c r="U196" s="301">
        <f t="shared" si="37"/>
        <v>0.58871502777501894</v>
      </c>
      <c r="V196" s="301">
        <f t="shared" si="37"/>
        <v>0.57563437121218841</v>
      </c>
      <c r="W196" s="301">
        <f t="shared" si="37"/>
        <v>0.5707835507088439</v>
      </c>
      <c r="X196" s="301">
        <f t="shared" si="37"/>
        <v>0.55497178501328159</v>
      </c>
      <c r="Y196" s="301">
        <f t="shared" si="37"/>
        <v>0.5477900536129624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0.51940134347502931</v>
      </c>
      <c r="C197" s="302">
        <f t="shared" si="38"/>
        <v>0.5237749800396555</v>
      </c>
      <c r="D197" s="302">
        <f t="shared" si="38"/>
        <v>0.53654123613522231</v>
      </c>
      <c r="E197" s="302">
        <f t="shared" si="38"/>
        <v>0.51837188326797679</v>
      </c>
      <c r="F197" s="302">
        <f t="shared" si="38"/>
        <v>0.49789470028059962</v>
      </c>
      <c r="G197" s="302">
        <f t="shared" si="38"/>
        <v>0.52626913258055463</v>
      </c>
      <c r="H197" s="302">
        <f t="shared" si="38"/>
        <v>0.52089087691203528</v>
      </c>
      <c r="I197" s="302">
        <f t="shared" si="38"/>
        <v>0.47886429601178249</v>
      </c>
      <c r="J197" s="302">
        <f t="shared" si="38"/>
        <v>0.53860471097868357</v>
      </c>
      <c r="K197" s="302">
        <f t="shared" si="38"/>
        <v>0.62118084746847224</v>
      </c>
      <c r="L197" s="302">
        <f t="shared" si="38"/>
        <v>0.61038664575008361</v>
      </c>
      <c r="M197" s="302">
        <f t="shared" si="38"/>
        <v>0.61219585930553611</v>
      </c>
      <c r="N197" s="302">
        <f t="shared" si="38"/>
        <v>0.62032943077238067</v>
      </c>
      <c r="O197" s="302">
        <f t="shared" si="38"/>
        <v>0.61668837308935986</v>
      </c>
      <c r="P197" s="302">
        <f t="shared" si="38"/>
        <v>0.61108987968803208</v>
      </c>
      <c r="Q197" s="302">
        <f t="shared" si="38"/>
        <v>0.61340796726452929</v>
      </c>
      <c r="R197" s="302">
        <f t="shared" si="38"/>
        <v>0.62285028213810789</v>
      </c>
      <c r="S197" s="302">
        <f t="shared" si="38"/>
        <v>0.60020760761249925</v>
      </c>
      <c r="T197" s="302">
        <f t="shared" si="38"/>
        <v>0.5920390597804186</v>
      </c>
      <c r="U197" s="302">
        <f t="shared" si="38"/>
        <v>0.58871502777501894</v>
      </c>
      <c r="V197" s="302">
        <f t="shared" si="38"/>
        <v>0.57563437121218841</v>
      </c>
      <c r="W197" s="302">
        <f t="shared" si="38"/>
        <v>0.5707835507088439</v>
      </c>
      <c r="X197" s="302">
        <f t="shared" si="38"/>
        <v>0.55497178501328159</v>
      </c>
      <c r="Y197" s="302">
        <f t="shared" si="38"/>
        <v>0.5477900536129624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0.20911904490461733</v>
      </c>
      <c r="C199" s="301">
        <f t="shared" si="40"/>
        <v>0.20249485774979251</v>
      </c>
      <c r="D199" s="301">
        <f t="shared" si="40"/>
        <v>0.18311724792220177</v>
      </c>
      <c r="E199" s="301">
        <f t="shared" si="40"/>
        <v>0.21053912958489307</v>
      </c>
      <c r="F199" s="301">
        <f t="shared" si="40"/>
        <v>0.24172007214487828</v>
      </c>
      <c r="G199" s="301">
        <f t="shared" si="40"/>
        <v>0.19827390211868251</v>
      </c>
      <c r="H199" s="301">
        <f t="shared" si="40"/>
        <v>0.2063917488676528</v>
      </c>
      <c r="I199" s="301">
        <f t="shared" si="40"/>
        <v>0.27015889485880634</v>
      </c>
      <c r="J199" s="301">
        <f t="shared" si="40"/>
        <v>0.17925952741579126</v>
      </c>
      <c r="K199" s="301">
        <f t="shared" si="40"/>
        <v>5.3389003064961846E-2</v>
      </c>
      <c r="L199" s="301">
        <f t="shared" si="40"/>
        <v>6.9785928866723579E-2</v>
      </c>
      <c r="M199" s="301">
        <f t="shared" si="40"/>
        <v>6.6750256071922753E-2</v>
      </c>
      <c r="N199" s="301">
        <f t="shared" si="40"/>
        <v>5.417950117604052E-2</v>
      </c>
      <c r="O199" s="301">
        <f t="shared" si="40"/>
        <v>5.9738724418046736E-2</v>
      </c>
      <c r="P199" s="301">
        <f t="shared" si="40"/>
        <v>6.7779332014686916E-2</v>
      </c>
      <c r="Q199" s="301">
        <f t="shared" si="40"/>
        <v>6.4034902912054478E-2</v>
      </c>
      <c r="R199" s="301">
        <f t="shared" si="40"/>
        <v>4.9610947687269404E-2</v>
      </c>
      <c r="S199" s="301">
        <f t="shared" si="40"/>
        <v>8.3961052811056522E-2</v>
      </c>
      <c r="T199" s="301">
        <f t="shared" si="40"/>
        <v>9.6492521618709234E-2</v>
      </c>
      <c r="U199" s="301">
        <f t="shared" si="40"/>
        <v>0.10145970997359391</v>
      </c>
      <c r="V199" s="301">
        <f t="shared" si="40"/>
        <v>0.12129732962260668</v>
      </c>
      <c r="W199" s="301">
        <f t="shared" si="40"/>
        <v>0.12875890095652073</v>
      </c>
      <c r="X199" s="301">
        <f t="shared" si="40"/>
        <v>0.15285716984200229</v>
      </c>
      <c r="Y199" s="301">
        <f t="shared" si="40"/>
        <v>0.16401437533599295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4.8792707958628945E-3</v>
      </c>
      <c r="C200" s="302">
        <f t="shared" si="41"/>
        <v>4.6718829610755087E-3</v>
      </c>
      <c r="D200" s="302">
        <f t="shared" si="41"/>
        <v>4.6045471982401566E-3</v>
      </c>
      <c r="E200" s="302">
        <f t="shared" si="41"/>
        <v>5.7410022200872074E-3</v>
      </c>
      <c r="F200" s="302">
        <f t="shared" si="41"/>
        <v>4.6058580079678729E-3</v>
      </c>
      <c r="G200" s="302">
        <f t="shared" si="41"/>
        <v>7.0788946929368317E-3</v>
      </c>
      <c r="H200" s="302">
        <f t="shared" si="41"/>
        <v>7.4496048199901334E-3</v>
      </c>
      <c r="I200" s="302">
        <f t="shared" si="41"/>
        <v>7.5829269250481798E-3</v>
      </c>
      <c r="J200" s="302">
        <f t="shared" si="41"/>
        <v>7.5146790200676748E-3</v>
      </c>
      <c r="K200" s="302">
        <f t="shared" si="41"/>
        <v>1.1698054195283497E-2</v>
      </c>
      <c r="L200" s="302">
        <f t="shared" si="41"/>
        <v>1.1511878492181566E-2</v>
      </c>
      <c r="M200" s="302">
        <f t="shared" si="41"/>
        <v>1.3491868212755892E-2</v>
      </c>
      <c r="N200" s="302">
        <f t="shared" si="41"/>
        <v>1.573797033350903E-2</v>
      </c>
      <c r="O200" s="302">
        <f t="shared" si="41"/>
        <v>1.5468559613127217E-2</v>
      </c>
      <c r="P200" s="302">
        <f t="shared" si="41"/>
        <v>1.8282446262589038E-2</v>
      </c>
      <c r="Q200" s="302">
        <f t="shared" si="41"/>
        <v>1.9727988776662701E-2</v>
      </c>
      <c r="R200" s="302">
        <f t="shared" si="41"/>
        <v>2.1709586992903863E-2</v>
      </c>
      <c r="S200" s="302">
        <f t="shared" si="41"/>
        <v>2.1659109068704347E-2</v>
      </c>
      <c r="T200" s="302">
        <f t="shared" si="41"/>
        <v>2.1268794532311893E-2</v>
      </c>
      <c r="U200" s="302">
        <f t="shared" si="41"/>
        <v>2.1511015309548569E-2</v>
      </c>
      <c r="V200" s="302">
        <f t="shared" si="41"/>
        <v>2.2048627668995881E-2</v>
      </c>
      <c r="W200" s="302">
        <f t="shared" si="41"/>
        <v>2.1228650079462813E-2</v>
      </c>
      <c r="X200" s="302">
        <f t="shared" si="41"/>
        <v>2.1452096797005708E-2</v>
      </c>
      <c r="Y200" s="302">
        <f t="shared" si="41"/>
        <v>1.9601313524474834E-2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0.20423977410875443</v>
      </c>
      <c r="C201" s="302">
        <f t="shared" si="42"/>
        <v>0.19782297478871699</v>
      </c>
      <c r="D201" s="302">
        <f t="shared" si="42"/>
        <v>0.17851270072396161</v>
      </c>
      <c r="E201" s="302">
        <f t="shared" si="42"/>
        <v>0.20479812736480585</v>
      </c>
      <c r="F201" s="302">
        <f t="shared" si="42"/>
        <v>0.23711421413691042</v>
      </c>
      <c r="G201" s="302">
        <f t="shared" si="42"/>
        <v>0.19119500742574569</v>
      </c>
      <c r="H201" s="302">
        <f t="shared" si="42"/>
        <v>0.19894214404766267</v>
      </c>
      <c r="I201" s="302">
        <f t="shared" si="42"/>
        <v>0.2625759679337582</v>
      </c>
      <c r="J201" s="302">
        <f t="shared" si="42"/>
        <v>0.17174484839572357</v>
      </c>
      <c r="K201" s="302">
        <f t="shared" si="42"/>
        <v>4.1690948869678342E-2</v>
      </c>
      <c r="L201" s="302">
        <f t="shared" si="42"/>
        <v>5.8274050374542002E-2</v>
      </c>
      <c r="M201" s="302">
        <f t="shared" si="42"/>
        <v>5.3258387859166867E-2</v>
      </c>
      <c r="N201" s="302">
        <f t="shared" si="42"/>
        <v>3.8441530842531491E-2</v>
      </c>
      <c r="O201" s="302">
        <f t="shared" si="42"/>
        <v>4.4270164804919514E-2</v>
      </c>
      <c r="P201" s="302">
        <f t="shared" si="42"/>
        <v>4.9496885752097881E-2</v>
      </c>
      <c r="Q201" s="302">
        <f t="shared" si="42"/>
        <v>4.4306914135391784E-2</v>
      </c>
      <c r="R201" s="302">
        <f t="shared" si="42"/>
        <v>2.7901360694365537E-2</v>
      </c>
      <c r="S201" s="302">
        <f t="shared" si="42"/>
        <v>6.2301943742352178E-2</v>
      </c>
      <c r="T201" s="302">
        <f t="shared" si="42"/>
        <v>7.5223727086397338E-2</v>
      </c>
      <c r="U201" s="302">
        <f t="shared" si="42"/>
        <v>7.9948694664045333E-2</v>
      </c>
      <c r="V201" s="302">
        <f t="shared" si="42"/>
        <v>9.924870195361081E-2</v>
      </c>
      <c r="W201" s="302">
        <f t="shared" si="42"/>
        <v>0.10753025087705793</v>
      </c>
      <c r="X201" s="302">
        <f t="shared" si="42"/>
        <v>0.13140507304499657</v>
      </c>
      <c r="Y201" s="302">
        <f t="shared" si="42"/>
        <v>0.14441306181151808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1.0000000000000002</v>
      </c>
      <c r="C204" s="232">
        <f t="shared" si="44"/>
        <v>1</v>
      </c>
      <c r="D204" s="232">
        <f t="shared" si="44"/>
        <v>1</v>
      </c>
      <c r="E204" s="232">
        <f t="shared" si="44"/>
        <v>0.99999999999999989</v>
      </c>
      <c r="F204" s="232">
        <f t="shared" si="44"/>
        <v>1</v>
      </c>
      <c r="G204" s="232">
        <f t="shared" si="44"/>
        <v>1</v>
      </c>
      <c r="H204" s="232">
        <f t="shared" si="44"/>
        <v>1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0.99999999999999989</v>
      </c>
      <c r="M204" s="232">
        <f t="shared" si="44"/>
        <v>1</v>
      </c>
      <c r="N204" s="232">
        <f t="shared" si="44"/>
        <v>1.0000000000000002</v>
      </c>
      <c r="O204" s="232">
        <f t="shared" si="44"/>
        <v>1.0000000000000002</v>
      </c>
      <c r="P204" s="232">
        <f t="shared" si="44"/>
        <v>1</v>
      </c>
      <c r="Q204" s="232">
        <f t="shared" si="44"/>
        <v>0.99999999999999989</v>
      </c>
      <c r="R204" s="232">
        <f t="shared" si="44"/>
        <v>1</v>
      </c>
      <c r="S204" s="232">
        <f t="shared" si="44"/>
        <v>1</v>
      </c>
      <c r="T204" s="232">
        <f t="shared" si="44"/>
        <v>1</v>
      </c>
      <c r="U204" s="232">
        <f t="shared" si="44"/>
        <v>0.99999999999999989</v>
      </c>
      <c r="V204" s="232">
        <f t="shared" si="44"/>
        <v>1</v>
      </c>
      <c r="W204" s="232">
        <f t="shared" si="44"/>
        <v>1</v>
      </c>
      <c r="X204" s="232">
        <f t="shared" si="44"/>
        <v>1.0000000000000002</v>
      </c>
      <c r="Y204" s="232">
        <f t="shared" si="44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2.1329769901907232E-4</v>
      </c>
      <c r="C209" s="300">
        <f t="shared" si="49"/>
        <v>2.0533425211727069E-4</v>
      </c>
      <c r="D209" s="300">
        <f t="shared" si="49"/>
        <v>1.9576363950337739E-4</v>
      </c>
      <c r="E209" s="300">
        <f t="shared" si="49"/>
        <v>2.5231480353015068E-4</v>
      </c>
      <c r="F209" s="300">
        <f t="shared" si="49"/>
        <v>2.1459024604357626E-4</v>
      </c>
      <c r="G209" s="300">
        <f t="shared" si="49"/>
        <v>3.374694845591734E-4</v>
      </c>
      <c r="H209" s="300">
        <f t="shared" si="49"/>
        <v>3.6092692173425464E-4</v>
      </c>
      <c r="I209" s="300">
        <f t="shared" si="49"/>
        <v>3.1815057594003352E-4</v>
      </c>
      <c r="J209" s="300">
        <f t="shared" si="49"/>
        <v>3.9334222998718368E-4</v>
      </c>
      <c r="K209" s="300">
        <f t="shared" si="49"/>
        <v>4.5217728560234814E-4</v>
      </c>
      <c r="L209" s="300">
        <f t="shared" si="49"/>
        <v>4.8692860195763155E-4</v>
      </c>
      <c r="M209" s="300">
        <f t="shared" si="49"/>
        <v>5.399428833187535E-4</v>
      </c>
      <c r="N209" s="300">
        <f t="shared" si="49"/>
        <v>5.5477957324067708E-4</v>
      </c>
      <c r="O209" s="300">
        <f t="shared" si="49"/>
        <v>6.3102968959437072E-4</v>
      </c>
      <c r="P209" s="300">
        <f t="shared" si="49"/>
        <v>7.1769557891756012E-4</v>
      </c>
      <c r="Q209" s="300">
        <f t="shared" si="49"/>
        <v>8.3499222020152163E-4</v>
      </c>
      <c r="R209" s="300">
        <f t="shared" si="49"/>
        <v>8.4188664941724819E-4</v>
      </c>
      <c r="S209" s="300">
        <f t="shared" si="49"/>
        <v>1.0794567550513575E-3</v>
      </c>
      <c r="T209" s="300">
        <f t="shared" si="49"/>
        <v>1.1418653307324013E-3</v>
      </c>
      <c r="U209" s="300">
        <f t="shared" si="49"/>
        <v>1.2989007274470019E-3</v>
      </c>
      <c r="V209" s="300">
        <f t="shared" si="49"/>
        <v>1.3343580612423262E-3</v>
      </c>
      <c r="W209" s="300">
        <f t="shared" si="49"/>
        <v>1.3736831446682272E-3</v>
      </c>
      <c r="X209" s="300">
        <f t="shared" si="49"/>
        <v>1.2185937498112877E-3</v>
      </c>
      <c r="Y209" s="300">
        <f t="shared" si="49"/>
        <v>1.0888362696867219E-3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0.4760478701194259</v>
      </c>
      <c r="C210" s="301">
        <f t="shared" si="50"/>
        <v>0.44458896732544972</v>
      </c>
      <c r="D210" s="301">
        <f t="shared" si="50"/>
        <v>0.40838465839541138</v>
      </c>
      <c r="E210" s="301">
        <f t="shared" si="50"/>
        <v>0.40243132284476396</v>
      </c>
      <c r="F210" s="301">
        <f t="shared" si="50"/>
        <v>0.44183222659800636</v>
      </c>
      <c r="G210" s="301">
        <f t="shared" si="50"/>
        <v>0.39538968681026865</v>
      </c>
      <c r="H210" s="301">
        <f t="shared" si="50"/>
        <v>0.41220812706057014</v>
      </c>
      <c r="I210" s="301">
        <f t="shared" si="50"/>
        <v>0.39413971149423849</v>
      </c>
      <c r="J210" s="301">
        <f t="shared" si="50"/>
        <v>0.21736009922929891</v>
      </c>
      <c r="K210" s="301">
        <f t="shared" si="50"/>
        <v>0.23981807910088812</v>
      </c>
      <c r="L210" s="301">
        <f t="shared" si="50"/>
        <v>0.24381334638710525</v>
      </c>
      <c r="M210" s="301">
        <f t="shared" si="50"/>
        <v>0.2298324004771011</v>
      </c>
      <c r="N210" s="301">
        <f t="shared" si="50"/>
        <v>0.21640961402468259</v>
      </c>
      <c r="O210" s="301">
        <f t="shared" si="50"/>
        <v>0.24708240122778413</v>
      </c>
      <c r="P210" s="301">
        <f t="shared" si="50"/>
        <v>0.23305999603532571</v>
      </c>
      <c r="Q210" s="301">
        <f t="shared" si="50"/>
        <v>0.25033958705939852</v>
      </c>
      <c r="R210" s="301">
        <f t="shared" si="50"/>
        <v>0.25088181442416924</v>
      </c>
      <c r="S210" s="301">
        <f t="shared" si="50"/>
        <v>0.30385275981066334</v>
      </c>
      <c r="T210" s="301">
        <f t="shared" si="50"/>
        <v>0.32901353904445241</v>
      </c>
      <c r="U210" s="301">
        <f t="shared" si="50"/>
        <v>0.35559269456686143</v>
      </c>
      <c r="V210" s="301">
        <f t="shared" si="50"/>
        <v>0.34844740658760082</v>
      </c>
      <c r="W210" s="301">
        <f t="shared" si="50"/>
        <v>0.36520022805740587</v>
      </c>
      <c r="X210" s="301">
        <f t="shared" si="50"/>
        <v>0.32136656320656026</v>
      </c>
      <c r="Y210" s="301">
        <f t="shared" si="50"/>
        <v>0.30805951007960536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0.4760478701194259</v>
      </c>
      <c r="C211" s="302">
        <f t="shared" si="51"/>
        <v>0.44458896732544972</v>
      </c>
      <c r="D211" s="302">
        <f t="shared" si="51"/>
        <v>0.40838465839541138</v>
      </c>
      <c r="E211" s="302">
        <f t="shared" si="51"/>
        <v>0.40243132284476396</v>
      </c>
      <c r="F211" s="302">
        <f t="shared" si="51"/>
        <v>0.44183222659800636</v>
      </c>
      <c r="G211" s="302">
        <f t="shared" si="51"/>
        <v>0.39538968681026865</v>
      </c>
      <c r="H211" s="302">
        <f t="shared" si="51"/>
        <v>0.41220812706057014</v>
      </c>
      <c r="I211" s="302">
        <f t="shared" si="51"/>
        <v>0.39413971149423849</v>
      </c>
      <c r="J211" s="302">
        <f t="shared" si="51"/>
        <v>0.21736009922929891</v>
      </c>
      <c r="K211" s="302">
        <f t="shared" si="51"/>
        <v>0.23981807910088812</v>
      </c>
      <c r="L211" s="302">
        <f t="shared" si="51"/>
        <v>0.24381334638710525</v>
      </c>
      <c r="M211" s="302">
        <f t="shared" si="51"/>
        <v>0.2298324004771011</v>
      </c>
      <c r="N211" s="302">
        <f t="shared" si="51"/>
        <v>0.21640961402468259</v>
      </c>
      <c r="O211" s="302">
        <f t="shared" si="51"/>
        <v>0.24708240122778413</v>
      </c>
      <c r="P211" s="302">
        <f t="shared" si="51"/>
        <v>0.23305999603532571</v>
      </c>
      <c r="Q211" s="302">
        <f t="shared" si="51"/>
        <v>0.25033958705939852</v>
      </c>
      <c r="R211" s="302">
        <f t="shared" si="51"/>
        <v>0.25088181442416924</v>
      </c>
      <c r="S211" s="302">
        <f t="shared" si="51"/>
        <v>0.30385275981066334</v>
      </c>
      <c r="T211" s="302">
        <f t="shared" si="51"/>
        <v>0.32901353904445241</v>
      </c>
      <c r="U211" s="302">
        <f t="shared" si="51"/>
        <v>0.35559269456686143</v>
      </c>
      <c r="V211" s="302">
        <f t="shared" si="51"/>
        <v>0.34844740658760082</v>
      </c>
      <c r="W211" s="302">
        <f t="shared" si="51"/>
        <v>0.36520022805740587</v>
      </c>
      <c r="X211" s="302">
        <f t="shared" si="51"/>
        <v>0.32136656320656026</v>
      </c>
      <c r="Y211" s="302">
        <f t="shared" si="51"/>
        <v>0.30805951007960536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0.11008122132411269</v>
      </c>
      <c r="C213" s="301">
        <f t="shared" si="53"/>
        <v>0.1118757930400175</v>
      </c>
      <c r="D213" s="301">
        <f t="shared" si="53"/>
        <v>0.11755901072413111</v>
      </c>
      <c r="E213" s="301">
        <f t="shared" si="53"/>
        <v>0.10657916902514963</v>
      </c>
      <c r="F213" s="301">
        <f t="shared" si="53"/>
        <v>9.0062701992830549E-2</v>
      </c>
      <c r="G213" s="301">
        <f t="shared" si="53"/>
        <v>0.11062088595008329</v>
      </c>
      <c r="H213" s="301">
        <f t="shared" si="53"/>
        <v>0.11038965186690107</v>
      </c>
      <c r="I213" s="301">
        <f t="shared" si="53"/>
        <v>7.7619145798594386E-2</v>
      </c>
      <c r="J213" s="301">
        <f t="shared" si="53"/>
        <v>0.10706406947465164</v>
      </c>
      <c r="K213" s="301">
        <f t="shared" si="53"/>
        <v>0.1199987377599267</v>
      </c>
      <c r="L213" s="301">
        <f t="shared" si="53"/>
        <v>0.12493356722730199</v>
      </c>
      <c r="M213" s="301">
        <f t="shared" si="53"/>
        <v>0.11776952361922344</v>
      </c>
      <c r="N213" s="301">
        <f t="shared" si="53"/>
        <v>0.11089148917820299</v>
      </c>
      <c r="O213" s="301">
        <f t="shared" si="53"/>
        <v>0.12660867931103192</v>
      </c>
      <c r="P213" s="301">
        <f t="shared" si="53"/>
        <v>0.11559240228584759</v>
      </c>
      <c r="Q213" s="301">
        <f t="shared" si="53"/>
        <v>0.12422559372353138</v>
      </c>
      <c r="R213" s="301">
        <f t="shared" si="53"/>
        <v>0.12451205906713154</v>
      </c>
      <c r="S213" s="301">
        <f t="shared" si="53"/>
        <v>0.14860078059510118</v>
      </c>
      <c r="T213" s="301">
        <f t="shared" si="53"/>
        <v>0.16084239636084266</v>
      </c>
      <c r="U213" s="301">
        <f t="shared" si="53"/>
        <v>0.17623499782133847</v>
      </c>
      <c r="V213" s="301">
        <f t="shared" si="53"/>
        <v>0.17320967722862937</v>
      </c>
      <c r="W213" s="301">
        <f t="shared" si="53"/>
        <v>0.18186492194440776</v>
      </c>
      <c r="X213" s="301">
        <f t="shared" si="53"/>
        <v>0.1592244987403173</v>
      </c>
      <c r="Y213" s="301">
        <f t="shared" si="53"/>
        <v>0.15299795833115137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0.11008122132411269</v>
      </c>
      <c r="C214" s="302">
        <f t="shared" si="54"/>
        <v>0.1118757930400175</v>
      </c>
      <c r="D214" s="302">
        <f t="shared" si="54"/>
        <v>0.11755901072413111</v>
      </c>
      <c r="E214" s="302">
        <f t="shared" si="54"/>
        <v>0.10657916902514963</v>
      </c>
      <c r="F214" s="302">
        <f t="shared" si="54"/>
        <v>9.0062701992830549E-2</v>
      </c>
      <c r="G214" s="302">
        <f t="shared" si="54"/>
        <v>0.11062088595008329</v>
      </c>
      <c r="H214" s="302">
        <f t="shared" si="54"/>
        <v>0.11038965186690107</v>
      </c>
      <c r="I214" s="302">
        <f t="shared" si="54"/>
        <v>7.7619145798594386E-2</v>
      </c>
      <c r="J214" s="302">
        <f t="shared" si="54"/>
        <v>0.10706406947465164</v>
      </c>
      <c r="K214" s="302">
        <f t="shared" si="54"/>
        <v>0.1199987377599267</v>
      </c>
      <c r="L214" s="302">
        <f t="shared" si="54"/>
        <v>0.12493356722730199</v>
      </c>
      <c r="M214" s="302">
        <f t="shared" si="54"/>
        <v>0.11776952361922344</v>
      </c>
      <c r="N214" s="302">
        <f t="shared" si="54"/>
        <v>0.11089148917820299</v>
      </c>
      <c r="O214" s="302">
        <f t="shared" si="54"/>
        <v>0.12660867931103192</v>
      </c>
      <c r="P214" s="302">
        <f t="shared" si="54"/>
        <v>0.11559240228584759</v>
      </c>
      <c r="Q214" s="302">
        <f t="shared" si="54"/>
        <v>0.12422559372353138</v>
      </c>
      <c r="R214" s="302">
        <f t="shared" si="54"/>
        <v>0.12451205906713154</v>
      </c>
      <c r="S214" s="302">
        <f t="shared" si="54"/>
        <v>0.14860078059510118</v>
      </c>
      <c r="T214" s="302">
        <f t="shared" si="54"/>
        <v>0.16084239636084266</v>
      </c>
      <c r="U214" s="302">
        <f t="shared" si="54"/>
        <v>0.17623499782133847</v>
      </c>
      <c r="V214" s="302">
        <f t="shared" si="54"/>
        <v>0.17320967722862937</v>
      </c>
      <c r="W214" s="302">
        <f t="shared" si="54"/>
        <v>0.18186492194440776</v>
      </c>
      <c r="X214" s="302">
        <f t="shared" si="54"/>
        <v>0.1592244987403173</v>
      </c>
      <c r="Y214" s="302">
        <f t="shared" si="54"/>
        <v>0.15299795833115137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4.3411034072835419E-2</v>
      </c>
      <c r="C216" s="301">
        <f t="shared" si="56"/>
        <v>4.2368929686228726E-2</v>
      </c>
      <c r="D216" s="301">
        <f t="shared" si="56"/>
        <v>3.929312045426174E-2</v>
      </c>
      <c r="E216" s="301">
        <f t="shared" si="56"/>
        <v>4.2384147956477047E-2</v>
      </c>
      <c r="F216" s="301">
        <f t="shared" si="56"/>
        <v>4.2854193449164212E-2</v>
      </c>
      <c r="G216" s="301">
        <f t="shared" si="56"/>
        <v>4.0761039884373844E-2</v>
      </c>
      <c r="H216" s="301">
        <f t="shared" si="56"/>
        <v>4.2775791034168023E-2</v>
      </c>
      <c r="I216" s="301">
        <f t="shared" si="56"/>
        <v>4.2869585427593018E-2</v>
      </c>
      <c r="J216" s="301">
        <f t="shared" si="56"/>
        <v>3.4840120488162284E-2</v>
      </c>
      <c r="K216" s="301">
        <f t="shared" si="56"/>
        <v>9.5642937077267572E-3</v>
      </c>
      <c r="L216" s="301">
        <f t="shared" si="56"/>
        <v>1.3548459970915869E-2</v>
      </c>
      <c r="M216" s="301">
        <f t="shared" si="56"/>
        <v>1.204972489840902E-2</v>
      </c>
      <c r="N216" s="301">
        <f t="shared" si="56"/>
        <v>8.7895189009420064E-3</v>
      </c>
      <c r="O216" s="301">
        <f t="shared" si="56"/>
        <v>1.1257468797417772E-2</v>
      </c>
      <c r="P216" s="301">
        <f t="shared" si="56"/>
        <v>1.1773630001920776E-2</v>
      </c>
      <c r="Q216" s="301">
        <f t="shared" si="56"/>
        <v>1.1776745762349942E-2</v>
      </c>
      <c r="R216" s="301">
        <f t="shared" si="56"/>
        <v>8.4598105960916343E-3</v>
      </c>
      <c r="S216" s="301">
        <f t="shared" si="56"/>
        <v>1.8937441997909893E-2</v>
      </c>
      <c r="T216" s="301">
        <f t="shared" si="56"/>
        <v>2.4118279364276518E-2</v>
      </c>
      <c r="U216" s="301">
        <f t="shared" si="56"/>
        <v>2.7996104063093743E-2</v>
      </c>
      <c r="V216" s="301">
        <f t="shared" si="56"/>
        <v>3.3924233062849619E-2</v>
      </c>
      <c r="W216" s="301">
        <f t="shared" si="56"/>
        <v>3.8349080852185781E-2</v>
      </c>
      <c r="X216" s="301">
        <f t="shared" si="56"/>
        <v>4.1295549188795667E-2</v>
      </c>
      <c r="Y216" s="301">
        <f t="shared" si="56"/>
        <v>4.3486349063806058E-2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8.7201067329158491E-4</v>
      </c>
      <c r="C217" s="302">
        <f t="shared" si="57"/>
        <v>8.4436107733777265E-4</v>
      </c>
      <c r="D217" s="302">
        <f t="shared" si="57"/>
        <v>8.5528167440257691E-4</v>
      </c>
      <c r="E217" s="302">
        <f t="shared" si="57"/>
        <v>1.0038229847423878E-3</v>
      </c>
      <c r="F217" s="302">
        <f t="shared" si="57"/>
        <v>7.0375651655601361E-4</v>
      </c>
      <c r="G217" s="302">
        <f t="shared" si="57"/>
        <v>1.2659774133671844E-3</v>
      </c>
      <c r="H217" s="302">
        <f t="shared" si="57"/>
        <v>1.3428816777864322E-3</v>
      </c>
      <c r="I217" s="302">
        <f t="shared" si="57"/>
        <v>1.0433863849449174E-3</v>
      </c>
      <c r="J217" s="302">
        <f t="shared" si="57"/>
        <v>1.2899801491161075E-3</v>
      </c>
      <c r="K217" s="302">
        <f t="shared" si="57"/>
        <v>1.6495396596367799E-3</v>
      </c>
      <c r="L217" s="302">
        <f t="shared" si="57"/>
        <v>1.8268748602675744E-3</v>
      </c>
      <c r="M217" s="302">
        <f t="shared" si="57"/>
        <v>1.9811600925008404E-3</v>
      </c>
      <c r="N217" s="302">
        <f t="shared" si="57"/>
        <v>2.0362580247075064E-3</v>
      </c>
      <c r="O217" s="302">
        <f t="shared" si="57"/>
        <v>2.3255270911769978E-3</v>
      </c>
      <c r="P217" s="302">
        <f t="shared" si="57"/>
        <v>2.5725438725798973E-3</v>
      </c>
      <c r="Q217" s="302">
        <f t="shared" si="57"/>
        <v>2.9587437165002808E-3</v>
      </c>
      <c r="R217" s="302">
        <f t="shared" si="57"/>
        <v>2.9784274989879617E-3</v>
      </c>
      <c r="S217" s="302">
        <f t="shared" si="57"/>
        <v>3.7788726676579055E-3</v>
      </c>
      <c r="T217" s="302">
        <f t="shared" si="57"/>
        <v>4.0346570635916732E-3</v>
      </c>
      <c r="U217" s="302">
        <f t="shared" si="57"/>
        <v>4.476205952680703E-3</v>
      </c>
      <c r="V217" s="302">
        <f t="shared" si="57"/>
        <v>4.5756395516763065E-3</v>
      </c>
      <c r="W217" s="302">
        <f t="shared" si="57"/>
        <v>4.6789213347781097E-3</v>
      </c>
      <c r="X217" s="302">
        <f t="shared" si="57"/>
        <v>4.245555232611253E-3</v>
      </c>
      <c r="Y217" s="302">
        <f t="shared" si="57"/>
        <v>3.8480516364790963E-3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4.2539023399543838E-2</v>
      </c>
      <c r="C218" s="302">
        <f t="shared" si="58"/>
        <v>4.1524568608890949E-2</v>
      </c>
      <c r="D218" s="302">
        <f t="shared" si="58"/>
        <v>3.8437838779859165E-2</v>
      </c>
      <c r="E218" s="302">
        <f t="shared" si="58"/>
        <v>4.1380324971734661E-2</v>
      </c>
      <c r="F218" s="302">
        <f t="shared" si="58"/>
        <v>4.2150436932608192E-2</v>
      </c>
      <c r="G218" s="302">
        <f t="shared" si="58"/>
        <v>3.9495062471006662E-2</v>
      </c>
      <c r="H218" s="302">
        <f t="shared" si="58"/>
        <v>4.1432909356381588E-2</v>
      </c>
      <c r="I218" s="302">
        <f t="shared" si="58"/>
        <v>4.1826199042648102E-2</v>
      </c>
      <c r="J218" s="302">
        <f t="shared" si="58"/>
        <v>3.3550140339046172E-2</v>
      </c>
      <c r="K218" s="302">
        <f t="shared" si="58"/>
        <v>7.914754048089976E-3</v>
      </c>
      <c r="L218" s="302">
        <f t="shared" si="58"/>
        <v>1.1721585110648296E-2</v>
      </c>
      <c r="M218" s="302">
        <f t="shared" si="58"/>
        <v>1.0068564805908179E-2</v>
      </c>
      <c r="N218" s="302">
        <f t="shared" si="58"/>
        <v>6.7532608762345013E-3</v>
      </c>
      <c r="O218" s="302">
        <f t="shared" si="58"/>
        <v>8.931941706240773E-3</v>
      </c>
      <c r="P218" s="302">
        <f t="shared" si="58"/>
        <v>9.201086129340879E-3</v>
      </c>
      <c r="Q218" s="302">
        <f t="shared" si="58"/>
        <v>8.818002045849661E-3</v>
      </c>
      <c r="R218" s="302">
        <f t="shared" si="58"/>
        <v>5.4813830971036735E-3</v>
      </c>
      <c r="S218" s="302">
        <f t="shared" si="58"/>
        <v>1.5158569330251987E-2</v>
      </c>
      <c r="T218" s="302">
        <f t="shared" si="58"/>
        <v>2.0083622300684844E-2</v>
      </c>
      <c r="U218" s="302">
        <f t="shared" si="58"/>
        <v>2.3519898110413037E-2</v>
      </c>
      <c r="V218" s="302">
        <f t="shared" si="58"/>
        <v>2.9348593511173315E-2</v>
      </c>
      <c r="W218" s="302">
        <f t="shared" si="58"/>
        <v>3.3670159517407677E-2</v>
      </c>
      <c r="X218" s="302">
        <f t="shared" si="58"/>
        <v>3.704999395618442E-2</v>
      </c>
      <c r="Y218" s="302">
        <f t="shared" si="58"/>
        <v>3.9638297427326954E-2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0.3702465767846071</v>
      </c>
      <c r="C220" s="310">
        <f t="shared" si="60"/>
        <v>0.40096097569618683</v>
      </c>
      <c r="D220" s="310">
        <f t="shared" si="60"/>
        <v>0.4345674467866924</v>
      </c>
      <c r="E220" s="310">
        <f t="shared" si="60"/>
        <v>0.44835304537007914</v>
      </c>
      <c r="F220" s="310">
        <f t="shared" si="60"/>
        <v>0.42503628771395535</v>
      </c>
      <c r="G220" s="310">
        <f t="shared" si="60"/>
        <v>0.45289091787071506</v>
      </c>
      <c r="H220" s="310">
        <f t="shared" si="60"/>
        <v>0.43426550311662665</v>
      </c>
      <c r="I220" s="310">
        <f t="shared" si="60"/>
        <v>0.48505340670363406</v>
      </c>
      <c r="J220" s="310">
        <f t="shared" si="60"/>
        <v>0.64034236857789995</v>
      </c>
      <c r="K220" s="310">
        <f t="shared" si="60"/>
        <v>0.63016671214585607</v>
      </c>
      <c r="L220" s="310">
        <f t="shared" si="60"/>
        <v>0.61721769781271918</v>
      </c>
      <c r="M220" s="310">
        <f t="shared" si="60"/>
        <v>0.63980840812194761</v>
      </c>
      <c r="N220" s="310">
        <f t="shared" si="60"/>
        <v>0.66335459832293187</v>
      </c>
      <c r="O220" s="310">
        <f t="shared" si="60"/>
        <v>0.61442042097417193</v>
      </c>
      <c r="P220" s="310">
        <f t="shared" si="60"/>
        <v>0.63885627609798834</v>
      </c>
      <c r="Q220" s="310">
        <f t="shared" si="60"/>
        <v>0.61282308123451856</v>
      </c>
      <c r="R220" s="310">
        <f t="shared" si="60"/>
        <v>0.6153044292631904</v>
      </c>
      <c r="S220" s="310">
        <f t="shared" si="60"/>
        <v>0.52752956084127423</v>
      </c>
      <c r="T220" s="310">
        <f t="shared" si="60"/>
        <v>0.48488391989969604</v>
      </c>
      <c r="U220" s="310">
        <f t="shared" si="60"/>
        <v>0.43887730282125925</v>
      </c>
      <c r="V220" s="310">
        <f t="shared" si="60"/>
        <v>0.44308432505967787</v>
      </c>
      <c r="W220" s="310">
        <f t="shared" si="60"/>
        <v>0.41321208600133241</v>
      </c>
      <c r="X220" s="310">
        <f t="shared" si="60"/>
        <v>0.4768947951145156</v>
      </c>
      <c r="Y220" s="310">
        <f t="shared" si="60"/>
        <v>0.49436734625575041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1.4931862008527652</v>
      </c>
      <c r="C243" s="272">
        <f>IF(C$72=0,0,C$72/NFM_fec!C$72)</f>
        <v>1.4795618630657164</v>
      </c>
      <c r="D243" s="272">
        <f>IF(D$72=0,0,D$72/NFM_fec!D$72)</f>
        <v>1.5606333692288716</v>
      </c>
      <c r="E243" s="272">
        <f>IF(E$72=0,0,E$72/NFM_fec!E$72)</f>
        <v>1.371568989050016</v>
      </c>
      <c r="F243" s="272">
        <f>IF(F$72=0,0,F$72/NFM_fec!F$72)</f>
        <v>1.2939929401960675</v>
      </c>
      <c r="G243" s="272">
        <f>IF(G$72=0,0,G$72/NFM_fec!G$72)</f>
        <v>1.4156055917152981</v>
      </c>
      <c r="H243" s="272">
        <f>IF(H$72=0,0,H$72/NFM_fec!H$72)</f>
        <v>1.3779863851138479</v>
      </c>
      <c r="I243" s="272">
        <f>IF(I$72=0,0,I$72/NFM_fec!I$72)</f>
        <v>1.1328974346460647</v>
      </c>
      <c r="J243" s="272">
        <f>IF(J$72=0,0,J$72/NFM_fec!J$72)</f>
        <v>1.1192582538622928</v>
      </c>
      <c r="K243" s="272">
        <f>IF(K$72=0,0,K$72/NFM_fec!K$72)</f>
        <v>0.88005075489726181</v>
      </c>
      <c r="L243" s="272">
        <f>IF(L$72=0,0,L$72/NFM_fec!L$72)</f>
        <v>0.98119055160744162</v>
      </c>
      <c r="M243" s="272">
        <f>IF(M$72=0,0,M$72/NFM_fec!M$72)</f>
        <v>0.90889195277716495</v>
      </c>
      <c r="N243" s="272">
        <f>IF(N$72=0,0,N$72/NFM_fec!N$72)</f>
        <v>0.83234180442188088</v>
      </c>
      <c r="O243" s="272">
        <f>IF(O$72=0,0,O$72/NFM_fec!O$72)</f>
        <v>0.74974770057819307</v>
      </c>
      <c r="P243" s="272">
        <f>IF(P$72=0,0,P$72/NFM_fec!P$72)</f>
        <v>0.73997178179487633</v>
      </c>
      <c r="Q243" s="272">
        <f>IF(Q$72=0,0,Q$72/NFM_fec!Q$72)</f>
        <v>0.80381776085491796</v>
      </c>
      <c r="R243" s="272">
        <f>IF(R$72=0,0,R$72/NFM_fec!R$72)</f>
        <v>0.78894210687662436</v>
      </c>
      <c r="S243" s="272">
        <f>IF(S$72=0,0,S$72/NFM_fec!S$72)</f>
        <v>0.72661663239986163</v>
      </c>
      <c r="T243" s="272">
        <f>IF(T$72=0,0,T$72/NFM_fec!T$72)</f>
        <v>0.80542019615411597</v>
      </c>
      <c r="U243" s="272">
        <f>IF(U$72=0,0,U$72/NFM_fec!U$72)</f>
        <v>0.84840198645136022</v>
      </c>
      <c r="V243" s="272">
        <f>IF(V$72=0,0,V$72/NFM_fec!V$72)</f>
        <v>0.80850420696514746</v>
      </c>
      <c r="W243" s="272">
        <f>IF(W$72=0,0,W$72/NFM_fec!W$72)</f>
        <v>0.8626238075348599</v>
      </c>
      <c r="X243" s="272">
        <f>IF(X$72=0,0,X$72/NFM_fec!X$72)</f>
        <v>0.81016508029143364</v>
      </c>
      <c r="Y243" s="272">
        <f>IF(Y$72=0,0,Y$72/NFM_fec!Y$72)</f>
        <v>0.84543729878560536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0.29008086095226249</v>
      </c>
      <c r="C248" s="275">
        <f>IF(C$77=0,0,C$77/NFM_fec!C$77)</f>
        <v>0.27359001260070992</v>
      </c>
      <c r="D248" s="275">
        <f>IF(D$77=0,0,D$77/NFM_fec!D$77)</f>
        <v>0.26771306907977505</v>
      </c>
      <c r="E248" s="275">
        <f>IF(E$77=0,0,E$77/NFM_fec!E$77)</f>
        <v>0.32207186593432291</v>
      </c>
      <c r="F248" s="275">
        <f>IF(F$77=0,0,F$77/NFM_fec!F$77)</f>
        <v>0.29571691021756885</v>
      </c>
      <c r="G248" s="275">
        <f>IF(G$77=0,0,G$77/NFM_fec!G$77)</f>
        <v>0.43470518397205221</v>
      </c>
      <c r="H248" s="275">
        <f>IF(H$77=0,0,H$77/NFM_fec!H$77)</f>
        <v>0.4489847590113169</v>
      </c>
      <c r="I248" s="275">
        <f>IF(I$77=0,0,I$77/NFM_fec!I$77)</f>
        <v>0.42624683962329868</v>
      </c>
      <c r="J248" s="275">
        <f>IF(J$77=0,0,J$77/NFM_fec!J$77)</f>
        <v>0.41732504463862719</v>
      </c>
      <c r="K248" s="275">
        <f>IF(K$77=0,0,K$77/NFM_fec!K$77)</f>
        <v>0.45934095434404182</v>
      </c>
      <c r="L248" s="275">
        <f>IF(L$77=0,0,L$77/NFM_fec!L$77)</f>
        <v>0.49001690482410531</v>
      </c>
      <c r="M248" s="275">
        <f>IF(M$77=0,0,M$77/NFM_fec!M$77)</f>
        <v>0.54396282571474741</v>
      </c>
      <c r="N248" s="275">
        <f>IF(N$77=0,0,N$77/NFM_fec!N$77)</f>
        <v>0.58096824318686602</v>
      </c>
      <c r="O248" s="275">
        <f>IF(O$77=0,0,O$77/NFM_fec!O$77)</f>
        <v>0.51222574953891564</v>
      </c>
      <c r="P248" s="275">
        <f>IF(P$77=0,0,P$77/NFM_fec!P$77)</f>
        <v>0.61428916708272596</v>
      </c>
      <c r="Q248" s="275">
        <f>IF(Q$77=0,0,Q$77/NFM_fec!Q$77)</f>
        <v>0.72843355410286448</v>
      </c>
      <c r="R248" s="275">
        <f>IF(R$77=0,0,R$77/NFM_fec!R$77)</f>
        <v>0.78814646526136167</v>
      </c>
      <c r="S248" s="275">
        <f>IF(S$77=0,0,S$77/NFM_fec!S$77)</f>
        <v>0.73174875919933691</v>
      </c>
      <c r="T248" s="275">
        <f>IF(T$77=0,0,T$77/NFM_fec!T$77)</f>
        <v>0.78922237099633552</v>
      </c>
      <c r="U248" s="275">
        <f>IF(U$77=0,0,U$77/NFM_fec!U$77)</f>
        <v>0.86201070037347038</v>
      </c>
      <c r="V248" s="275">
        <f>IF(V$77=0,0,V$77/NFM_fec!V$77)</f>
        <v>0.8461512686832916</v>
      </c>
      <c r="W248" s="275">
        <f>IF(W$77=0,0,W$77/NFM_fec!W$77)</f>
        <v>0.87505970509791597</v>
      </c>
      <c r="X248" s="275">
        <f>IF(X$77=0,0,X$77/NFM_fec!X$77)</f>
        <v>0.81201271694595711</v>
      </c>
      <c r="Y248" s="275">
        <f>IF(Y$77=0,0,Y$77/NFM_fec!Y$77)</f>
        <v>0.76330450923305571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1.3574377441786998</v>
      </c>
      <c r="C249" s="276">
        <f>IF(C$83=0,0,C$83/NFM_fec!C$83)</f>
        <v>1.3532500767104561</v>
      </c>
      <c r="D249" s="276">
        <f>IF(D$83=0,0,D$83/NFM_fec!D$83)</f>
        <v>1.4589013277138969</v>
      </c>
      <c r="E249" s="276">
        <f>IF(E$83=0,0,E$83/NFM_fec!E$83)</f>
        <v>1.2389456870769164</v>
      </c>
      <c r="F249" s="276">
        <f>IF(F$83=0,0,F$83/NFM_fec!F$83)</f>
        <v>1.128820873969175</v>
      </c>
      <c r="G249" s="276">
        <f>IF(G$83=0,0,G$83/NFM_fec!G$83)</f>
        <v>1.297235447434353</v>
      </c>
      <c r="H249" s="276">
        <f>IF(H$83=0,0,H$83/NFM_fec!H$83)</f>
        <v>1.2506188105725105</v>
      </c>
      <c r="I249" s="276">
        <f>IF(I$83=0,0,I$83/NFM_fec!I$83)</f>
        <v>0.94847800764215662</v>
      </c>
      <c r="J249" s="276">
        <f>IF(J$83=0,0,J$83/NFM_fec!J$83)</f>
        <v>1.0408544020354511</v>
      </c>
      <c r="K249" s="276">
        <f>IF(K$83=0,0,K$83/NFM_fec!K$83)</f>
        <v>1.1085803600839854</v>
      </c>
      <c r="L249" s="276">
        <f>IF(L$83=0,0,L$83/NFM_fec!L$83)</f>
        <v>1.144488618332939</v>
      </c>
      <c r="M249" s="276">
        <f>IF(M$83=0,0,M$83/NFM_fec!M$83)</f>
        <v>1.0805506578318724</v>
      </c>
      <c r="N249" s="276">
        <f>IF(N$83=0,0,N$83/NFM_fec!N$83)</f>
        <v>1.0572782013015771</v>
      </c>
      <c r="O249" s="276">
        <f>IF(O$83=0,0,O$83/NFM_fec!O$83)</f>
        <v>0.93641713741326071</v>
      </c>
      <c r="P249" s="276">
        <f>IF(P$83=0,0,P$83/NFM_fec!P$83)</f>
        <v>0.90225664695029661</v>
      </c>
      <c r="Q249" s="276">
        <f>IF(Q$83=0,0,Q$83/NFM_fec!Q$83)</f>
        <v>0.98821931653159589</v>
      </c>
      <c r="R249" s="276">
        <f>IF(R$83=0,0,R$83/NFM_fec!R$83)</f>
        <v>1.0622738090948514</v>
      </c>
      <c r="S249" s="276">
        <f>IF(S$83=0,0,S$83/NFM_fec!S$83)</f>
        <v>0.91884631390409821</v>
      </c>
      <c r="T249" s="276">
        <f>IF(T$83=0,0,T$83/NFM_fec!T$83)</f>
        <v>1.0136180022737769</v>
      </c>
      <c r="U249" s="276">
        <f>IF(U$83=0,0,U$83/NFM_fec!U$83)</f>
        <v>1.0664491770750395</v>
      </c>
      <c r="V249" s="276">
        <f>IF(V$83=0,0,V$83/NFM_fec!V$83)</f>
        <v>1.0019316107436511</v>
      </c>
      <c r="W249" s="276">
        <f>IF(W$83=0,0,W$83/NFM_fec!W$83)</f>
        <v>1.0565452293456035</v>
      </c>
      <c r="X249" s="276">
        <f>IF(X$83=0,0,X$83/NFM_fec!X$83)</f>
        <v>0.96787726601537505</v>
      </c>
      <c r="Y249" s="276">
        <f>IF(Y$83=0,0,Y$83/NFM_fec!Y$83)</f>
        <v>0.97807981105190611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1.3574377441787002</v>
      </c>
      <c r="C250" s="276">
        <f>IF(C$90=0,0,C$90/NFM_fec!C$90)</f>
        <v>1.3532500767104572</v>
      </c>
      <c r="D250" s="276">
        <f>IF(D$90=0,0,D$90/NFM_fec!D$90)</f>
        <v>1.4589013277138965</v>
      </c>
      <c r="E250" s="276">
        <f>IF(E$90=0,0,E$90/NFM_fec!E$90)</f>
        <v>1.2389456870769171</v>
      </c>
      <c r="F250" s="276">
        <f>IF(F$90=0,0,F$90/NFM_fec!F$90)</f>
        <v>1.1288208739691745</v>
      </c>
      <c r="G250" s="276">
        <f>IF(G$90=0,0,G$90/NFM_fec!G$90)</f>
        <v>1.297235447434353</v>
      </c>
      <c r="H250" s="276">
        <f>IF(H$90=0,0,H$90/NFM_fec!H$90)</f>
        <v>1.2506188105725113</v>
      </c>
      <c r="I250" s="276">
        <f>IF(I$90=0,0,I$90/NFM_fec!I$90)</f>
        <v>0.94847800764215662</v>
      </c>
      <c r="J250" s="276">
        <f>IF(J$90=0,0,J$90/NFM_fec!J$90)</f>
        <v>1.0408544020354509</v>
      </c>
      <c r="K250" s="276">
        <f>IF(K$90=0,0,K$90/NFM_fec!K$90)</f>
        <v>1.1085803600839854</v>
      </c>
      <c r="L250" s="276">
        <f>IF(L$90=0,0,L$90/NFM_fec!L$90)</f>
        <v>1.1444886183329384</v>
      </c>
      <c r="M250" s="276">
        <f>IF(M$90=0,0,M$90/NFM_fec!M$90)</f>
        <v>1.0805506578318727</v>
      </c>
      <c r="N250" s="276">
        <f>IF(N$90=0,0,N$90/NFM_fec!N$90)</f>
        <v>1.0572782013015773</v>
      </c>
      <c r="O250" s="276">
        <f>IF(O$90=0,0,O$90/NFM_fec!O$90)</f>
        <v>0.93641713741326071</v>
      </c>
      <c r="P250" s="276">
        <f>IF(P$90=0,0,P$90/NFM_fec!P$90)</f>
        <v>0.90225664695029684</v>
      </c>
      <c r="Q250" s="276">
        <f>IF(Q$90=0,0,Q$90/NFM_fec!Q$90)</f>
        <v>0.98821931653159589</v>
      </c>
      <c r="R250" s="276">
        <f>IF(R$90=0,0,R$90/NFM_fec!R$90)</f>
        <v>1.0622738090948514</v>
      </c>
      <c r="S250" s="276">
        <f>IF(S$90=0,0,S$90/NFM_fec!S$90)</f>
        <v>0.91884631390409865</v>
      </c>
      <c r="T250" s="276">
        <f>IF(T$90=0,0,T$90/NFM_fec!T$90)</f>
        <v>1.0136180022737766</v>
      </c>
      <c r="U250" s="276">
        <f>IF(U$90=0,0,U$90/NFM_fec!U$90)</f>
        <v>1.0664491770750395</v>
      </c>
      <c r="V250" s="276">
        <f>IF(V$90=0,0,V$90/NFM_fec!V$90)</f>
        <v>1.0019316107436516</v>
      </c>
      <c r="W250" s="276">
        <f>IF(W$90=0,0,W$90/NFM_fec!W$90)</f>
        <v>1.0565452293456035</v>
      </c>
      <c r="X250" s="276">
        <f>IF(X$90=0,0,X$90/NFM_fec!X$90)</f>
        <v>0.96787726601537505</v>
      </c>
      <c r="Y250" s="276">
        <f>IF(Y$90=0,0,Y$90/NFM_fec!Y$90)</f>
        <v>0.97807981105190611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3.1902978627454925</v>
      </c>
      <c r="C251" s="277">
        <f>IF(C$97=0,0,C$97/NFM_fec!C$97)</f>
        <v>3.1256027699135691</v>
      </c>
      <c r="D251" s="277">
        <f>IF(D$97=0,0,D$97/NFM_fec!D$97)</f>
        <v>3.0439714783463288</v>
      </c>
      <c r="E251" s="277">
        <f>IF(E$97=0,0,E$97/NFM_fec!E$97)</f>
        <v>3.0715150300646221</v>
      </c>
      <c r="F251" s="277">
        <f>IF(F$97=0,0,F$97/NFM_fec!F$97)</f>
        <v>3.1666418266451735</v>
      </c>
      <c r="G251" s="277">
        <f>IF(G$97=0,0,G$97/NFM_fec!G$97)</f>
        <v>3.0063665225023568</v>
      </c>
      <c r="H251" s="277">
        <f>IF(H$97=0,0,H$97/NFM_fec!H$97)</f>
        <v>3.0289964673445082</v>
      </c>
      <c r="I251" s="277">
        <f>IF(I$97=0,0,I$97/NFM_fec!I$97)</f>
        <v>3.1587531663798787</v>
      </c>
      <c r="J251" s="277">
        <f>IF(J$97=0,0,J$97/NFM_fec!J$97)</f>
        <v>2.3363719599153732</v>
      </c>
      <c r="K251" s="277">
        <f>IF(K$97=0,0,K$97/NFM_fec!K$97)</f>
        <v>0.216187310183037</v>
      </c>
      <c r="L251" s="277">
        <f>IF(L$97=0,0,L$97/NFM_fec!L$97)</f>
        <v>0.39983982893500009</v>
      </c>
      <c r="M251" s="277">
        <f>IF(M$97=0,0,M$97/NFM_fec!M$97)</f>
        <v>0.32970199366962927</v>
      </c>
      <c r="N251" s="277">
        <f>IF(N$97=0,0,N$97/NFM_fec!N$97)</f>
        <v>0.20076388629535072</v>
      </c>
      <c r="O251" s="277">
        <f>IF(O$97=0,0,O$97/NFM_fec!O$97)</f>
        <v>0.20700221118377521</v>
      </c>
      <c r="P251" s="277">
        <f>IF(P$97=0,0,P$97/NFM_fec!P$97)</f>
        <v>0.24461915444253662</v>
      </c>
      <c r="Q251" s="277">
        <f>IF(Q$97=0,0,Q$97/NFM_fec!Q$97)</f>
        <v>0.24694323651404954</v>
      </c>
      <c r="R251" s="277">
        <f>IF(R$97=0,0,R$97/NFM_fec!R$97)</f>
        <v>0.14827071894530841</v>
      </c>
      <c r="S251" s="277">
        <f>IF(S$97=0,0,S$97/NFM_fec!S$97)</f>
        <v>0.2484383868582897</v>
      </c>
      <c r="T251" s="277">
        <f>IF(T$97=0,0,T$97/NFM_fec!T$97)</f>
        <v>0.30841433217127462</v>
      </c>
      <c r="U251" s="277">
        <f>IF(U$97=0,0,U$97/NFM_fec!U$97)</f>
        <v>0.33732746162093563</v>
      </c>
      <c r="V251" s="277">
        <f>IF(V$97=0,0,V$97/NFM_fec!V$97)</f>
        <v>0.37568328682536989</v>
      </c>
      <c r="W251" s="277">
        <f>IF(W$97=0,0,W$97/NFM_fec!W$97)</f>
        <v>0.42929140671090776</v>
      </c>
      <c r="X251" s="277">
        <f>IF(X$97=0,0,X$97/NFM_fec!X$97)</f>
        <v>0.47450210281614735</v>
      </c>
      <c r="Y251" s="277">
        <f>IF(Y$97=0,0,Y$97/NFM_fec!Y$97)</f>
        <v>0.56070401893569999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2.2636280501258303</v>
      </c>
      <c r="C253" s="272">
        <f>IF(C$115=0,0,(C$115-C$158)/NFM_fec!C$115)</f>
        <v>2.1432463592404285</v>
      </c>
      <c r="D253" s="272">
        <f>IF(D$115=0,0,(D$115-D$158)/NFM_fec!D$115)</f>
        <v>2.1008814520546997</v>
      </c>
      <c r="E253" s="272">
        <f>IF(E$115=0,0,(E$115-E$158)/NFM_fec!E$115)</f>
        <v>1.9240205652757749</v>
      </c>
      <c r="F253" s="272">
        <f>IF(F$115=0,0,(F$115-F$158)/NFM_fec!F$115)</f>
        <v>2.1042677235578298</v>
      </c>
      <c r="G253" s="272">
        <f>IF(G$115=0,0,(G$115-G$158)/NFM_fec!G$115)</f>
        <v>1.9304090857479395</v>
      </c>
      <c r="H253" s="272">
        <f>IF(H$115=0,0,(H$115-H$158)/NFM_fec!H$115)</f>
        <v>1.9225000536544374</v>
      </c>
      <c r="I253" s="272">
        <f>IF(I$115=0,0,(I$115-I$158)/NFM_fec!I$115)</f>
        <v>1.860489335629316</v>
      </c>
      <c r="J253" s="272">
        <f>IF(J$115=0,0,(J$115-J$158)/NFM_fec!J$115)</f>
        <v>1.0975461257406196</v>
      </c>
      <c r="K253" s="272">
        <f>IF(K$115=0,0,(K$115-K$158)/NFM_fec!K$115)</f>
        <v>0.98371600875959087</v>
      </c>
      <c r="L253" s="272">
        <f>IF(L$115=0,0,(L$115-L$158)/NFM_fec!L$115)</f>
        <v>1.0441766680520062</v>
      </c>
      <c r="M253" s="272">
        <f>IF(M$115=0,0,(M$115-M$158)/NFM_fec!M$115)</f>
        <v>0.97546042160300339</v>
      </c>
      <c r="N253" s="272">
        <f>IF(N$115=0,0,(N$115-N$158)/NFM_fec!N$115)</f>
        <v>0.91989045070173658</v>
      </c>
      <c r="O253" s="272">
        <f>IF(O$115=0,0,(O$115-O$158)/NFM_fec!O$115)</f>
        <v>0.82237195436781518</v>
      </c>
      <c r="P253" s="272">
        <f>IF(P$115=0,0,(P$115-P$158)/NFM_fec!P$115)</f>
        <v>0.81899454098875979</v>
      </c>
      <c r="Q253" s="272">
        <f>IF(Q$115=0,0,(Q$115-Q$158)/NFM_fec!Q$115)</f>
        <v>0.89255742723141007</v>
      </c>
      <c r="R253" s="272">
        <f>IF(R$115=0,0,(R$115-R$158)/NFM_fec!R$115)</f>
        <v>0.91116665644127537</v>
      </c>
      <c r="S253" s="272">
        <f>IF(S$115=0,0,(S$115-S$158)/NFM_fec!S$115)</f>
        <v>0.82289247451073788</v>
      </c>
      <c r="T253" s="272">
        <f>IF(T$115=0,0,(T$115-T$158)/NFM_fec!T$115)</f>
        <v>0.90960325605169667</v>
      </c>
      <c r="U253" s="272">
        <f>IF(U$115=0,0,(U$115-U$158)/NFM_fec!U$115)</f>
        <v>0.94933289839323931</v>
      </c>
      <c r="V253" s="272">
        <f>IF(V$115=0,0,(V$115-V$158)/NFM_fec!V$115)</f>
        <v>0.896581419540741</v>
      </c>
      <c r="W253" s="272">
        <f>IF(W$115=0,0,(W$115-W$158)/NFM_fec!W$115)</f>
        <v>0.95054039872467111</v>
      </c>
      <c r="X253" s="272">
        <f>IF(X$115=0,0,(X$115-X$158)/NFM_fec!X$115)</f>
        <v>0.88497318169629802</v>
      </c>
      <c r="Y253" s="272">
        <f>IF(Y$115=0,0,(Y$115-Y$158)/NFM_fec!Y$115)</f>
        <v>0.9095483061551578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0.29008086095226232</v>
      </c>
      <c r="C258" s="275">
        <f>IF(C$120=0,0,C$120/NFM_fec!C$120)</f>
        <v>0.27359001260070998</v>
      </c>
      <c r="D258" s="275">
        <f>IF(D$120=0,0,D$120/NFM_fec!D$120)</f>
        <v>0.26771306907977499</v>
      </c>
      <c r="E258" s="275">
        <f>IF(E$120=0,0,E$120/NFM_fec!E$120)</f>
        <v>0.32207186593432291</v>
      </c>
      <c r="F258" s="275">
        <f>IF(F$120=0,0,F$120/NFM_fec!F$120)</f>
        <v>0.29571691021756885</v>
      </c>
      <c r="G258" s="275">
        <f>IF(G$120=0,0,G$120/NFM_fec!G$120)</f>
        <v>0.43470518397205238</v>
      </c>
      <c r="H258" s="275">
        <f>IF(H$120=0,0,H$120/NFM_fec!H$120)</f>
        <v>0.44898475901131696</v>
      </c>
      <c r="I258" s="275">
        <f>IF(I$120=0,0,I$120/NFM_fec!I$120)</f>
        <v>0.42624683962329896</v>
      </c>
      <c r="J258" s="275">
        <f>IF(J$120=0,0,J$120/NFM_fec!J$120)</f>
        <v>0.41732504463862713</v>
      </c>
      <c r="K258" s="275">
        <f>IF(K$120=0,0,K$120/NFM_fec!K$120)</f>
        <v>0.45934095434404182</v>
      </c>
      <c r="L258" s="275">
        <f>IF(L$120=0,0,L$120/NFM_fec!L$120)</f>
        <v>0.49001690482410548</v>
      </c>
      <c r="M258" s="275">
        <f>IF(M$120=0,0,M$120/NFM_fec!M$120)</f>
        <v>0.54396282571474752</v>
      </c>
      <c r="N258" s="275">
        <f>IF(N$120=0,0,N$120/NFM_fec!N$120)</f>
        <v>0.58096824318686602</v>
      </c>
      <c r="O258" s="275">
        <f>IF(O$120=0,0,O$120/NFM_fec!O$120)</f>
        <v>0.51222574953891564</v>
      </c>
      <c r="P258" s="275">
        <f>IF(P$120=0,0,P$120/NFM_fec!P$120)</f>
        <v>0.61428916708272607</v>
      </c>
      <c r="Q258" s="275">
        <f>IF(Q$120=0,0,Q$120/NFM_fec!Q$120)</f>
        <v>0.72843355410286437</v>
      </c>
      <c r="R258" s="275">
        <f>IF(R$120=0,0,R$120/NFM_fec!R$120)</f>
        <v>0.78814646526136156</v>
      </c>
      <c r="S258" s="275">
        <f>IF(S$120=0,0,S$120/NFM_fec!S$120)</f>
        <v>0.7317487591993368</v>
      </c>
      <c r="T258" s="275">
        <f>IF(T$120=0,0,T$120/NFM_fec!T$120)</f>
        <v>0.7892223709963353</v>
      </c>
      <c r="U258" s="275">
        <f>IF(U$120=0,0,U$120/NFM_fec!U$120)</f>
        <v>0.86201070037347038</v>
      </c>
      <c r="V258" s="275">
        <f>IF(V$120=0,0,V$120/NFM_fec!V$120)</f>
        <v>0.8461512686832916</v>
      </c>
      <c r="W258" s="275">
        <f>IF(W$120=0,0,W$120/NFM_fec!W$120)</f>
        <v>0.87505970509791631</v>
      </c>
      <c r="X258" s="275">
        <f>IF(X$120=0,0,X$120/NFM_fec!X$120)</f>
        <v>0.81201271694595678</v>
      </c>
      <c r="Y258" s="275">
        <f>IF(Y$120=0,0,Y$120/NFM_fec!Y$120)</f>
        <v>0.76330450923305548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2.7022671129958877</v>
      </c>
      <c r="C259" s="276">
        <f>IF(C$126=0,0,C$126/NFM_fec!C$126)</f>
        <v>2.5276731423406837</v>
      </c>
      <c r="D259" s="276">
        <f>IF(D$126=0,0,D$126/NFM_fec!D$126)</f>
        <v>2.4232375084566415</v>
      </c>
      <c r="E259" s="276">
        <f>IF(E$126=0,0,E$126/NFM_fec!E$126)</f>
        <v>2.2445888027672005</v>
      </c>
      <c r="F259" s="276">
        <f>IF(F$126=0,0,F$126/NFM_fec!F$126)</f>
        <v>2.5581631494838315</v>
      </c>
      <c r="G259" s="276">
        <f>IF(G$126=0,0,G$126/NFM_fec!G$126)</f>
        <v>2.2331990520627074</v>
      </c>
      <c r="H259" s="276">
        <f>IF(H$126=0,0,H$126/NFM_fec!H$126)</f>
        <v>2.2395362716709979</v>
      </c>
      <c r="I259" s="276">
        <f>IF(I$126=0,0,I$126/NFM_fec!I$126)</f>
        <v>2.2646441007011346</v>
      </c>
      <c r="J259" s="276">
        <f>IF(J$126=0,0,J$126/NFM_fec!J$126)</f>
        <v>1.080675336445494</v>
      </c>
      <c r="K259" s="276">
        <f>IF(K$126=0,0,K$126/NFM_fec!K$126)</f>
        <v>1.1335643953354748</v>
      </c>
      <c r="L259" s="276">
        <f>IF(L$126=0,0,L$126/NFM_fec!L$126)</f>
        <v>1.1444886183329392</v>
      </c>
      <c r="M259" s="276">
        <f>IF(M$126=0,0,M$126/NFM_fec!M$126)</f>
        <v>1.0805506578318724</v>
      </c>
      <c r="N259" s="276">
        <f>IF(N$126=0,0,N$126/NFM_fec!N$126)</f>
        <v>1.0572782013015773</v>
      </c>
      <c r="O259" s="276">
        <f>IF(O$126=0,0,O$126/NFM_fec!O$126)</f>
        <v>0.93641713741326082</v>
      </c>
      <c r="P259" s="276">
        <f>IF(P$126=0,0,P$126/NFM_fec!P$126)</f>
        <v>0.93084273988313326</v>
      </c>
      <c r="Q259" s="276">
        <f>IF(Q$126=0,0,Q$126/NFM_fec!Q$126)</f>
        <v>1.0188538452117548</v>
      </c>
      <c r="R259" s="276">
        <f>IF(R$126=0,0,R$126/NFM_fec!R$126)</f>
        <v>1.0948621344131495</v>
      </c>
      <c r="S259" s="276">
        <f>IF(S$126=0,0,S$126/NFM_fec!S$126)</f>
        <v>0.96069404122735202</v>
      </c>
      <c r="T259" s="276">
        <f>IF(T$126=0,0,T$126/NFM_fec!T$126)</f>
        <v>1.0598821626964212</v>
      </c>
      <c r="U259" s="276">
        <f>IF(U$126=0,0,U$126/NFM_fec!U$126)</f>
        <v>1.1005898476947207</v>
      </c>
      <c r="V259" s="276">
        <f>IF(V$126=0,0,V$126/NFM_fec!V$126)</f>
        <v>1.0312312932152841</v>
      </c>
      <c r="W259" s="276">
        <f>IF(W$126=0,0,W$126/NFM_fec!W$126)</f>
        <v>1.0855006756531829</v>
      </c>
      <c r="X259" s="276">
        <f>IF(X$126=0,0,X$126/NFM_fec!X$126)</f>
        <v>0.99936463483789206</v>
      </c>
      <c r="Y259" s="276">
        <f>IF(Y$126=0,0,Y$126/NFM_fec!Y$126)</f>
        <v>1.0075929593542505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1.3574377441787002</v>
      </c>
      <c r="C260" s="276">
        <f>IF(C$134=0,0,C$134/NFM_fec!C$134)</f>
        <v>1.3532500767104567</v>
      </c>
      <c r="D260" s="276">
        <f>IF(D$134=0,0,D$134/NFM_fec!D$134)</f>
        <v>1.4589013277138969</v>
      </c>
      <c r="E260" s="276">
        <f>IF(E$134=0,0,E$134/NFM_fec!E$134)</f>
        <v>1.2389456870769162</v>
      </c>
      <c r="F260" s="276">
        <f>IF(F$134=0,0,F$134/NFM_fec!F$134)</f>
        <v>1.1288208739691752</v>
      </c>
      <c r="G260" s="276">
        <f>IF(G$134=0,0,G$134/NFM_fec!G$134)</f>
        <v>1.297235447434353</v>
      </c>
      <c r="H260" s="276">
        <f>IF(H$134=0,0,H$134/NFM_fec!H$134)</f>
        <v>1.2506188105725105</v>
      </c>
      <c r="I260" s="276">
        <f>IF(I$134=0,0,I$134/NFM_fec!I$134)</f>
        <v>0.94847800764215673</v>
      </c>
      <c r="J260" s="276">
        <f>IF(J$134=0,0,J$134/NFM_fec!J$134)</f>
        <v>1.0408544020354511</v>
      </c>
      <c r="K260" s="276">
        <f>IF(K$134=0,0,K$134/NFM_fec!K$134)</f>
        <v>1.1085803600839854</v>
      </c>
      <c r="L260" s="276">
        <f>IF(L$134=0,0,L$134/NFM_fec!L$134)</f>
        <v>1.1444886183329397</v>
      </c>
      <c r="M260" s="276">
        <f>IF(M$134=0,0,M$134/NFM_fec!M$134)</f>
        <v>1.0805506578318727</v>
      </c>
      <c r="N260" s="276">
        <f>IF(N$134=0,0,N$134/NFM_fec!N$134)</f>
        <v>1.0572782013015773</v>
      </c>
      <c r="O260" s="276">
        <f>IF(O$134=0,0,O$134/NFM_fec!O$134)</f>
        <v>0.93641713741326049</v>
      </c>
      <c r="P260" s="276">
        <f>IF(P$134=0,0,P$134/NFM_fec!P$134)</f>
        <v>0.90225664695029695</v>
      </c>
      <c r="Q260" s="276">
        <f>IF(Q$134=0,0,Q$134/NFM_fec!Q$134)</f>
        <v>0.98821931653159578</v>
      </c>
      <c r="R260" s="276">
        <f>IF(R$134=0,0,R$134/NFM_fec!R$134)</f>
        <v>1.0622738090948514</v>
      </c>
      <c r="S260" s="276">
        <f>IF(S$134=0,0,S$134/NFM_fec!S$134)</f>
        <v>0.91884631390409832</v>
      </c>
      <c r="T260" s="276">
        <f>IF(T$134=0,0,T$134/NFM_fec!T$134)</f>
        <v>1.0136180022737764</v>
      </c>
      <c r="U260" s="276">
        <f>IF(U$134=0,0,U$134/NFM_fec!U$134)</f>
        <v>1.0664491770750393</v>
      </c>
      <c r="V260" s="276">
        <f>IF(V$134=0,0,V$134/NFM_fec!V$134)</f>
        <v>1.0019316107436513</v>
      </c>
      <c r="W260" s="276">
        <f>IF(W$134=0,0,W$134/NFM_fec!W$134)</f>
        <v>1.0565452293456032</v>
      </c>
      <c r="X260" s="276">
        <f>IF(X$134=0,0,X$134/NFM_fec!X$134)</f>
        <v>0.96787726601537527</v>
      </c>
      <c r="Y260" s="276">
        <f>IF(Y$134=0,0,Y$134/NFM_fec!Y$134)</f>
        <v>0.97807981105190622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3.2754640910943902</v>
      </c>
      <c r="C261" s="277">
        <f>IF(C$141=0,0,C$141/NFM_fec!C$141)</f>
        <v>3.2093701918488184</v>
      </c>
      <c r="D261" s="277">
        <f>IF(D$141=0,0,D$141/NFM_fec!D$141)</f>
        <v>3.1256209421638572</v>
      </c>
      <c r="E261" s="277">
        <f>IF(E$141=0,0,E$141/NFM_fec!E$141)</f>
        <v>3.1511857134788053</v>
      </c>
      <c r="F261" s="277">
        <f>IF(F$141=0,0,F$141/NFM_fec!F$141)</f>
        <v>3.2513480971898088</v>
      </c>
      <c r="G261" s="277">
        <f>IF(G$141=0,0,G$141/NFM_fec!G$141)</f>
        <v>3.0812529020612986</v>
      </c>
      <c r="H261" s="277">
        <f>IF(H$141=0,0,H$141/NFM_fec!H$141)</f>
        <v>3.1038804084651752</v>
      </c>
      <c r="I261" s="277">
        <f>IF(I$141=0,0,I$141/NFM_fec!I$141)</f>
        <v>3.2384205920753102</v>
      </c>
      <c r="J261" s="277">
        <f>IF(J$141=0,0,J$141/NFM_fec!J$141)</f>
        <v>2.3925835433944456</v>
      </c>
      <c r="K261" s="277">
        <f>IF(K$141=0,0,K$141/NFM_fec!K$141)</f>
        <v>0.20898776650566958</v>
      </c>
      <c r="L261" s="277">
        <f>IF(L$141=0,0,L$141/NFM_fec!L$141)</f>
        <v>0.39574917675406512</v>
      </c>
      <c r="M261" s="277">
        <f>IF(M$141=0,0,M$141/NFM_fec!M$141)</f>
        <v>0.32271468568879269</v>
      </c>
      <c r="N261" s="277">
        <f>IF(N$141=0,0,N$141/NFM_fec!N$141)</f>
        <v>0.18988652097116729</v>
      </c>
      <c r="O261" s="277">
        <f>IF(O$141=0,0,O$141/NFM_fec!O$141)</f>
        <v>0.19804296382023226</v>
      </c>
      <c r="P261" s="277">
        <f>IF(P$141=0,0,P$141/NFM_fec!P$141)</f>
        <v>0.23417695433606084</v>
      </c>
      <c r="Q261" s="277">
        <f>IF(Q$141=0,0,Q$141/NFM_fec!Q$141)</f>
        <v>0.23376546613972254</v>
      </c>
      <c r="R261" s="277">
        <f>IF(R$141=0,0,R$141/NFM_fec!R$141)</f>
        <v>0.13173247180518968</v>
      </c>
      <c r="S261" s="277">
        <f>IF(S$141=0,0,S$141/NFM_fec!S$141)</f>
        <v>0.23578110270572797</v>
      </c>
      <c r="T261" s="277">
        <f>IF(T$141=0,0,T$141/NFM_fec!T$141)</f>
        <v>0.29557885492395575</v>
      </c>
      <c r="U261" s="277">
        <f>IF(U$141=0,0,U$141/NFM_fec!U$141)</f>
        <v>0.32388301582089191</v>
      </c>
      <c r="V261" s="277">
        <f>IF(V$141=0,0,V$141/NFM_fec!V$141)</f>
        <v>0.36369237330338805</v>
      </c>
      <c r="W261" s="277">
        <f>IF(W$141=0,0,W$141/NFM_fec!W$141)</f>
        <v>0.41797464724033201</v>
      </c>
      <c r="X261" s="277">
        <f>IF(X$141=0,0,X$141/NFM_fec!X$141)</f>
        <v>0.46536442793639038</v>
      </c>
      <c r="Y261" s="277">
        <f>IF(Y$141=0,0,Y$141/NFM_fec!Y$141)</f>
        <v>0.55449015739200735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BG: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565.67869726907327</v>
      </c>
      <c r="C3" s="203">
        <f t="shared" si="0"/>
        <v>706.4846645706009</v>
      </c>
      <c r="D3" s="203">
        <f t="shared" si="0"/>
        <v>660.92402670775562</v>
      </c>
      <c r="E3" s="203">
        <f t="shared" si="0"/>
        <v>666.86829960951377</v>
      </c>
      <c r="F3" s="203">
        <f t="shared" si="0"/>
        <v>545.47472952086548</v>
      </c>
      <c r="G3" s="203">
        <f t="shared" si="0"/>
        <v>612.73040554865679</v>
      </c>
      <c r="H3" s="203">
        <f t="shared" si="0"/>
        <v>623.62890571231924</v>
      </c>
      <c r="I3" s="203">
        <f t="shared" si="0"/>
        <v>670.06930006930008</v>
      </c>
      <c r="J3" s="203">
        <f t="shared" si="0"/>
        <v>600.14213212565596</v>
      </c>
      <c r="K3" s="203">
        <f t="shared" si="0"/>
        <v>548.20916578959395</v>
      </c>
      <c r="L3" s="203">
        <f t="shared" si="0"/>
        <v>628.55670070378642</v>
      </c>
      <c r="M3" s="203">
        <f t="shared" si="0"/>
        <v>764.28006396588489</v>
      </c>
      <c r="N3" s="203">
        <f t="shared" si="0"/>
        <v>790.57720186528286</v>
      </c>
      <c r="O3" s="203">
        <f t="shared" si="0"/>
        <v>740.30059514437767</v>
      </c>
      <c r="P3" s="203">
        <f t="shared" si="0"/>
        <v>950.49802197349572</v>
      </c>
      <c r="Q3" s="203">
        <f t="shared" si="0"/>
        <v>1030.6708079999999</v>
      </c>
      <c r="R3" s="203">
        <f t="shared" si="0"/>
        <v>1013.7766085149568</v>
      </c>
      <c r="S3" s="203">
        <f t="shared" si="0"/>
        <v>1039.888621364991</v>
      </c>
      <c r="T3" s="203">
        <f t="shared" si="0"/>
        <v>877.93897363289057</v>
      </c>
      <c r="U3" s="203">
        <f t="shared" si="0"/>
        <v>890.93043124904761</v>
      </c>
      <c r="V3" s="203">
        <f t="shared" si="0"/>
        <v>948.88208770896063</v>
      </c>
      <c r="W3" s="203">
        <f t="shared" si="0"/>
        <v>409.42314578389261</v>
      </c>
      <c r="X3" s="203">
        <f t="shared" si="0"/>
        <v>1012.6568901989682</v>
      </c>
      <c r="Y3" s="203">
        <f t="shared" si="0"/>
        <v>899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384.17584613650877</v>
      </c>
      <c r="C4" s="241">
        <f t="shared" si="1"/>
        <v>479.87085173278695</v>
      </c>
      <c r="D4" s="241">
        <f t="shared" si="1"/>
        <v>449.7915767847972</v>
      </c>
      <c r="E4" s="241">
        <f t="shared" si="1"/>
        <v>453.3583650286526</v>
      </c>
      <c r="F4" s="241">
        <f t="shared" si="1"/>
        <v>364.53937403400312</v>
      </c>
      <c r="G4" s="241">
        <f t="shared" si="1"/>
        <v>415.18070085107672</v>
      </c>
      <c r="H4" s="241">
        <f t="shared" si="1"/>
        <v>422.5656228492773</v>
      </c>
      <c r="I4" s="241">
        <f t="shared" si="1"/>
        <v>446.5001463001463</v>
      </c>
      <c r="J4" s="241">
        <f t="shared" si="1"/>
        <v>398.96940550643376</v>
      </c>
      <c r="K4" s="241">
        <f t="shared" si="1"/>
        <v>350.04985127900051</v>
      </c>
      <c r="L4" s="241">
        <f t="shared" si="1"/>
        <v>319.7260922288836</v>
      </c>
      <c r="M4" s="241">
        <f t="shared" si="1"/>
        <v>442.84065671641793</v>
      </c>
      <c r="N4" s="241">
        <f t="shared" si="1"/>
        <v>447.02246549963684</v>
      </c>
      <c r="O4" s="241">
        <f t="shared" si="1"/>
        <v>395.46492426866519</v>
      </c>
      <c r="P4" s="241">
        <f t="shared" si="1"/>
        <v>564.76889113131574</v>
      </c>
      <c r="Q4" s="241">
        <f t="shared" si="1"/>
        <v>668.49394799999982</v>
      </c>
      <c r="R4" s="241">
        <f t="shared" si="1"/>
        <v>639.69816652974441</v>
      </c>
      <c r="S4" s="241">
        <f t="shared" si="1"/>
        <v>669.41195318228665</v>
      </c>
      <c r="T4" s="241">
        <f t="shared" si="1"/>
        <v>535.50144524884445</v>
      </c>
      <c r="U4" s="241">
        <f t="shared" si="1"/>
        <v>620.52202976583533</v>
      </c>
      <c r="V4" s="241">
        <f t="shared" si="1"/>
        <v>645.4324860558412</v>
      </c>
      <c r="W4" s="241">
        <f t="shared" si="1"/>
        <v>268.1354381327165</v>
      </c>
      <c r="X4" s="241">
        <f t="shared" si="1"/>
        <v>762.68032424465719</v>
      </c>
      <c r="Y4" s="241">
        <f t="shared" si="1"/>
        <v>608.29999999999995</v>
      </c>
      <c r="DA4" s="83"/>
    </row>
    <row r="5" spans="1:105" ht="12" customHeight="1" x14ac:dyDescent="0.25">
      <c r="A5" s="99" t="s">
        <v>59</v>
      </c>
      <c r="B5" s="282">
        <v>179.11095019863581</v>
      </c>
      <c r="C5" s="282">
        <v>200.17935937318569</v>
      </c>
      <c r="D5" s="282">
        <v>193.80401442566449</v>
      </c>
      <c r="E5" s="282">
        <v>194.57091728304141</v>
      </c>
      <c r="F5" s="282">
        <v>174.47344300113991</v>
      </c>
      <c r="G5" s="282">
        <v>186.19829011161809</v>
      </c>
      <c r="H5" s="282">
        <v>187.84696862367309</v>
      </c>
      <c r="I5" s="282">
        <v>193.09361461319901</v>
      </c>
      <c r="J5" s="282">
        <v>186.2519510154429</v>
      </c>
      <c r="K5" s="282">
        <v>63.5222388547081</v>
      </c>
      <c r="L5" s="282">
        <v>86.37438248588029</v>
      </c>
      <c r="M5" s="282">
        <v>209.06191477615829</v>
      </c>
      <c r="N5" s="282">
        <v>194.5776812289528</v>
      </c>
      <c r="O5" s="282">
        <v>171.3631155239496</v>
      </c>
      <c r="P5" s="282">
        <v>270.83931378150328</v>
      </c>
      <c r="Q5" s="282">
        <v>363.47745547618399</v>
      </c>
      <c r="R5" s="282">
        <v>348.4662407593234</v>
      </c>
      <c r="S5" s="282">
        <v>358.75498673714941</v>
      </c>
      <c r="T5" s="282">
        <v>249.8772541662494</v>
      </c>
      <c r="U5" s="282">
        <v>298.33381719935232</v>
      </c>
      <c r="V5" s="282">
        <v>265.66460439078247</v>
      </c>
      <c r="W5" s="282">
        <v>139.7413331253909</v>
      </c>
      <c r="X5" s="282">
        <v>427.99095554146368</v>
      </c>
      <c r="Y5" s="282">
        <v>237.19723000931839</v>
      </c>
      <c r="DA5" s="94" t="s">
        <v>938</v>
      </c>
    </row>
    <row r="6" spans="1:105" ht="12" customHeight="1" x14ac:dyDescent="0.25">
      <c r="A6" s="99" t="s">
        <v>49</v>
      </c>
      <c r="B6" s="282">
        <v>205.06489593787299</v>
      </c>
      <c r="C6" s="282">
        <v>279.69149235960128</v>
      </c>
      <c r="D6" s="282">
        <v>255.98756235913271</v>
      </c>
      <c r="E6" s="282">
        <v>258.78744774561119</v>
      </c>
      <c r="F6" s="282">
        <v>190.0659310328632</v>
      </c>
      <c r="G6" s="282">
        <v>228.9824107394586</v>
      </c>
      <c r="H6" s="282">
        <v>234.71865422560421</v>
      </c>
      <c r="I6" s="282">
        <v>253.40653168694729</v>
      </c>
      <c r="J6" s="282">
        <v>212.71745449099089</v>
      </c>
      <c r="K6" s="282">
        <v>286.52761242429239</v>
      </c>
      <c r="L6" s="282">
        <v>233.35170974300331</v>
      </c>
      <c r="M6" s="282">
        <v>233.77874194025961</v>
      </c>
      <c r="N6" s="282">
        <v>252.44478427068401</v>
      </c>
      <c r="O6" s="282">
        <v>224.10180874471561</v>
      </c>
      <c r="P6" s="282">
        <v>293.92957734981252</v>
      </c>
      <c r="Q6" s="282">
        <v>305.01649252381588</v>
      </c>
      <c r="R6" s="282">
        <v>291.23192577042101</v>
      </c>
      <c r="S6" s="282">
        <v>310.65696644513719</v>
      </c>
      <c r="T6" s="282">
        <v>285.62419108259508</v>
      </c>
      <c r="U6" s="282">
        <v>322.188212566483</v>
      </c>
      <c r="V6" s="282">
        <v>379.76788166505872</v>
      </c>
      <c r="W6" s="282">
        <v>128.39410500732561</v>
      </c>
      <c r="X6" s="282">
        <v>334.68936870319351</v>
      </c>
      <c r="Y6" s="282">
        <v>371.10276999068151</v>
      </c>
      <c r="DA6" s="94" t="s">
        <v>939</v>
      </c>
    </row>
    <row r="7" spans="1:105" ht="12" customHeight="1" x14ac:dyDescent="0.25">
      <c r="A7" s="49" t="s">
        <v>50</v>
      </c>
      <c r="B7" s="242">
        <v>181.5028511325645</v>
      </c>
      <c r="C7" s="242">
        <v>226.61381283781401</v>
      </c>
      <c r="D7" s="242">
        <v>211.13244992295839</v>
      </c>
      <c r="E7" s="242">
        <v>213.50993458086111</v>
      </c>
      <c r="F7" s="242">
        <v>180.93535548686239</v>
      </c>
      <c r="G7" s="242">
        <v>197.54970469758001</v>
      </c>
      <c r="H7" s="242">
        <v>201.06328286304199</v>
      </c>
      <c r="I7" s="242">
        <v>223.56915376915379</v>
      </c>
      <c r="J7" s="242">
        <v>201.1727266192222</v>
      </c>
      <c r="K7" s="242">
        <v>198.1593145105935</v>
      </c>
      <c r="L7" s="242">
        <v>308.83060847490287</v>
      </c>
      <c r="M7" s="242">
        <v>321.43940724946702</v>
      </c>
      <c r="N7" s="242">
        <v>343.55473636564602</v>
      </c>
      <c r="O7" s="242">
        <v>344.83567087571242</v>
      </c>
      <c r="P7" s="242">
        <v>385.72913084217998</v>
      </c>
      <c r="Q7" s="242">
        <v>362.17685999999998</v>
      </c>
      <c r="R7" s="242">
        <v>374.07844198521241</v>
      </c>
      <c r="S7" s="242">
        <v>370.47666818270432</v>
      </c>
      <c r="T7" s="242">
        <v>342.43752838404612</v>
      </c>
      <c r="U7" s="242">
        <v>270.40840148321229</v>
      </c>
      <c r="V7" s="242">
        <v>303.44960165311937</v>
      </c>
      <c r="W7" s="242">
        <v>141.28770765117611</v>
      </c>
      <c r="X7" s="242">
        <v>249.97656595431101</v>
      </c>
      <c r="Y7" s="242">
        <v>290.7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1213.4080129764329</v>
      </c>
      <c r="C10" s="241">
        <v>1124.8830736775301</v>
      </c>
      <c r="D10" s="241">
        <v>877.56835850180244</v>
      </c>
      <c r="E10" s="241">
        <v>971.37214662328313</v>
      </c>
      <c r="F10" s="241">
        <v>1093.7431733991591</v>
      </c>
      <c r="G10" s="241">
        <v>1041.816479166004</v>
      </c>
      <c r="H10" s="241">
        <v>982.55600781502881</v>
      </c>
      <c r="I10" s="241">
        <v>1033.4337130637441</v>
      </c>
      <c r="J10" s="241">
        <v>998.50865536550157</v>
      </c>
      <c r="K10" s="241">
        <v>735.7511763246855</v>
      </c>
      <c r="L10" s="241">
        <v>625.1107291918579</v>
      </c>
      <c r="M10" s="241">
        <v>952.38401874549561</v>
      </c>
      <c r="N10" s="241">
        <v>835.12776413610641</v>
      </c>
      <c r="O10" s="241">
        <v>753.57500966215355</v>
      </c>
      <c r="P10" s="241">
        <v>875.89469532933526</v>
      </c>
      <c r="Q10" s="241">
        <v>1058.66555584049</v>
      </c>
      <c r="R10" s="241">
        <v>1015.333865796146</v>
      </c>
      <c r="S10" s="241">
        <v>1055.2661166776529</v>
      </c>
      <c r="T10" s="241">
        <v>748.75182527540403</v>
      </c>
      <c r="U10" s="241">
        <v>869.44746296018025</v>
      </c>
      <c r="V10" s="241">
        <v>737.38102608396707</v>
      </c>
      <c r="W10" s="241">
        <v>833.45107325649053</v>
      </c>
      <c r="X10" s="241">
        <v>1156.278963787129</v>
      </c>
      <c r="Y10" s="241">
        <v>694.43242953481467</v>
      </c>
      <c r="DA10" s="83" t="s">
        <v>942</v>
      </c>
    </row>
    <row r="11" spans="1:105" ht="12" customHeight="1" x14ac:dyDescent="0.25">
      <c r="A11" s="107" t="s">
        <v>943</v>
      </c>
      <c r="B11" s="282">
        <v>817.73281259512839</v>
      </c>
      <c r="C11" s="282">
        <v>906.04524699723322</v>
      </c>
      <c r="D11" s="282">
        <v>659.04951430212566</v>
      </c>
      <c r="E11" s="282">
        <v>739.06383082029186</v>
      </c>
      <c r="F11" s="282">
        <v>695.35749258719738</v>
      </c>
      <c r="G11" s="282">
        <v>739.02805281379472</v>
      </c>
      <c r="H11" s="282">
        <v>704.01666041434271</v>
      </c>
      <c r="I11" s="282">
        <v>775.19552976743887</v>
      </c>
      <c r="J11" s="282">
        <v>652.78551547376946</v>
      </c>
      <c r="K11" s="282">
        <v>781.99555375208092</v>
      </c>
      <c r="L11" s="282">
        <v>878.24316623747973</v>
      </c>
      <c r="M11" s="282">
        <v>484.88425867776209</v>
      </c>
      <c r="N11" s="282">
        <v>743.04161644300439</v>
      </c>
      <c r="O11" s="282">
        <v>578.96568591333289</v>
      </c>
      <c r="P11" s="282">
        <v>454.99225627436721</v>
      </c>
      <c r="Q11" s="282">
        <v>405.43020984023769</v>
      </c>
      <c r="R11" s="282">
        <v>367.36588831628558</v>
      </c>
      <c r="S11" s="282">
        <v>451.68100839953001</v>
      </c>
      <c r="T11" s="282">
        <v>450.72911894594449</v>
      </c>
      <c r="U11" s="282">
        <v>444.32602765534187</v>
      </c>
      <c r="V11" s="282">
        <v>411.55291368645629</v>
      </c>
      <c r="W11" s="282">
        <v>483.23968567752217</v>
      </c>
      <c r="X11" s="282">
        <v>307.97185435677869</v>
      </c>
      <c r="Y11" s="282">
        <v>539.53419437875198</v>
      </c>
      <c r="DA11" s="94" t="s">
        <v>944</v>
      </c>
    </row>
    <row r="12" spans="1:105" ht="12" customHeight="1" x14ac:dyDescent="0.25">
      <c r="A12" s="49" t="s">
        <v>945</v>
      </c>
      <c r="B12" s="242">
        <v>109.86371007889591</v>
      </c>
      <c r="C12" s="242">
        <v>128.9370072890454</v>
      </c>
      <c r="D12" s="242">
        <v>105.1684812116858</v>
      </c>
      <c r="E12" s="242">
        <v>113.0415385625454</v>
      </c>
      <c r="F12" s="242">
        <v>106.68437559693849</v>
      </c>
      <c r="G12" s="242">
        <v>111.5143355059562</v>
      </c>
      <c r="H12" s="242">
        <v>109.92362441659979</v>
      </c>
      <c r="I12" s="242">
        <v>127.5124307453621</v>
      </c>
      <c r="J12" s="242">
        <v>113.92530828618921</v>
      </c>
      <c r="K12" s="242">
        <v>245.1315446712666</v>
      </c>
      <c r="L12" s="242">
        <v>239.32466012115691</v>
      </c>
      <c r="M12" s="242">
        <v>156.73537756497959</v>
      </c>
      <c r="N12" s="242">
        <v>163.85601707482081</v>
      </c>
      <c r="O12" s="242">
        <v>165.1735433751949</v>
      </c>
      <c r="P12" s="242">
        <v>138.67952359128401</v>
      </c>
      <c r="Q12" s="242">
        <v>118.150092500309</v>
      </c>
      <c r="R12" s="242">
        <v>121.58745434486769</v>
      </c>
      <c r="S12" s="242">
        <v>121.5138434636806</v>
      </c>
      <c r="T12" s="242">
        <v>114.23151861164661</v>
      </c>
      <c r="U12" s="242">
        <v>88.962917359945493</v>
      </c>
      <c r="V12" s="242">
        <v>97.976245146054254</v>
      </c>
      <c r="W12" s="242">
        <v>84.255790036973863</v>
      </c>
      <c r="X12" s="242">
        <v>76.385749734988238</v>
      </c>
      <c r="Y12" s="242">
        <v>99.033592432539692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1348.23112552937</v>
      </c>
      <c r="C15" s="241">
        <v>1239.9401966314349</v>
      </c>
      <c r="D15" s="241">
        <v>1239.9401966314349</v>
      </c>
      <c r="E15" s="241">
        <v>1131.6492677335</v>
      </c>
      <c r="F15" s="241">
        <v>1239.9401966314349</v>
      </c>
      <c r="G15" s="241">
        <v>1131.6492677335</v>
      </c>
      <c r="H15" s="241">
        <v>1131.6492677335</v>
      </c>
      <c r="I15" s="241">
        <v>1131.6492677335</v>
      </c>
      <c r="J15" s="241">
        <v>1131.6492677335</v>
      </c>
      <c r="K15" s="241">
        <v>1023.358338835565</v>
      </c>
      <c r="L15" s="241">
        <v>1023.358338835565</v>
      </c>
      <c r="M15" s="241">
        <v>1023.358338835565</v>
      </c>
      <c r="N15" s="241">
        <v>1023.358338835565</v>
      </c>
      <c r="O15" s="241">
        <v>915.06740993762992</v>
      </c>
      <c r="P15" s="241">
        <v>1023.358338835565</v>
      </c>
      <c r="Q15" s="241">
        <v>1131.6492677335</v>
      </c>
      <c r="R15" s="241">
        <v>1131.6492677335</v>
      </c>
      <c r="S15" s="241">
        <v>1131.6492677335</v>
      </c>
      <c r="T15" s="241">
        <v>1131.6492677335</v>
      </c>
      <c r="U15" s="241">
        <v>1023.358338835565</v>
      </c>
      <c r="V15" s="241">
        <v>1023.358338835565</v>
      </c>
      <c r="W15" s="241">
        <v>915.06740993762992</v>
      </c>
      <c r="X15" s="241">
        <v>1239.9401966314349</v>
      </c>
      <c r="Y15" s="241">
        <v>1131.6492677335</v>
      </c>
      <c r="DA15" s="83" t="s">
        <v>947</v>
      </c>
    </row>
    <row r="16" spans="1:105" ht="12" customHeight="1" x14ac:dyDescent="0.25">
      <c r="A16" s="107" t="s">
        <v>943</v>
      </c>
      <c r="B16" s="282">
        <v>964.14756955014263</v>
      </c>
      <c r="C16" s="282">
        <v>964.14756955014263</v>
      </c>
      <c r="D16" s="282">
        <v>879.4793443679747</v>
      </c>
      <c r="E16" s="282">
        <v>879.4793443679747</v>
      </c>
      <c r="F16" s="282">
        <v>794.81111918580677</v>
      </c>
      <c r="G16" s="282">
        <v>794.81111918580677</v>
      </c>
      <c r="H16" s="282">
        <v>794.81111918580677</v>
      </c>
      <c r="I16" s="282">
        <v>879.4793443679747</v>
      </c>
      <c r="J16" s="282">
        <v>794.81111918580677</v>
      </c>
      <c r="K16" s="282">
        <v>879.4793443679747</v>
      </c>
      <c r="L16" s="282">
        <v>964.14756955014263</v>
      </c>
      <c r="M16" s="282">
        <v>964.14756955014263</v>
      </c>
      <c r="N16" s="282">
        <v>964.14756955014263</v>
      </c>
      <c r="O16" s="282">
        <v>879.4793443679747</v>
      </c>
      <c r="P16" s="282">
        <v>879.4793443679747</v>
      </c>
      <c r="Q16" s="282">
        <v>794.81111918580677</v>
      </c>
      <c r="R16" s="282">
        <v>794.81111918580677</v>
      </c>
      <c r="S16" s="282">
        <v>710.14289400363884</v>
      </c>
      <c r="T16" s="282">
        <v>710.14289400363884</v>
      </c>
      <c r="U16" s="282">
        <v>625.47466882147091</v>
      </c>
      <c r="V16" s="282">
        <v>625.47466882147091</v>
      </c>
      <c r="W16" s="282">
        <v>540.80644363930298</v>
      </c>
      <c r="X16" s="282">
        <v>540.80644363930298</v>
      </c>
      <c r="Y16" s="282">
        <v>625.47466882147091</v>
      </c>
      <c r="DA16" s="94" t="s">
        <v>948</v>
      </c>
    </row>
    <row r="17" spans="1:105" ht="12" customHeight="1" x14ac:dyDescent="0.25">
      <c r="A17" s="49" t="s">
        <v>945</v>
      </c>
      <c r="B17" s="242">
        <v>122.070788976551</v>
      </c>
      <c r="C17" s="242">
        <v>142.94967529380341</v>
      </c>
      <c r="D17" s="242">
        <v>132.5102321351772</v>
      </c>
      <c r="E17" s="242">
        <v>132.5102321351772</v>
      </c>
      <c r="F17" s="242">
        <v>122.070788976551</v>
      </c>
      <c r="G17" s="242">
        <v>122.070788976551</v>
      </c>
      <c r="H17" s="242">
        <v>122.070788976551</v>
      </c>
      <c r="I17" s="242">
        <v>142.94967529380341</v>
      </c>
      <c r="J17" s="242">
        <v>132.5102321351772</v>
      </c>
      <c r="K17" s="242">
        <v>268.22299319731752</v>
      </c>
      <c r="L17" s="242">
        <v>257.78355003869132</v>
      </c>
      <c r="M17" s="242">
        <v>257.78355003869132</v>
      </c>
      <c r="N17" s="242">
        <v>247.34410688006511</v>
      </c>
      <c r="O17" s="242">
        <v>247.34410688006511</v>
      </c>
      <c r="P17" s="242">
        <v>236.90466372143899</v>
      </c>
      <c r="Q17" s="242">
        <v>236.90466372143899</v>
      </c>
      <c r="R17" s="242">
        <v>236.90466372143899</v>
      </c>
      <c r="S17" s="242">
        <v>226.46522056281279</v>
      </c>
      <c r="T17" s="242">
        <v>226.46522056281279</v>
      </c>
      <c r="U17" s="242">
        <v>216.02577740418661</v>
      </c>
      <c r="V17" s="242">
        <v>216.02577740418661</v>
      </c>
      <c r="W17" s="242">
        <v>205.58633424556041</v>
      </c>
      <c r="X17" s="242">
        <v>205.58633424556041</v>
      </c>
      <c r="Y17" s="242">
        <v>195.14689108693429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108.290928897935</v>
      </c>
      <c r="G19" s="241">
        <v>0</v>
      </c>
      <c r="H19" s="241">
        <v>0</v>
      </c>
      <c r="I19" s="241">
        <v>108.290928897935</v>
      </c>
      <c r="J19" s="241">
        <v>0</v>
      </c>
      <c r="K19" s="241">
        <v>0</v>
      </c>
      <c r="L19" s="241">
        <v>0</v>
      </c>
      <c r="M19" s="241">
        <v>108.290928897935</v>
      </c>
      <c r="N19" s="241">
        <v>0</v>
      </c>
      <c r="O19" s="241">
        <v>0</v>
      </c>
      <c r="P19" s="241">
        <v>108.290928897935</v>
      </c>
      <c r="Q19" s="241">
        <v>216.58185779587001</v>
      </c>
      <c r="R19" s="241">
        <v>0</v>
      </c>
      <c r="S19" s="241">
        <v>108.290928897935</v>
      </c>
      <c r="T19" s="241">
        <v>0</v>
      </c>
      <c r="U19" s="241">
        <v>0</v>
      </c>
      <c r="V19" s="241">
        <v>0</v>
      </c>
      <c r="W19" s="241">
        <v>0</v>
      </c>
      <c r="X19" s="241">
        <v>324.87278669380493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84.668225182167944</v>
      </c>
      <c r="I20" s="282">
        <v>84.668225182167944</v>
      </c>
      <c r="J20" s="282">
        <v>0</v>
      </c>
      <c r="K20" s="282">
        <v>84.668225182167944</v>
      </c>
      <c r="L20" s="282">
        <v>169.33645036433589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84.668225182167944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20.878886317252359</v>
      </c>
      <c r="D21" s="242">
        <v>0</v>
      </c>
      <c r="E21" s="242">
        <v>0</v>
      </c>
      <c r="F21" s="242">
        <v>0</v>
      </c>
      <c r="G21" s="242">
        <v>0</v>
      </c>
      <c r="H21" s="242">
        <v>10.43944315862618</v>
      </c>
      <c r="I21" s="242">
        <v>20.878886317252359</v>
      </c>
      <c r="J21" s="242">
        <v>0</v>
      </c>
      <c r="K21" s="242">
        <v>135.71276106214029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108.29092889793515</v>
      </c>
      <c r="D23" s="241">
        <f t="shared" si="2"/>
        <v>0</v>
      </c>
      <c r="E23" s="241">
        <f t="shared" si="2"/>
        <v>108.29092889793492</v>
      </c>
      <c r="F23" s="241">
        <f t="shared" si="2"/>
        <v>0</v>
      </c>
      <c r="G23" s="241">
        <f t="shared" si="2"/>
        <v>108.29092889793492</v>
      </c>
      <c r="H23" s="241">
        <f t="shared" si="2"/>
        <v>0</v>
      </c>
      <c r="I23" s="241">
        <f t="shared" si="2"/>
        <v>108.29092889793492</v>
      </c>
      <c r="J23" s="241">
        <f t="shared" si="2"/>
        <v>0</v>
      </c>
      <c r="K23" s="241">
        <f t="shared" si="2"/>
        <v>108.29092889793503</v>
      </c>
      <c r="L23" s="241">
        <f t="shared" si="2"/>
        <v>0</v>
      </c>
      <c r="M23" s="241">
        <f t="shared" si="2"/>
        <v>108.29092889793503</v>
      </c>
      <c r="N23" s="241">
        <f t="shared" si="2"/>
        <v>0</v>
      </c>
      <c r="O23" s="241">
        <f t="shared" si="2"/>
        <v>108.29092889793503</v>
      </c>
      <c r="P23" s="241">
        <f t="shared" si="2"/>
        <v>0</v>
      </c>
      <c r="Q23" s="241">
        <f t="shared" si="2"/>
        <v>108.29092889793492</v>
      </c>
      <c r="R23" s="241">
        <f t="shared" si="2"/>
        <v>0</v>
      </c>
      <c r="S23" s="241">
        <f t="shared" si="2"/>
        <v>108.29092889793492</v>
      </c>
      <c r="T23" s="241">
        <f t="shared" si="2"/>
        <v>0</v>
      </c>
      <c r="U23" s="241">
        <f t="shared" si="2"/>
        <v>108.29092889793503</v>
      </c>
      <c r="V23" s="241">
        <f t="shared" si="2"/>
        <v>0</v>
      </c>
      <c r="W23" s="241">
        <f t="shared" si="2"/>
        <v>108.29092889793503</v>
      </c>
      <c r="X23" s="241">
        <f t="shared" si="2"/>
        <v>0</v>
      </c>
      <c r="Y23" s="241">
        <f t="shared" si="2"/>
        <v>108.29092889793492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84.66822518216793</v>
      </c>
      <c r="E24" s="282">
        <f t="shared" si="3"/>
        <v>0</v>
      </c>
      <c r="F24" s="282">
        <f t="shared" si="3"/>
        <v>84.66822518216793</v>
      </c>
      <c r="G24" s="282">
        <f t="shared" si="3"/>
        <v>0</v>
      </c>
      <c r="H24" s="282">
        <f t="shared" si="3"/>
        <v>84.66822518216793</v>
      </c>
      <c r="I24" s="282">
        <f t="shared" si="3"/>
        <v>0</v>
      </c>
      <c r="J24" s="282">
        <f t="shared" si="3"/>
        <v>84.66822518216793</v>
      </c>
      <c r="K24" s="282">
        <f t="shared" si="3"/>
        <v>0</v>
      </c>
      <c r="L24" s="282">
        <f t="shared" si="3"/>
        <v>84.668225182168044</v>
      </c>
      <c r="M24" s="282">
        <f t="shared" si="3"/>
        <v>0</v>
      </c>
      <c r="N24" s="282">
        <f t="shared" si="3"/>
        <v>0</v>
      </c>
      <c r="O24" s="282">
        <f t="shared" si="3"/>
        <v>84.66822518216793</v>
      </c>
      <c r="P24" s="282">
        <f t="shared" si="3"/>
        <v>0</v>
      </c>
      <c r="Q24" s="282">
        <f t="shared" si="3"/>
        <v>84.66822518216793</v>
      </c>
      <c r="R24" s="282">
        <f t="shared" si="3"/>
        <v>0</v>
      </c>
      <c r="S24" s="282">
        <f t="shared" si="3"/>
        <v>84.66822518216793</v>
      </c>
      <c r="T24" s="282">
        <f t="shared" si="3"/>
        <v>0</v>
      </c>
      <c r="U24" s="282">
        <f t="shared" si="3"/>
        <v>84.66822518216793</v>
      </c>
      <c r="V24" s="282">
        <f t="shared" si="3"/>
        <v>0</v>
      </c>
      <c r="W24" s="282">
        <f t="shared" si="3"/>
        <v>84.66822518216793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10.439443158626204</v>
      </c>
      <c r="E25" s="242">
        <f t="shared" si="4"/>
        <v>0</v>
      </c>
      <c r="F25" s="242">
        <f t="shared" si="4"/>
        <v>10.439443158626204</v>
      </c>
      <c r="G25" s="242">
        <f t="shared" si="4"/>
        <v>0</v>
      </c>
      <c r="H25" s="242">
        <f t="shared" si="4"/>
        <v>10.439443158626176</v>
      </c>
      <c r="I25" s="242">
        <f t="shared" si="4"/>
        <v>0</v>
      </c>
      <c r="J25" s="242">
        <f t="shared" si="4"/>
        <v>10.439443158626204</v>
      </c>
      <c r="K25" s="242">
        <f t="shared" si="4"/>
        <v>0</v>
      </c>
      <c r="L25" s="242">
        <f t="shared" si="4"/>
        <v>10.439443158626204</v>
      </c>
      <c r="M25" s="242">
        <f t="shared" si="4"/>
        <v>0</v>
      </c>
      <c r="N25" s="242">
        <f t="shared" si="4"/>
        <v>10.439443158626204</v>
      </c>
      <c r="O25" s="242">
        <f t="shared" si="4"/>
        <v>0</v>
      </c>
      <c r="P25" s="242">
        <f t="shared" si="4"/>
        <v>10.439443158626119</v>
      </c>
      <c r="Q25" s="242">
        <f t="shared" si="4"/>
        <v>0</v>
      </c>
      <c r="R25" s="242">
        <f t="shared" si="4"/>
        <v>0</v>
      </c>
      <c r="S25" s="242">
        <f t="shared" si="4"/>
        <v>10.439443158626204</v>
      </c>
      <c r="T25" s="242">
        <f t="shared" si="4"/>
        <v>0</v>
      </c>
      <c r="U25" s="242">
        <f t="shared" si="4"/>
        <v>10.439443158626176</v>
      </c>
      <c r="V25" s="242">
        <f t="shared" si="4"/>
        <v>0</v>
      </c>
      <c r="W25" s="242">
        <f t="shared" si="4"/>
        <v>10.439443158626204</v>
      </c>
      <c r="X25" s="242">
        <f t="shared" si="4"/>
        <v>0</v>
      </c>
      <c r="Y25" s="242">
        <f t="shared" si="4"/>
        <v>10.439443158626119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134.82311255293712</v>
      </c>
      <c r="C27" s="241">
        <f t="shared" si="5"/>
        <v>115.05712295390481</v>
      </c>
      <c r="D27" s="241">
        <f t="shared" si="5"/>
        <v>362.37183812963247</v>
      </c>
      <c r="E27" s="241">
        <f t="shared" si="5"/>
        <v>160.27712111021685</v>
      </c>
      <c r="F27" s="241">
        <f t="shared" si="5"/>
        <v>146.1970232322758</v>
      </c>
      <c r="G27" s="241">
        <f t="shared" si="5"/>
        <v>89.832788567495982</v>
      </c>
      <c r="H27" s="241">
        <f t="shared" si="5"/>
        <v>149.09325991847118</v>
      </c>
      <c r="I27" s="241">
        <f t="shared" si="5"/>
        <v>98.215554669755875</v>
      </c>
      <c r="J27" s="241">
        <f t="shared" si="5"/>
        <v>133.14061236799841</v>
      </c>
      <c r="K27" s="241">
        <f t="shared" si="5"/>
        <v>287.60716251087945</v>
      </c>
      <c r="L27" s="241">
        <f t="shared" si="5"/>
        <v>398.24760964370705</v>
      </c>
      <c r="M27" s="241">
        <f t="shared" si="5"/>
        <v>70.974320090069341</v>
      </c>
      <c r="N27" s="241">
        <f t="shared" si="5"/>
        <v>188.23057469945854</v>
      </c>
      <c r="O27" s="241">
        <f t="shared" si="5"/>
        <v>161.49240027547637</v>
      </c>
      <c r="P27" s="241">
        <f t="shared" si="5"/>
        <v>147.46364350622969</v>
      </c>
      <c r="Q27" s="241">
        <f t="shared" si="5"/>
        <v>72.983711893009968</v>
      </c>
      <c r="R27" s="241">
        <f t="shared" si="5"/>
        <v>116.31540193735395</v>
      </c>
      <c r="S27" s="241">
        <f t="shared" si="5"/>
        <v>76.383151055847065</v>
      </c>
      <c r="T27" s="241">
        <f t="shared" si="5"/>
        <v>382.89744245809595</v>
      </c>
      <c r="U27" s="241">
        <f t="shared" si="5"/>
        <v>153.9108758753847</v>
      </c>
      <c r="V27" s="241">
        <f t="shared" si="5"/>
        <v>285.97731275159788</v>
      </c>
      <c r="W27" s="241">
        <f t="shared" si="5"/>
        <v>81.616336681139387</v>
      </c>
      <c r="X27" s="241">
        <f t="shared" si="5"/>
        <v>83.661232844305914</v>
      </c>
      <c r="Y27" s="241">
        <f t="shared" si="5"/>
        <v>437.21683819868531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146.41475695501424</v>
      </c>
      <c r="C28" s="282">
        <f t="shared" si="6"/>
        <v>58.102322552909413</v>
      </c>
      <c r="D28" s="282">
        <f t="shared" si="6"/>
        <v>220.42983006584905</v>
      </c>
      <c r="E28" s="282">
        <f t="shared" si="6"/>
        <v>140.41551354768285</v>
      </c>
      <c r="F28" s="282">
        <f t="shared" si="6"/>
        <v>99.453626598609389</v>
      </c>
      <c r="G28" s="282">
        <f t="shared" si="6"/>
        <v>55.783066372012058</v>
      </c>
      <c r="H28" s="282">
        <f t="shared" si="6"/>
        <v>90.794458771464065</v>
      </c>
      <c r="I28" s="282">
        <f t="shared" si="6"/>
        <v>104.28381460053583</v>
      </c>
      <c r="J28" s="282">
        <f t="shared" si="6"/>
        <v>142.02560371203731</v>
      </c>
      <c r="K28" s="282">
        <f t="shared" si="6"/>
        <v>97.483790615893781</v>
      </c>
      <c r="L28" s="282">
        <f t="shared" si="6"/>
        <v>85.904403312662907</v>
      </c>
      <c r="M28" s="282">
        <f t="shared" si="6"/>
        <v>479.26331087238054</v>
      </c>
      <c r="N28" s="282">
        <f t="shared" si="6"/>
        <v>221.10595310713825</v>
      </c>
      <c r="O28" s="282">
        <f t="shared" si="6"/>
        <v>300.51365845464181</v>
      </c>
      <c r="P28" s="282">
        <f t="shared" si="6"/>
        <v>424.4870880936075</v>
      </c>
      <c r="Q28" s="282">
        <f t="shared" si="6"/>
        <v>389.38090934556908</v>
      </c>
      <c r="R28" s="282">
        <f t="shared" si="6"/>
        <v>427.4452308695212</v>
      </c>
      <c r="S28" s="282">
        <f t="shared" si="6"/>
        <v>258.46188560410883</v>
      </c>
      <c r="T28" s="282">
        <f t="shared" si="6"/>
        <v>259.41377505769435</v>
      </c>
      <c r="U28" s="282">
        <f t="shared" si="6"/>
        <v>181.14864116612904</v>
      </c>
      <c r="V28" s="282">
        <f t="shared" si="6"/>
        <v>213.92175513501462</v>
      </c>
      <c r="W28" s="282">
        <f t="shared" si="6"/>
        <v>57.566757961780809</v>
      </c>
      <c r="X28" s="282">
        <f t="shared" si="6"/>
        <v>232.83458928252429</v>
      </c>
      <c r="Y28" s="282">
        <f t="shared" si="6"/>
        <v>85.940474442718937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12.207078897655094</v>
      </c>
      <c r="C29" s="242">
        <f t="shared" si="7"/>
        <v>14.012668004758012</v>
      </c>
      <c r="D29" s="242">
        <f t="shared" si="7"/>
        <v>27.341750923491404</v>
      </c>
      <c r="E29" s="242">
        <f t="shared" si="7"/>
        <v>19.468693572631807</v>
      </c>
      <c r="F29" s="242">
        <f t="shared" si="7"/>
        <v>15.386413379612506</v>
      </c>
      <c r="G29" s="242">
        <f t="shared" si="7"/>
        <v>10.556453470594803</v>
      </c>
      <c r="H29" s="242">
        <f t="shared" si="7"/>
        <v>12.147164559951207</v>
      </c>
      <c r="I29" s="242">
        <f t="shared" si="7"/>
        <v>15.437244548441313</v>
      </c>
      <c r="J29" s="242">
        <f t="shared" si="7"/>
        <v>18.584923848987998</v>
      </c>
      <c r="K29" s="242">
        <f t="shared" si="7"/>
        <v>23.091448526050925</v>
      </c>
      <c r="L29" s="242">
        <f t="shared" si="7"/>
        <v>18.458889917534407</v>
      </c>
      <c r="M29" s="242">
        <f t="shared" si="7"/>
        <v>101.04817247371173</v>
      </c>
      <c r="N29" s="242">
        <f t="shared" si="7"/>
        <v>83.4880898052443</v>
      </c>
      <c r="O29" s="242">
        <f t="shared" si="7"/>
        <v>82.170563504870216</v>
      </c>
      <c r="P29" s="242">
        <f t="shared" si="7"/>
        <v>98.225140130154983</v>
      </c>
      <c r="Q29" s="242">
        <f t="shared" si="7"/>
        <v>118.75457122112999</v>
      </c>
      <c r="R29" s="242">
        <f t="shared" si="7"/>
        <v>115.3172093765713</v>
      </c>
      <c r="S29" s="242">
        <f t="shared" si="7"/>
        <v>104.95137709913219</v>
      </c>
      <c r="T29" s="242">
        <f t="shared" si="7"/>
        <v>112.23370195116618</v>
      </c>
      <c r="U29" s="242">
        <f t="shared" si="7"/>
        <v>127.06286004424112</v>
      </c>
      <c r="V29" s="242">
        <f t="shared" si="7"/>
        <v>118.04953225813236</v>
      </c>
      <c r="W29" s="242">
        <f t="shared" si="7"/>
        <v>121.33054420858655</v>
      </c>
      <c r="X29" s="242">
        <f t="shared" si="7"/>
        <v>129.20058451057218</v>
      </c>
      <c r="Y29" s="242">
        <f t="shared" si="7"/>
        <v>96.113298654394598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1354.8810834049871</v>
      </c>
      <c r="C32" s="210">
        <v>1373.743680137575</v>
      </c>
      <c r="D32" s="210">
        <v>1119.2806534823731</v>
      </c>
      <c r="E32" s="210">
        <v>1200.4050730868439</v>
      </c>
      <c r="F32" s="210">
        <v>1199.3074806534819</v>
      </c>
      <c r="G32" s="210">
        <v>1198.6147893379191</v>
      </c>
      <c r="H32" s="210">
        <v>1150.0741186586411</v>
      </c>
      <c r="I32" s="210">
        <v>1196.422785898538</v>
      </c>
      <c r="J32" s="210">
        <v>1087.4153052450561</v>
      </c>
      <c r="K32" s="210">
        <v>674.83190025795352</v>
      </c>
      <c r="L32" s="210">
        <v>722.99810834049867</v>
      </c>
      <c r="M32" s="210">
        <v>881.11960447119532</v>
      </c>
      <c r="N32" s="210">
        <v>816.05477214101461</v>
      </c>
      <c r="O32" s="210">
        <v>780.71470335339643</v>
      </c>
      <c r="P32" s="210">
        <v>820.52785898538264</v>
      </c>
      <c r="Q32" s="210">
        <v>881.33869303525364</v>
      </c>
      <c r="R32" s="210">
        <v>851.19432502149607</v>
      </c>
      <c r="S32" s="210">
        <v>913.62364574376613</v>
      </c>
      <c r="T32" s="210">
        <v>839.35047291487524</v>
      </c>
      <c r="U32" s="210">
        <v>794.77463456577811</v>
      </c>
      <c r="V32" s="210">
        <v>770.61840068787626</v>
      </c>
      <c r="W32" s="210">
        <v>829.22441960447122</v>
      </c>
      <c r="X32" s="210">
        <v>759.71427343078255</v>
      </c>
      <c r="Y32" s="210">
        <v>685.93422184006852</v>
      </c>
      <c r="DA32" s="109" t="s">
        <v>953</v>
      </c>
    </row>
    <row r="33" spans="1:105" ht="12" customHeight="1" x14ac:dyDescent="0.25">
      <c r="A33" s="24" t="s">
        <v>28</v>
      </c>
      <c r="B33" s="213">
        <v>126.2094582975064</v>
      </c>
      <c r="C33" s="213">
        <v>142.77523645743759</v>
      </c>
      <c r="D33" s="213">
        <v>87.395012897678413</v>
      </c>
      <c r="E33" s="213">
        <v>85.474204643164214</v>
      </c>
      <c r="F33" s="213">
        <v>97.95253654342217</v>
      </c>
      <c r="G33" s="213">
        <v>76.985984522785898</v>
      </c>
      <c r="H33" s="213">
        <v>79.361908856405847</v>
      </c>
      <c r="I33" s="213">
        <v>70.365950128976777</v>
      </c>
      <c r="J33" s="213">
        <v>82.053912295786759</v>
      </c>
      <c r="K33" s="213">
        <v>51.700601891659502</v>
      </c>
      <c r="L33" s="213">
        <v>76.955717970765264</v>
      </c>
      <c r="M33" s="213">
        <v>91.624935511607902</v>
      </c>
      <c r="N33" s="213">
        <v>91.811177987962154</v>
      </c>
      <c r="O33" s="213">
        <v>87.498194325021487</v>
      </c>
      <c r="P33" s="213">
        <v>100.8656061908856</v>
      </c>
      <c r="Q33" s="213">
        <v>104.5271711092004</v>
      </c>
      <c r="R33" s="213">
        <v>102.6374892519346</v>
      </c>
      <c r="S33" s="213">
        <v>138.4993981083405</v>
      </c>
      <c r="T33" s="213">
        <v>168.69578675838349</v>
      </c>
      <c r="U33" s="213">
        <v>142.7447119518487</v>
      </c>
      <c r="V33" s="213">
        <v>144.96491831470331</v>
      </c>
      <c r="W33" s="213">
        <v>180.35425623387789</v>
      </c>
      <c r="X33" s="213">
        <v>145.37996560619089</v>
      </c>
      <c r="Y33" s="213">
        <v>183.75331040412721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289.80601891659489</v>
      </c>
      <c r="C34" s="204">
        <f t="shared" si="8"/>
        <v>315.20971625107478</v>
      </c>
      <c r="D34" s="204">
        <f t="shared" si="8"/>
        <v>279.57867583834906</v>
      </c>
      <c r="E34" s="204">
        <f t="shared" si="8"/>
        <v>357.01255374032672</v>
      </c>
      <c r="F34" s="204">
        <f t="shared" si="8"/>
        <v>319.34754944110045</v>
      </c>
      <c r="G34" s="204">
        <f t="shared" si="8"/>
        <v>248.704385210662</v>
      </c>
      <c r="H34" s="204">
        <f t="shared" si="8"/>
        <v>217.96655202063624</v>
      </c>
      <c r="I34" s="204">
        <f t="shared" si="8"/>
        <v>273.21238177128112</v>
      </c>
      <c r="J34" s="204">
        <f t="shared" si="8"/>
        <v>189.81427343078238</v>
      </c>
      <c r="K34" s="204">
        <f t="shared" si="8"/>
        <v>47.824075666380047</v>
      </c>
      <c r="L34" s="204">
        <f t="shared" si="8"/>
        <v>8.414531384350818</v>
      </c>
      <c r="M34" s="204">
        <f t="shared" si="8"/>
        <v>6.5228718830610495</v>
      </c>
      <c r="N34" s="204">
        <f t="shared" si="8"/>
        <v>3.9313843508168529</v>
      </c>
      <c r="O34" s="204">
        <f t="shared" si="8"/>
        <v>14.681341358555462</v>
      </c>
      <c r="P34" s="204">
        <f t="shared" si="8"/>
        <v>13.725967325881344</v>
      </c>
      <c r="Q34" s="204">
        <f t="shared" si="8"/>
        <v>15.941874462596735</v>
      </c>
      <c r="R34" s="204">
        <f t="shared" si="8"/>
        <v>37.496818572656913</v>
      </c>
      <c r="S34" s="204">
        <f t="shared" si="8"/>
        <v>170.63602751504729</v>
      </c>
      <c r="T34" s="204">
        <f t="shared" si="8"/>
        <v>259.89131556319865</v>
      </c>
      <c r="U34" s="204">
        <f t="shared" si="8"/>
        <v>271.49183147033534</v>
      </c>
      <c r="V34" s="204">
        <f t="shared" si="8"/>
        <v>236.16225279449696</v>
      </c>
      <c r="W34" s="204">
        <f t="shared" si="8"/>
        <v>270.40601891659503</v>
      </c>
      <c r="X34" s="204">
        <f t="shared" si="8"/>
        <v>289.64591573516765</v>
      </c>
      <c r="Y34" s="204">
        <f t="shared" si="8"/>
        <v>182.32398968185731</v>
      </c>
      <c r="DA34" s="71"/>
    </row>
    <row r="35" spans="1:105" ht="12" customHeight="1" x14ac:dyDescent="0.25">
      <c r="A35" s="18" t="s">
        <v>30</v>
      </c>
      <c r="B35" s="204">
        <v>101.676698194325</v>
      </c>
      <c r="C35" s="204">
        <v>104.0412725709372</v>
      </c>
      <c r="D35" s="204">
        <v>78.030954428202918</v>
      </c>
      <c r="E35" s="204">
        <v>120.5932932072227</v>
      </c>
      <c r="F35" s="204">
        <v>121.01496130696469</v>
      </c>
      <c r="G35" s="204">
        <v>121.01496130696469</v>
      </c>
      <c r="H35" s="204">
        <v>125.3369733447979</v>
      </c>
      <c r="I35" s="204">
        <v>170.77480653482371</v>
      </c>
      <c r="J35" s="204">
        <v>148.08443680137569</v>
      </c>
      <c r="K35" s="204">
        <v>42.992261392949267</v>
      </c>
      <c r="L35" s="204">
        <v>3.5827171109200342</v>
      </c>
      <c r="M35" s="204">
        <v>3.5827171109200342</v>
      </c>
      <c r="N35" s="204">
        <v>0</v>
      </c>
      <c r="O35" s="204">
        <v>10.804901117798799</v>
      </c>
      <c r="P35" s="204">
        <v>10.804901117798799</v>
      </c>
      <c r="Q35" s="204">
        <v>12.965864144454001</v>
      </c>
      <c r="R35" s="204">
        <v>34.57575236457437</v>
      </c>
      <c r="S35" s="204">
        <v>43.632416165090277</v>
      </c>
      <c r="T35" s="204">
        <v>29.58813413585554</v>
      </c>
      <c r="U35" s="204">
        <v>39.677644024075668</v>
      </c>
      <c r="V35" s="204">
        <v>57.250988822012033</v>
      </c>
      <c r="W35" s="204">
        <v>59.257695614789327</v>
      </c>
      <c r="X35" s="204">
        <v>65.730352536543421</v>
      </c>
      <c r="Y35" s="204">
        <v>59.057523645743771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0.40765262252794487</v>
      </c>
      <c r="T36" s="204">
        <v>0.42192605331040411</v>
      </c>
      <c r="U36" s="204">
        <v>0.47239896818572652</v>
      </c>
      <c r="V36" s="204">
        <v>0.2175408426483233</v>
      </c>
      <c r="W36" s="204">
        <v>0.26809974204643161</v>
      </c>
      <c r="X36" s="204">
        <v>2.529148753224419</v>
      </c>
      <c r="Y36" s="204">
        <v>3.6674118658641439</v>
      </c>
      <c r="DA36" s="71" t="s">
        <v>956</v>
      </c>
    </row>
    <row r="37" spans="1:105" ht="12" customHeight="1" x14ac:dyDescent="0.25">
      <c r="A37" s="18" t="s">
        <v>71</v>
      </c>
      <c r="B37" s="204">
        <v>4.1081685296646597</v>
      </c>
      <c r="C37" s="204">
        <v>4.1081685296646597</v>
      </c>
      <c r="D37" s="204">
        <v>2.0540842648323299</v>
      </c>
      <c r="E37" s="204">
        <v>2.0540842648323299</v>
      </c>
      <c r="F37" s="204">
        <v>5.135167669819432</v>
      </c>
      <c r="G37" s="204">
        <v>3.0810834049871021</v>
      </c>
      <c r="H37" s="204">
        <v>1</v>
      </c>
      <c r="I37" s="204">
        <v>2.020636285468616</v>
      </c>
      <c r="J37" s="204">
        <v>5.0515907136715388</v>
      </c>
      <c r="K37" s="204">
        <v>1.010318142734308</v>
      </c>
      <c r="L37" s="204">
        <v>1.010318142734308</v>
      </c>
      <c r="M37" s="204">
        <v>1.010318142734308</v>
      </c>
      <c r="N37" s="204">
        <v>2.020636285468616</v>
      </c>
      <c r="O37" s="204">
        <v>1.010318142734308</v>
      </c>
      <c r="P37" s="204">
        <v>1.010318142734308</v>
      </c>
      <c r="Q37" s="204">
        <v>2.020636285468616</v>
      </c>
      <c r="R37" s="204">
        <v>1.010318142734308</v>
      </c>
      <c r="S37" s="204">
        <v>2.0165950128976782</v>
      </c>
      <c r="T37" s="204">
        <v>2.262080825451418</v>
      </c>
      <c r="U37" s="204">
        <v>1.9610490111779879</v>
      </c>
      <c r="V37" s="204">
        <v>1.688220120378332</v>
      </c>
      <c r="W37" s="204">
        <v>1.696302665520206</v>
      </c>
      <c r="X37" s="204">
        <v>1.91049011177988</v>
      </c>
      <c r="Y37" s="204">
        <v>1.531642304385211</v>
      </c>
      <c r="DA37" s="71" t="s">
        <v>957</v>
      </c>
    </row>
    <row r="38" spans="1:105" ht="12" customHeight="1" x14ac:dyDescent="0.25">
      <c r="A38" s="18" t="s">
        <v>32</v>
      </c>
      <c r="B38" s="204">
        <v>127.37171109200339</v>
      </c>
      <c r="C38" s="204">
        <v>126.4067927773001</v>
      </c>
      <c r="D38" s="204">
        <v>149.5652622527945</v>
      </c>
      <c r="E38" s="204">
        <v>17.368873602751499</v>
      </c>
      <c r="F38" s="204">
        <v>12.544196044711949</v>
      </c>
      <c r="G38" s="204">
        <v>11.5792777300086</v>
      </c>
      <c r="H38" s="204">
        <v>8.5484092863284609</v>
      </c>
      <c r="I38" s="204">
        <v>4.7769561478933786</v>
      </c>
      <c r="J38" s="204">
        <v>2.8661220980223558</v>
      </c>
      <c r="K38" s="204">
        <v>3.8214961306964752</v>
      </c>
      <c r="L38" s="204">
        <v>3.8214961306964752</v>
      </c>
      <c r="M38" s="204">
        <v>1.9298366294067071</v>
      </c>
      <c r="N38" s="204">
        <v>1.9107480653482369</v>
      </c>
      <c r="O38" s="204">
        <v>2.8661220980223558</v>
      </c>
      <c r="P38" s="204">
        <v>1.9107480653482369</v>
      </c>
      <c r="Q38" s="204">
        <v>0.95537403267411869</v>
      </c>
      <c r="R38" s="204">
        <v>1.9107480653482369</v>
      </c>
      <c r="S38" s="204">
        <v>1.653740326741187</v>
      </c>
      <c r="T38" s="204">
        <v>1.183748925193465</v>
      </c>
      <c r="U38" s="204">
        <v>1.1884780739466889</v>
      </c>
      <c r="V38" s="204">
        <v>1.4177987962166809</v>
      </c>
      <c r="W38" s="204">
        <v>6.1058469475494404</v>
      </c>
      <c r="X38" s="204">
        <v>14.67179707652623</v>
      </c>
      <c r="Y38" s="204">
        <v>0.86173688736027509</v>
      </c>
      <c r="DA38" s="71" t="s">
        <v>958</v>
      </c>
    </row>
    <row r="39" spans="1:105" ht="12" customHeight="1" x14ac:dyDescent="0.25">
      <c r="A39" s="18" t="s">
        <v>33</v>
      </c>
      <c r="B39" s="204">
        <v>56.649441100601877</v>
      </c>
      <c r="C39" s="204">
        <v>80.653482373172821</v>
      </c>
      <c r="D39" s="204">
        <v>49.928374892519336</v>
      </c>
      <c r="E39" s="204">
        <v>216.9963026655202</v>
      </c>
      <c r="F39" s="204">
        <v>180.65322441960441</v>
      </c>
      <c r="G39" s="204">
        <v>113.02906276870161</v>
      </c>
      <c r="H39" s="204">
        <v>83.081169389509881</v>
      </c>
      <c r="I39" s="204">
        <v>95.639982803095421</v>
      </c>
      <c r="J39" s="204">
        <v>33.812123817712809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122.9256233877902</v>
      </c>
      <c r="T39" s="204">
        <v>226.4354256233878</v>
      </c>
      <c r="U39" s="204">
        <v>228.19226139294929</v>
      </c>
      <c r="V39" s="204">
        <v>175.58770421324161</v>
      </c>
      <c r="W39" s="204">
        <v>203.07807394668961</v>
      </c>
      <c r="X39" s="204">
        <v>204.80412725709371</v>
      </c>
      <c r="Y39" s="204">
        <v>117.20567497850389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552.85245055889936</v>
      </c>
      <c r="C40" s="204">
        <f t="shared" si="9"/>
        <v>466.0644883920894</v>
      </c>
      <c r="D40" s="204">
        <f t="shared" si="9"/>
        <v>348.73379191745482</v>
      </c>
      <c r="E40" s="204">
        <f t="shared" si="9"/>
        <v>333.66586414445402</v>
      </c>
      <c r="F40" s="204">
        <f t="shared" si="9"/>
        <v>351.24883920894229</v>
      </c>
      <c r="G40" s="204">
        <f t="shared" si="9"/>
        <v>405.54600171969042</v>
      </c>
      <c r="H40" s="204">
        <f t="shared" si="9"/>
        <v>385.51049011177992</v>
      </c>
      <c r="I40" s="204">
        <f t="shared" si="9"/>
        <v>387.90223559759238</v>
      </c>
      <c r="J40" s="204">
        <f t="shared" si="9"/>
        <v>339.4699054170249</v>
      </c>
      <c r="K40" s="204">
        <f t="shared" si="9"/>
        <v>160.36018916595009</v>
      </c>
      <c r="L40" s="204">
        <f t="shared" si="9"/>
        <v>204.49509888220121</v>
      </c>
      <c r="M40" s="204">
        <f t="shared" si="9"/>
        <v>287.29492691315562</v>
      </c>
      <c r="N40" s="204">
        <f t="shared" si="9"/>
        <v>235.94221840068781</v>
      </c>
      <c r="O40" s="204">
        <f t="shared" si="9"/>
        <v>229.49535683576951</v>
      </c>
      <c r="P40" s="204">
        <f t="shared" si="9"/>
        <v>234.6551160791058</v>
      </c>
      <c r="Q40" s="204">
        <f t="shared" si="9"/>
        <v>319.24359415305241</v>
      </c>
      <c r="R40" s="204">
        <f t="shared" si="9"/>
        <v>323.79527085124681</v>
      </c>
      <c r="S40" s="204">
        <f t="shared" si="9"/>
        <v>308.07007738607052</v>
      </c>
      <c r="T40" s="204">
        <f t="shared" si="9"/>
        <v>265.93413585554589</v>
      </c>
      <c r="U40" s="204">
        <f t="shared" si="9"/>
        <v>217.1906276870163</v>
      </c>
      <c r="V40" s="204">
        <f t="shared" si="9"/>
        <v>225.29105760963029</v>
      </c>
      <c r="W40" s="204">
        <f t="shared" si="9"/>
        <v>219.49423903697331</v>
      </c>
      <c r="X40" s="204">
        <f t="shared" si="9"/>
        <v>144.79337919174549</v>
      </c>
      <c r="Y40" s="204">
        <f t="shared" si="9"/>
        <v>136.89535683576949</v>
      </c>
      <c r="DA40" s="71"/>
    </row>
    <row r="41" spans="1:105" ht="12" customHeight="1" x14ac:dyDescent="0.25">
      <c r="A41" s="18" t="s">
        <v>73</v>
      </c>
      <c r="B41" s="204">
        <v>552.85245055889936</v>
      </c>
      <c r="C41" s="204">
        <v>466.0644883920894</v>
      </c>
      <c r="D41" s="204">
        <v>348.73379191745482</v>
      </c>
      <c r="E41" s="204">
        <v>333.66586414445402</v>
      </c>
      <c r="F41" s="204">
        <v>351.24883920894229</v>
      </c>
      <c r="G41" s="204">
        <v>405.54600171969042</v>
      </c>
      <c r="H41" s="204">
        <v>385.51049011177992</v>
      </c>
      <c r="I41" s="204">
        <v>387.90223559759238</v>
      </c>
      <c r="J41" s="204">
        <v>339.4699054170249</v>
      </c>
      <c r="K41" s="204">
        <v>160.36018916595009</v>
      </c>
      <c r="L41" s="204">
        <v>204.49509888220121</v>
      </c>
      <c r="M41" s="204">
        <v>287.29492691315562</v>
      </c>
      <c r="N41" s="204">
        <v>235.94221840068781</v>
      </c>
      <c r="O41" s="204">
        <v>229.49535683576951</v>
      </c>
      <c r="P41" s="204">
        <v>234.6551160791058</v>
      </c>
      <c r="Q41" s="204">
        <v>319.24359415305241</v>
      </c>
      <c r="R41" s="204">
        <v>323.79527085124681</v>
      </c>
      <c r="S41" s="204">
        <v>308.07007738607052</v>
      </c>
      <c r="T41" s="204">
        <v>265.93413585554589</v>
      </c>
      <c r="U41" s="204">
        <v>217.1906276870163</v>
      </c>
      <c r="V41" s="204">
        <v>225.29105760963029</v>
      </c>
      <c r="W41" s="204">
        <v>219.49423903697331</v>
      </c>
      <c r="X41" s="204">
        <v>144.79337919174549</v>
      </c>
      <c r="Y41" s="204">
        <v>136.89535683576949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1.6957867583834909</v>
      </c>
      <c r="C43" s="204">
        <f t="shared" si="10"/>
        <v>22.308168529664659</v>
      </c>
      <c r="D43" s="204">
        <f t="shared" si="10"/>
        <v>21.49613069647463</v>
      </c>
      <c r="E43" s="204">
        <f t="shared" si="10"/>
        <v>33.104041272570932</v>
      </c>
      <c r="F43" s="204">
        <f t="shared" si="10"/>
        <v>36.304557179707651</v>
      </c>
      <c r="G43" s="204">
        <f t="shared" si="10"/>
        <v>40.388822012037828</v>
      </c>
      <c r="H43" s="204">
        <f t="shared" si="10"/>
        <v>41.511435941530522</v>
      </c>
      <c r="I43" s="204">
        <f t="shared" si="10"/>
        <v>27.491143594153051</v>
      </c>
      <c r="J43" s="204">
        <f t="shared" si="10"/>
        <v>2.3903697334479789E-2</v>
      </c>
      <c r="K43" s="204">
        <f t="shared" si="10"/>
        <v>2.3903697334479789E-2</v>
      </c>
      <c r="L43" s="204">
        <f t="shared" si="10"/>
        <v>4.7807394668959592E-2</v>
      </c>
      <c r="M43" s="204">
        <f t="shared" si="10"/>
        <v>2.3903697334479789E-2</v>
      </c>
      <c r="N43" s="204">
        <f t="shared" si="10"/>
        <v>4.7807394668959592E-2</v>
      </c>
      <c r="O43" s="204">
        <f t="shared" si="10"/>
        <v>0.83594153052450548</v>
      </c>
      <c r="P43" s="204">
        <f t="shared" si="10"/>
        <v>6.7832330180567491</v>
      </c>
      <c r="Q43" s="204">
        <f t="shared" si="10"/>
        <v>10.81969045571797</v>
      </c>
      <c r="R43" s="204">
        <f t="shared" si="10"/>
        <v>0.78822012037833178</v>
      </c>
      <c r="S43" s="204">
        <f t="shared" si="10"/>
        <v>13.688220120378331</v>
      </c>
      <c r="T43" s="204">
        <f t="shared" si="10"/>
        <v>6.5941530524505581</v>
      </c>
      <c r="U43" s="204">
        <f t="shared" si="10"/>
        <v>12.631556319862421</v>
      </c>
      <c r="V43" s="204">
        <f t="shared" si="10"/>
        <v>11.051332760103181</v>
      </c>
      <c r="W43" s="204">
        <f t="shared" si="10"/>
        <v>8.5446259673258798</v>
      </c>
      <c r="X43" s="204">
        <f t="shared" si="10"/>
        <v>12.98134135855546</v>
      </c>
      <c r="Y43" s="204">
        <f t="shared" si="10"/>
        <v>12.87712811693895</v>
      </c>
      <c r="DA43" s="71"/>
    </row>
    <row r="44" spans="1:105" ht="12" customHeight="1" x14ac:dyDescent="0.25">
      <c r="A44" s="18" t="s">
        <v>38</v>
      </c>
      <c r="B44" s="204">
        <v>1.6957867583834909</v>
      </c>
      <c r="C44" s="204">
        <v>22.308168529664659</v>
      </c>
      <c r="D44" s="204">
        <v>21.49613069647463</v>
      </c>
      <c r="E44" s="204">
        <v>33.104041272570932</v>
      </c>
      <c r="F44" s="204">
        <v>36.304557179707651</v>
      </c>
      <c r="G44" s="204">
        <v>40.388822012037828</v>
      </c>
      <c r="H44" s="204">
        <v>41.511435941530522</v>
      </c>
      <c r="I44" s="204">
        <v>27.491143594153051</v>
      </c>
      <c r="J44" s="204">
        <v>2.3903697334479789E-2</v>
      </c>
      <c r="K44" s="204">
        <v>2.3903697334479789E-2</v>
      </c>
      <c r="L44" s="204">
        <v>4.7807394668959592E-2</v>
      </c>
      <c r="M44" s="204">
        <v>2.3903697334479789E-2</v>
      </c>
      <c r="N44" s="204">
        <v>4.7807394668959592E-2</v>
      </c>
      <c r="O44" s="204">
        <v>0.83594153052450548</v>
      </c>
      <c r="P44" s="204">
        <v>6.7832330180567491</v>
      </c>
      <c r="Q44" s="204">
        <v>10.81969045571797</v>
      </c>
      <c r="R44" s="204">
        <v>0.78822012037833178</v>
      </c>
      <c r="S44" s="204">
        <v>13.688220120378331</v>
      </c>
      <c r="T44" s="204">
        <v>6.5941530524505581</v>
      </c>
      <c r="U44" s="204">
        <v>12.631556319862421</v>
      </c>
      <c r="V44" s="204">
        <v>11.051332760103181</v>
      </c>
      <c r="W44" s="204">
        <v>8.5446259673258798</v>
      </c>
      <c r="X44" s="204">
        <v>12.98134135855546</v>
      </c>
      <c r="Y44" s="204">
        <v>12.87712811693895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227.73955288048151</v>
      </c>
      <c r="C50" s="204">
        <v>268.91659501289769</v>
      </c>
      <c r="D50" s="204">
        <v>245.9635425623388</v>
      </c>
      <c r="E50" s="204">
        <v>259.07618228718832</v>
      </c>
      <c r="F50" s="204">
        <v>258.59845227858978</v>
      </c>
      <c r="G50" s="204">
        <v>282.79355116079103</v>
      </c>
      <c r="H50" s="204">
        <v>275.93869303525361</v>
      </c>
      <c r="I50" s="204">
        <v>282.07704213241612</v>
      </c>
      <c r="J50" s="204">
        <v>335.55460017196901</v>
      </c>
      <c r="K50" s="204">
        <v>310.02201203783318</v>
      </c>
      <c r="L50" s="204">
        <v>352.34548581255382</v>
      </c>
      <c r="M50" s="204">
        <v>409.23852106620808</v>
      </c>
      <c r="N50" s="204">
        <v>384.92407566638008</v>
      </c>
      <c r="O50" s="204">
        <v>342.09896818572662</v>
      </c>
      <c r="P50" s="204">
        <v>358.2210662080825</v>
      </c>
      <c r="Q50" s="204">
        <v>309.5681857265692</v>
      </c>
      <c r="R50" s="204">
        <v>263.08873602751498</v>
      </c>
      <c r="S50" s="204">
        <v>154.94918314703349</v>
      </c>
      <c r="T50" s="204">
        <v>20.989337919174549</v>
      </c>
      <c r="U50" s="204">
        <v>31.324849527085121</v>
      </c>
      <c r="V50" s="204">
        <v>33.729750644883907</v>
      </c>
      <c r="W50" s="204">
        <v>34.455116079105757</v>
      </c>
      <c r="X50" s="204">
        <v>47.619604471195181</v>
      </c>
      <c r="Y50" s="204">
        <v>51.993809114359408</v>
      </c>
      <c r="DA50" s="71" t="s">
        <v>968</v>
      </c>
    </row>
    <row r="51" spans="1:105" ht="12" customHeight="1" x14ac:dyDescent="0.25">
      <c r="A51" s="21" t="s">
        <v>40</v>
      </c>
      <c r="B51" s="207">
        <v>156.57781599312119</v>
      </c>
      <c r="C51" s="207">
        <v>158.469475494411</v>
      </c>
      <c r="D51" s="207">
        <v>136.11349957007741</v>
      </c>
      <c r="E51" s="207">
        <v>132.07222699914021</v>
      </c>
      <c r="F51" s="207">
        <v>135.85554600171969</v>
      </c>
      <c r="G51" s="207">
        <v>144.1960447119518</v>
      </c>
      <c r="H51" s="207">
        <v>149.7850386930352</v>
      </c>
      <c r="I51" s="207">
        <v>155.37403267411861</v>
      </c>
      <c r="J51" s="207">
        <v>140.4987102321582</v>
      </c>
      <c r="K51" s="207">
        <v>104.90111779879619</v>
      </c>
      <c r="L51" s="207">
        <v>80.739466895958728</v>
      </c>
      <c r="M51" s="207">
        <v>86.414445399828026</v>
      </c>
      <c r="N51" s="207">
        <v>99.398108340498709</v>
      </c>
      <c r="O51" s="207">
        <v>106.1049011177988</v>
      </c>
      <c r="P51" s="207">
        <v>106.2768701633706</v>
      </c>
      <c r="Q51" s="207">
        <v>121.2381771281169</v>
      </c>
      <c r="R51" s="207">
        <v>123.3877901977644</v>
      </c>
      <c r="S51" s="207">
        <v>127.78073946689589</v>
      </c>
      <c r="T51" s="207">
        <v>117.2457437661221</v>
      </c>
      <c r="U51" s="207">
        <v>119.39105760963029</v>
      </c>
      <c r="V51" s="207">
        <v>119.4190885640585</v>
      </c>
      <c r="W51" s="207">
        <v>115.9701633705933</v>
      </c>
      <c r="X51" s="207">
        <v>119.2940670679278</v>
      </c>
      <c r="Y51" s="207">
        <v>118.09062768701629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1354.8810834049877</v>
      </c>
      <c r="C52" s="284">
        <f t="shared" si="11"/>
        <v>1373.743680137575</v>
      </c>
      <c r="D52" s="284">
        <f t="shared" si="11"/>
        <v>1119.2806534823728</v>
      </c>
      <c r="E52" s="284">
        <f t="shared" si="11"/>
        <v>1200.4050730868444</v>
      </c>
      <c r="F52" s="284">
        <f t="shared" si="11"/>
        <v>1199.3074806534819</v>
      </c>
      <c r="G52" s="284">
        <f t="shared" si="11"/>
        <v>1198.6147893379182</v>
      </c>
      <c r="H52" s="284">
        <f t="shared" si="11"/>
        <v>1150.074118658642</v>
      </c>
      <c r="I52" s="284">
        <f t="shared" si="11"/>
        <v>1196.4227858985385</v>
      </c>
      <c r="J52" s="284">
        <f t="shared" si="11"/>
        <v>1087.4153052450558</v>
      </c>
      <c r="K52" s="284">
        <f t="shared" si="11"/>
        <v>674.83190025795352</v>
      </c>
      <c r="L52" s="284">
        <f t="shared" si="11"/>
        <v>722.9981083404989</v>
      </c>
      <c r="M52" s="284">
        <f t="shared" si="11"/>
        <v>881.11960447119543</v>
      </c>
      <c r="N52" s="284">
        <f t="shared" si="11"/>
        <v>816.0547721410145</v>
      </c>
      <c r="O52" s="284">
        <f t="shared" si="11"/>
        <v>780.71470335339632</v>
      </c>
      <c r="P52" s="284">
        <f t="shared" si="11"/>
        <v>820.52785898538252</v>
      </c>
      <c r="Q52" s="284">
        <f t="shared" si="11"/>
        <v>881.33869303525353</v>
      </c>
      <c r="R52" s="284">
        <f t="shared" si="11"/>
        <v>851.19432502149618</v>
      </c>
      <c r="S52" s="284">
        <f t="shared" si="11"/>
        <v>913.62364574376625</v>
      </c>
      <c r="T52" s="284">
        <f t="shared" si="11"/>
        <v>839.35047291487535</v>
      </c>
      <c r="U52" s="284">
        <f t="shared" si="11"/>
        <v>794.77463456577811</v>
      </c>
      <c r="V52" s="284">
        <f t="shared" si="11"/>
        <v>770.61840068787626</v>
      </c>
      <c r="W52" s="284">
        <f t="shared" si="11"/>
        <v>829.22441960447122</v>
      </c>
      <c r="X52" s="284">
        <f t="shared" si="11"/>
        <v>759.71427343078244</v>
      </c>
      <c r="Y52" s="284">
        <f t="shared" si="11"/>
        <v>685.93422184006863</v>
      </c>
      <c r="DA52" s="118"/>
    </row>
    <row r="53" spans="1:105" ht="12" customHeight="1" x14ac:dyDescent="0.25">
      <c r="A53" s="51" t="s">
        <v>48</v>
      </c>
      <c r="B53" s="237">
        <f>CHI_fec!B5-B58</f>
        <v>763.04561051238375</v>
      </c>
      <c r="C53" s="237">
        <f>CHI_fec!C5-C58</f>
        <v>712.50422335095095</v>
      </c>
      <c r="D53" s="237">
        <f>CHI_fec!D5-D58</f>
        <v>598.45853413079658</v>
      </c>
      <c r="E53" s="237">
        <f>CHI_fec!E5-E58</f>
        <v>638.5968081501685</v>
      </c>
      <c r="F53" s="237">
        <f>CHI_fec!F5-F58</f>
        <v>682.91584096794679</v>
      </c>
      <c r="G53" s="237">
        <f>CHI_fec!G5-G58</f>
        <v>650.36297026377929</v>
      </c>
      <c r="H53" s="237">
        <f>CHI_fec!H5-H58</f>
        <v>630.66667835957139</v>
      </c>
      <c r="I53" s="237">
        <f>CHI_fec!I5-I58</f>
        <v>642.12733513907006</v>
      </c>
      <c r="J53" s="237">
        <f>CHI_fec!J5-J58</f>
        <v>619.67464392334841</v>
      </c>
      <c r="K53" s="237">
        <f>CHI_fec!K5-K58</f>
        <v>303.18584049819015</v>
      </c>
      <c r="L53" s="237">
        <f>CHI_fec!L5-L58</f>
        <v>276.72353032563944</v>
      </c>
      <c r="M53" s="237">
        <f>CHI_fec!M5-M58</f>
        <v>551.20982669903333</v>
      </c>
      <c r="N53" s="237">
        <f>CHI_fec!N5-N58</f>
        <v>404.71486212492096</v>
      </c>
      <c r="O53" s="237">
        <f>CHI_fec!O5-O58</f>
        <v>412.2584689768297</v>
      </c>
      <c r="P53" s="237">
        <f>CHI_fec!P5-P58</f>
        <v>503.30197612717853</v>
      </c>
      <c r="Q53" s="237">
        <f>CHI_fec!Q5-Q58</f>
        <v>588.7009514688234</v>
      </c>
      <c r="R53" s="237">
        <f>CHI_fec!R5-R58</f>
        <v>577.15787324449036</v>
      </c>
      <c r="S53" s="237">
        <f>CHI_fec!S5-S58</f>
        <v>580.84675953295005</v>
      </c>
      <c r="T53" s="237">
        <f>CHI_fec!T5-T58</f>
        <v>465.7268889948831</v>
      </c>
      <c r="U53" s="237">
        <f>CHI_fec!U5-U58</f>
        <v>475.66172521600538</v>
      </c>
      <c r="V53" s="237">
        <f>CHI_fec!V5-V58</f>
        <v>442.7328089573042</v>
      </c>
      <c r="W53" s="237">
        <f>CHI_fec!W5-W58</f>
        <v>472.34737695178541</v>
      </c>
      <c r="X53" s="237">
        <f>CHI_fec!X5-X58</f>
        <v>542.47061713706967</v>
      </c>
      <c r="Y53" s="237">
        <f>CHI_fec!Y5-Y58</f>
        <v>331.26376262120374</v>
      </c>
      <c r="DA53" s="83"/>
    </row>
    <row r="54" spans="1:105" ht="12" customHeight="1" x14ac:dyDescent="0.25">
      <c r="A54" s="99" t="s">
        <v>49</v>
      </c>
      <c r="B54" s="238">
        <f>CHI_fec!B61</f>
        <v>564.42523586651419</v>
      </c>
      <c r="C54" s="238">
        <f>CHI_fec!C61</f>
        <v>627.01664273984261</v>
      </c>
      <c r="D54" s="238">
        <f>CHI_fec!D61</f>
        <v>488.93727313469509</v>
      </c>
      <c r="E54" s="238">
        <f>CHI_fec!E61</f>
        <v>529.56437522492718</v>
      </c>
      <c r="F54" s="238">
        <f>CHI_fec!F61</f>
        <v>489.06710484022602</v>
      </c>
      <c r="G54" s="238">
        <f>CHI_fec!G61</f>
        <v>518.41821482822104</v>
      </c>
      <c r="H54" s="238">
        <f>CHI_fec!H61</f>
        <v>489.04322174200507</v>
      </c>
      <c r="I54" s="238">
        <f>CHI_fec!I61</f>
        <v>520.53243569774349</v>
      </c>
      <c r="J54" s="238">
        <f>CHI_fec!J61</f>
        <v>437.35991476368099</v>
      </c>
      <c r="K54" s="238">
        <f>CHI_fec!K61</f>
        <v>341.72039332659119</v>
      </c>
      <c r="L54" s="238">
        <f>CHI_fec!L61</f>
        <v>399.63553005287491</v>
      </c>
      <c r="M54" s="238">
        <f>CHI_fec!M61</f>
        <v>281.36657149603269</v>
      </c>
      <c r="N54" s="238">
        <f>CHI_fec!N61</f>
        <v>359.45688616022983</v>
      </c>
      <c r="O54" s="238">
        <f>CHI_fec!O61</f>
        <v>316.37976607442152</v>
      </c>
      <c r="P54" s="238">
        <f>CHI_fec!P61</f>
        <v>258.97375712972399</v>
      </c>
      <c r="Q54" s="238">
        <f>CHI_fec!Q61</f>
        <v>233.79805493224649</v>
      </c>
      <c r="R54" s="238">
        <f>CHI_fec!R61</f>
        <v>208.13886889747971</v>
      </c>
      <c r="S54" s="238">
        <f>CHI_fec!S61</f>
        <v>269.10773554682459</v>
      </c>
      <c r="T54" s="238">
        <f>CHI_fec!T61</f>
        <v>310.799947730062</v>
      </c>
      <c r="U54" s="238">
        <f>CHI_fec!U61</f>
        <v>244.0938016780425</v>
      </c>
      <c r="V54" s="238">
        <f>CHI_fec!V61</f>
        <v>240.3366283217635</v>
      </c>
      <c r="W54" s="238">
        <f>CHI_fec!W61</f>
        <v>262.55679807448769</v>
      </c>
      <c r="X54" s="238">
        <f>CHI_fec!X61</f>
        <v>149.16302191901141</v>
      </c>
      <c r="Y54" s="238">
        <f>CHI_fec!Y61</f>
        <v>275.49887632599888</v>
      </c>
      <c r="DA54" s="94"/>
    </row>
    <row r="55" spans="1:105" ht="12" customHeight="1" x14ac:dyDescent="0.25">
      <c r="A55" s="52" t="s">
        <v>50</v>
      </c>
      <c r="B55" s="239">
        <f>CHI_fec!B110</f>
        <v>27.410237026089732</v>
      </c>
      <c r="C55" s="239">
        <f>CHI_fec!C110</f>
        <v>34.22281404678148</v>
      </c>
      <c r="D55" s="239">
        <f>CHI_fec!D110</f>
        <v>31.88484621688124</v>
      </c>
      <c r="E55" s="239">
        <f>CHI_fec!E110</f>
        <v>32.243889711748487</v>
      </c>
      <c r="F55" s="239">
        <f>CHI_fec!F110</f>
        <v>27.324534845309081</v>
      </c>
      <c r="G55" s="239">
        <f>CHI_fec!G110</f>
        <v>29.833604245918</v>
      </c>
      <c r="H55" s="239">
        <f>CHI_fec!H110</f>
        <v>30.36421855706547</v>
      </c>
      <c r="I55" s="239">
        <f>CHI_fec!I110</f>
        <v>33.763015061725007</v>
      </c>
      <c r="J55" s="239">
        <f>CHI_fec!J110</f>
        <v>30.38074655802637</v>
      </c>
      <c r="K55" s="239">
        <f>CHI_fec!K110</f>
        <v>29.925666433172161</v>
      </c>
      <c r="L55" s="239">
        <f>CHI_fec!L110</f>
        <v>46.639047961984488</v>
      </c>
      <c r="M55" s="239">
        <f>CHI_fec!M110</f>
        <v>48.543206276129347</v>
      </c>
      <c r="N55" s="239">
        <f>CHI_fec!N110</f>
        <v>51.883023855863712</v>
      </c>
      <c r="O55" s="239">
        <f>CHI_fec!O110</f>
        <v>52.076468302145052</v>
      </c>
      <c r="P55" s="239">
        <f>CHI_fec!P110</f>
        <v>58.252125728480003</v>
      </c>
      <c r="Q55" s="239">
        <f>CHI_fec!Q110</f>
        <v>58.8396866341836</v>
      </c>
      <c r="R55" s="239">
        <f>CHI_fec!R110</f>
        <v>65.897582879526112</v>
      </c>
      <c r="S55" s="239">
        <f>CHI_fec!S110</f>
        <v>63.669150663991573</v>
      </c>
      <c r="T55" s="239">
        <f>CHI_fec!T110</f>
        <v>62.823636189930269</v>
      </c>
      <c r="U55" s="239">
        <f>CHI_fec!U110</f>
        <v>75.019107671730197</v>
      </c>
      <c r="V55" s="239">
        <f>CHI_fec!V110</f>
        <v>87.548963408808632</v>
      </c>
      <c r="W55" s="239">
        <f>CHI_fec!W110</f>
        <v>94.320244578198114</v>
      </c>
      <c r="X55" s="239">
        <f>CHI_fec!X110</f>
        <v>68.080634374701432</v>
      </c>
      <c r="Y55" s="239">
        <f>CHI_fec!Y110</f>
        <v>79.17158289286597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826.91177987962169</v>
      </c>
      <c r="C58" s="210">
        <v>817.25417024935496</v>
      </c>
      <c r="D58" s="210">
        <v>478.0059329320722</v>
      </c>
      <c r="E58" s="210">
        <v>578.92381771281157</v>
      </c>
      <c r="F58" s="210">
        <v>565.63422184006879</v>
      </c>
      <c r="G58" s="210">
        <v>665.14813697331988</v>
      </c>
      <c r="H58" s="210">
        <v>575.90062243464274</v>
      </c>
      <c r="I58" s="210">
        <v>603.64727498698016</v>
      </c>
      <c r="J58" s="210">
        <v>748.85125000991252</v>
      </c>
      <c r="K58" s="210">
        <v>387.34977452713269</v>
      </c>
      <c r="L58" s="210">
        <v>250.37962467141281</v>
      </c>
      <c r="M58" s="210">
        <v>298.11006330371072</v>
      </c>
      <c r="N58" s="210">
        <v>227.94789649373629</v>
      </c>
      <c r="O58" s="210">
        <v>243.93809369186769</v>
      </c>
      <c r="P58" s="210">
        <v>267.92854156224729</v>
      </c>
      <c r="Q58" s="210">
        <v>310.79251320068619</v>
      </c>
      <c r="R58" s="210">
        <v>330.01487532244198</v>
      </c>
      <c r="S58" s="210">
        <v>317.40008598452272</v>
      </c>
      <c r="T58" s="210">
        <v>225.68918629873519</v>
      </c>
      <c r="U58" s="210">
        <v>173.8524091459943</v>
      </c>
      <c r="V58" s="210">
        <v>168.1053018605794</v>
      </c>
      <c r="W58" s="210">
        <v>176.08884012311449</v>
      </c>
      <c r="X58" s="210">
        <v>141.6688420967734</v>
      </c>
      <c r="Y58" s="210">
        <v>128.5157515481539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504.86053310404128</v>
      </c>
      <c r="C60" s="204">
        <f t="shared" si="12"/>
        <v>498.48331900257949</v>
      </c>
      <c r="D60" s="204">
        <f t="shared" si="12"/>
        <v>262.5274290627687</v>
      </c>
      <c r="E60" s="204">
        <f t="shared" si="12"/>
        <v>354.99664660361128</v>
      </c>
      <c r="F60" s="204">
        <f t="shared" si="12"/>
        <v>300.32742906276872</v>
      </c>
      <c r="G60" s="204">
        <f t="shared" si="12"/>
        <v>354.67952132413683</v>
      </c>
      <c r="H60" s="204">
        <f t="shared" si="12"/>
        <v>331.21085459285422</v>
      </c>
      <c r="I60" s="204">
        <f t="shared" si="12"/>
        <v>359.51288117786584</v>
      </c>
      <c r="J60" s="204">
        <f t="shared" si="12"/>
        <v>477.8256266221224</v>
      </c>
      <c r="K60" s="204">
        <f t="shared" si="12"/>
        <v>231.11684245490568</v>
      </c>
      <c r="L60" s="204">
        <f t="shared" si="12"/>
        <v>58.115996124551337</v>
      </c>
      <c r="M60" s="204">
        <f t="shared" si="12"/>
        <v>48.820123492876533</v>
      </c>
      <c r="N60" s="204">
        <f t="shared" si="12"/>
        <v>43.768532779205003</v>
      </c>
      <c r="O60" s="204">
        <f t="shared" si="12"/>
        <v>36.777474603303673</v>
      </c>
      <c r="P60" s="204">
        <f t="shared" si="12"/>
        <v>47.654508888128703</v>
      </c>
      <c r="Q60" s="204">
        <f t="shared" si="12"/>
        <v>38.561644757005993</v>
      </c>
      <c r="R60" s="204">
        <f t="shared" si="12"/>
        <v>42.032072226999141</v>
      </c>
      <c r="S60" s="204">
        <f t="shared" si="12"/>
        <v>39.405846947549428</v>
      </c>
      <c r="T60" s="204">
        <f t="shared" si="12"/>
        <v>17.78222155238953</v>
      </c>
      <c r="U60" s="204">
        <f t="shared" si="12"/>
        <v>22.984395388470691</v>
      </c>
      <c r="V60" s="204">
        <f t="shared" si="12"/>
        <v>18.561793692049669</v>
      </c>
      <c r="W60" s="204">
        <f t="shared" si="12"/>
        <v>15.15040504142917</v>
      </c>
      <c r="X60" s="204">
        <f t="shared" si="12"/>
        <v>13.329891107951401</v>
      </c>
      <c r="Y60" s="204">
        <f t="shared" si="12"/>
        <v>9.9234901552046182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56.416150730843647</v>
      </c>
      <c r="H65" s="204">
        <v>60.812918221401127</v>
      </c>
      <c r="I65" s="204">
        <v>55.796458134013733</v>
      </c>
      <c r="J65" s="204">
        <v>49.049444334934073</v>
      </c>
      <c r="K65" s="204">
        <v>44.052698000907398</v>
      </c>
      <c r="L65" s="204">
        <v>58.115996124551337</v>
      </c>
      <c r="M65" s="204">
        <v>48.820123492876533</v>
      </c>
      <c r="N65" s="204">
        <v>43.768532779205003</v>
      </c>
      <c r="O65" s="204">
        <v>36.777474603303673</v>
      </c>
      <c r="P65" s="204">
        <v>47.654508888128703</v>
      </c>
      <c r="Q65" s="204">
        <v>38.561644757005993</v>
      </c>
      <c r="R65" s="204">
        <v>42.032072226999141</v>
      </c>
      <c r="S65" s="204">
        <v>39.405846947549428</v>
      </c>
      <c r="T65" s="204">
        <v>17.78222155238953</v>
      </c>
      <c r="U65" s="204">
        <v>22.984395388470691</v>
      </c>
      <c r="V65" s="204">
        <v>18.561793692049669</v>
      </c>
      <c r="W65" s="204">
        <v>15.15040504142917</v>
      </c>
      <c r="X65" s="204">
        <v>13.329891107951401</v>
      </c>
      <c r="Y65" s="204">
        <v>9.9234901552046182</v>
      </c>
      <c r="DA65" s="71" t="s">
        <v>977</v>
      </c>
    </row>
    <row r="66" spans="1:105" ht="12" customHeight="1" x14ac:dyDescent="0.25">
      <c r="A66" s="18" t="s">
        <v>83</v>
      </c>
      <c r="B66" s="204">
        <v>504.86053310404128</v>
      </c>
      <c r="C66" s="204">
        <v>498.48331900257949</v>
      </c>
      <c r="D66" s="204">
        <v>262.5274290627687</v>
      </c>
      <c r="E66" s="204">
        <v>354.99664660361128</v>
      </c>
      <c r="F66" s="204">
        <v>300.32742906276872</v>
      </c>
      <c r="G66" s="204">
        <v>298.26337059329319</v>
      </c>
      <c r="H66" s="204">
        <v>270.39793637145311</v>
      </c>
      <c r="I66" s="204">
        <v>303.7164230438521</v>
      </c>
      <c r="J66" s="204">
        <v>428.77618228718831</v>
      </c>
      <c r="K66" s="204">
        <v>187.0641444539983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322.05124677558041</v>
      </c>
      <c r="C67" s="204">
        <f t="shared" si="13"/>
        <v>318.77085124677552</v>
      </c>
      <c r="D67" s="204">
        <f t="shared" si="13"/>
        <v>215.47850386930349</v>
      </c>
      <c r="E67" s="204">
        <f t="shared" si="13"/>
        <v>223.92717110920029</v>
      </c>
      <c r="F67" s="204">
        <f t="shared" si="13"/>
        <v>265.30679277730007</v>
      </c>
      <c r="G67" s="204">
        <f t="shared" si="13"/>
        <v>310.46861564918311</v>
      </c>
      <c r="H67" s="204">
        <f t="shared" si="13"/>
        <v>244.68976784178849</v>
      </c>
      <c r="I67" s="204">
        <f t="shared" si="13"/>
        <v>244.1343938091143</v>
      </c>
      <c r="J67" s="204">
        <f t="shared" si="13"/>
        <v>271.02562338779018</v>
      </c>
      <c r="K67" s="204">
        <f t="shared" si="13"/>
        <v>156.23293207222699</v>
      </c>
      <c r="L67" s="204">
        <f t="shared" si="13"/>
        <v>192.2636285468615</v>
      </c>
      <c r="M67" s="204">
        <f t="shared" si="13"/>
        <v>249.28993981083411</v>
      </c>
      <c r="N67" s="204">
        <f t="shared" si="13"/>
        <v>184.17936371453129</v>
      </c>
      <c r="O67" s="204">
        <f t="shared" si="13"/>
        <v>207.160619088564</v>
      </c>
      <c r="P67" s="204">
        <f t="shared" si="13"/>
        <v>220.27403267411859</v>
      </c>
      <c r="Q67" s="204">
        <f t="shared" si="13"/>
        <v>272.23086844368021</v>
      </c>
      <c r="R67" s="204">
        <f t="shared" si="13"/>
        <v>287.98280309544282</v>
      </c>
      <c r="S67" s="204">
        <f t="shared" si="13"/>
        <v>277.99423903697328</v>
      </c>
      <c r="T67" s="204">
        <f t="shared" si="13"/>
        <v>207.90696474634569</v>
      </c>
      <c r="U67" s="204">
        <f t="shared" si="13"/>
        <v>150.86801375752361</v>
      </c>
      <c r="V67" s="204">
        <f t="shared" si="13"/>
        <v>149.54350816852971</v>
      </c>
      <c r="W67" s="204">
        <f t="shared" si="13"/>
        <v>160.9384350816853</v>
      </c>
      <c r="X67" s="204">
        <f t="shared" si="13"/>
        <v>128.33895098882201</v>
      </c>
      <c r="Y67" s="204">
        <f t="shared" si="13"/>
        <v>118.5922613929493</v>
      </c>
      <c r="DA67" s="71"/>
    </row>
    <row r="68" spans="1:105" ht="12" customHeight="1" x14ac:dyDescent="0.25">
      <c r="A68" s="18" t="s">
        <v>73</v>
      </c>
      <c r="B68" s="204">
        <v>322.05124677558041</v>
      </c>
      <c r="C68" s="204">
        <v>318.77085124677552</v>
      </c>
      <c r="D68" s="204">
        <v>215.47850386930349</v>
      </c>
      <c r="E68" s="204">
        <v>223.92717110920029</v>
      </c>
      <c r="F68" s="204">
        <v>265.30679277730007</v>
      </c>
      <c r="G68" s="204">
        <v>310.46861564918311</v>
      </c>
      <c r="H68" s="204">
        <v>244.68976784178849</v>
      </c>
      <c r="I68" s="204">
        <v>244.1343938091143</v>
      </c>
      <c r="J68" s="204">
        <v>271.02562338779018</v>
      </c>
      <c r="K68" s="204">
        <v>156.23293207222699</v>
      </c>
      <c r="L68" s="204">
        <v>192.2636285468615</v>
      </c>
      <c r="M68" s="204">
        <v>249.28993981083411</v>
      </c>
      <c r="N68" s="204">
        <v>184.17936371453129</v>
      </c>
      <c r="O68" s="204">
        <v>207.160619088564</v>
      </c>
      <c r="P68" s="204">
        <v>220.27403267411859</v>
      </c>
      <c r="Q68" s="204">
        <v>272.23086844368021</v>
      </c>
      <c r="R68" s="204">
        <v>287.98280309544282</v>
      </c>
      <c r="S68" s="204">
        <v>277.99423903697328</v>
      </c>
      <c r="T68" s="204">
        <v>207.90696474634569</v>
      </c>
      <c r="U68" s="204">
        <v>150.86801375752361</v>
      </c>
      <c r="V68" s="204">
        <v>149.54350816852971</v>
      </c>
      <c r="W68" s="204">
        <v>160.9384350816853</v>
      </c>
      <c r="X68" s="204">
        <v>128.33895098882201</v>
      </c>
      <c r="Y68" s="204">
        <v>118.5922613929493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826.91177987962169</v>
      </c>
      <c r="C71" s="284">
        <f t="shared" si="14"/>
        <v>817.25417024935496</v>
      </c>
      <c r="D71" s="284">
        <f t="shared" si="14"/>
        <v>478.0059329320722</v>
      </c>
      <c r="E71" s="284">
        <f t="shared" si="14"/>
        <v>578.92381771281157</v>
      </c>
      <c r="F71" s="284">
        <f t="shared" si="14"/>
        <v>565.63422184006879</v>
      </c>
      <c r="G71" s="284">
        <f t="shared" si="14"/>
        <v>665.14813697331988</v>
      </c>
      <c r="H71" s="284">
        <f t="shared" si="14"/>
        <v>575.90062243464274</v>
      </c>
      <c r="I71" s="284">
        <f t="shared" si="14"/>
        <v>603.64727498698016</v>
      </c>
      <c r="J71" s="284">
        <f t="shared" si="14"/>
        <v>748.85125000991252</v>
      </c>
      <c r="K71" s="284">
        <f t="shared" si="14"/>
        <v>387.34977452713269</v>
      </c>
      <c r="L71" s="284">
        <f t="shared" si="14"/>
        <v>250.37962467141281</v>
      </c>
      <c r="M71" s="284">
        <f t="shared" si="14"/>
        <v>298.11006330371072</v>
      </c>
      <c r="N71" s="284">
        <f t="shared" si="14"/>
        <v>227.94789649373629</v>
      </c>
      <c r="O71" s="284">
        <f t="shared" si="14"/>
        <v>243.93809369186769</v>
      </c>
      <c r="P71" s="284">
        <f t="shared" si="14"/>
        <v>267.92854156224729</v>
      </c>
      <c r="Q71" s="284">
        <f t="shared" si="14"/>
        <v>310.79251320068619</v>
      </c>
      <c r="R71" s="284">
        <f t="shared" si="14"/>
        <v>330.01487532244198</v>
      </c>
      <c r="S71" s="284">
        <f t="shared" si="14"/>
        <v>317.40008598452272</v>
      </c>
      <c r="T71" s="284">
        <f t="shared" si="14"/>
        <v>225.68918629873519</v>
      </c>
      <c r="U71" s="284">
        <f t="shared" si="14"/>
        <v>173.8524091459943</v>
      </c>
      <c r="V71" s="284">
        <f t="shared" si="14"/>
        <v>168.1053018605794</v>
      </c>
      <c r="W71" s="284">
        <f t="shared" si="14"/>
        <v>176.08884012311449</v>
      </c>
      <c r="X71" s="284">
        <f t="shared" si="14"/>
        <v>141.6688420967734</v>
      </c>
      <c r="Y71" s="284">
        <f t="shared" si="14"/>
        <v>128.5157515481539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826.91177987962169</v>
      </c>
      <c r="C72" s="241">
        <f>CHI_fec!C16</f>
        <v>817.25417024935496</v>
      </c>
      <c r="D72" s="241">
        <f>CHI_fec!D16</f>
        <v>478.0059329320722</v>
      </c>
      <c r="E72" s="241">
        <f>CHI_fec!E16</f>
        <v>578.92381771281157</v>
      </c>
      <c r="F72" s="241">
        <f>CHI_fec!F16</f>
        <v>565.63422184006879</v>
      </c>
      <c r="G72" s="241">
        <f>CHI_fec!G16</f>
        <v>665.14813697331988</v>
      </c>
      <c r="H72" s="241">
        <f>CHI_fec!H16</f>
        <v>575.90062243464274</v>
      </c>
      <c r="I72" s="241">
        <f>CHI_fec!I16</f>
        <v>603.64727498698016</v>
      </c>
      <c r="J72" s="241">
        <f>CHI_fec!J16</f>
        <v>748.85125000991252</v>
      </c>
      <c r="K72" s="241">
        <f>CHI_fec!K16</f>
        <v>387.34977452713269</v>
      </c>
      <c r="L72" s="241">
        <f>CHI_fec!L16</f>
        <v>250.37962467141281</v>
      </c>
      <c r="M72" s="241">
        <f>CHI_fec!M16</f>
        <v>298.11006330371072</v>
      </c>
      <c r="N72" s="241">
        <f>CHI_fec!N16</f>
        <v>227.94789649373629</v>
      </c>
      <c r="O72" s="241">
        <f>CHI_fec!O16</f>
        <v>243.93809369186769</v>
      </c>
      <c r="P72" s="241">
        <f>CHI_fec!P16</f>
        <v>267.92854156224729</v>
      </c>
      <c r="Q72" s="241">
        <f>CHI_fec!Q16</f>
        <v>310.79251320068619</v>
      </c>
      <c r="R72" s="241">
        <f>CHI_fec!R16</f>
        <v>330.01487532244198</v>
      </c>
      <c r="S72" s="241">
        <f>CHI_fec!S16</f>
        <v>317.40008598452272</v>
      </c>
      <c r="T72" s="241">
        <f>CHI_fec!T16</f>
        <v>225.68918629873519</v>
      </c>
      <c r="U72" s="241">
        <f>CHI_fec!U16</f>
        <v>173.8524091459943</v>
      </c>
      <c r="V72" s="241">
        <f>CHI_fec!V16</f>
        <v>168.1053018605794</v>
      </c>
      <c r="W72" s="241">
        <f>CHI_fec!W16</f>
        <v>176.08884012311449</v>
      </c>
      <c r="X72" s="241">
        <f>CHI_fec!X16</f>
        <v>141.6688420967734</v>
      </c>
      <c r="Y72" s="241">
        <f>CHI_fec!Y16</f>
        <v>128.5157515481539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4761.0608571786252</v>
      </c>
      <c r="C76" s="203">
        <f t="shared" si="15"/>
        <v>4736.3122592342306</v>
      </c>
      <c r="D76" s="203">
        <f t="shared" si="15"/>
        <v>3634.6517525354875</v>
      </c>
      <c r="E76" s="203">
        <f t="shared" si="15"/>
        <v>3810.0296726594352</v>
      </c>
      <c r="F76" s="203">
        <f t="shared" si="15"/>
        <v>3951.8629334112011</v>
      </c>
      <c r="G76" s="203">
        <f t="shared" si="15"/>
        <v>3869.7535987206202</v>
      </c>
      <c r="H76" s="203">
        <f t="shared" si="15"/>
        <v>3511.5154689322435</v>
      </c>
      <c r="I76" s="203">
        <f t="shared" si="15"/>
        <v>3720.2365815116627</v>
      </c>
      <c r="J76" s="203">
        <f t="shared" si="15"/>
        <v>3393.6882497914808</v>
      </c>
      <c r="K76" s="203">
        <f t="shared" si="15"/>
        <v>1767.505252872274</v>
      </c>
      <c r="L76" s="203">
        <f t="shared" si="15"/>
        <v>2079.9056539360718</v>
      </c>
      <c r="M76" s="203">
        <f t="shared" si="15"/>
        <v>2683.5460812762194</v>
      </c>
      <c r="N76" s="203">
        <f t="shared" si="15"/>
        <v>2270.5581073814437</v>
      </c>
      <c r="O76" s="203">
        <f t="shared" si="15"/>
        <v>2293.580034132216</v>
      </c>
      <c r="P76" s="203">
        <f t="shared" si="15"/>
        <v>2493.2166608350735</v>
      </c>
      <c r="Q76" s="203">
        <f t="shared" si="15"/>
        <v>2898.0925376068735</v>
      </c>
      <c r="R76" s="203">
        <f t="shared" si="15"/>
        <v>3039.6153740058548</v>
      </c>
      <c r="S76" s="203">
        <f t="shared" si="15"/>
        <v>3600.663498320796</v>
      </c>
      <c r="T76" s="203">
        <f t="shared" si="15"/>
        <v>3697.1087256238025</v>
      </c>
      <c r="U76" s="203">
        <f t="shared" si="15"/>
        <v>3277.4991220166248</v>
      </c>
      <c r="V76" s="203">
        <f t="shared" si="15"/>
        <v>2934.3221746975328</v>
      </c>
      <c r="W76" s="203">
        <f t="shared" si="15"/>
        <v>3423.5817215970928</v>
      </c>
      <c r="X76" s="203">
        <f t="shared" si="15"/>
        <v>2938.0795871361397</v>
      </c>
      <c r="Y76" s="203">
        <f t="shared" si="15"/>
        <v>2675.1401993907621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2686.0415771786256</v>
      </c>
      <c r="C77" s="213">
        <f>(CHI_emi!C5-CHI_emi!C59)+(CHI_emi!C61-CHI_emi!C108)+CHI_emi!C110</f>
        <v>2631.9199992342305</v>
      </c>
      <c r="D77" s="213">
        <f>(CHI_emi!D5-CHI_emi!D59)+(CHI_emi!D61-CHI_emi!D108)+CHI_emi!D110</f>
        <v>2036.3468225354875</v>
      </c>
      <c r="E77" s="213">
        <f>(CHI_emi!E5-CHI_emi!E59)+(CHI_emi!E61-CHI_emi!E108)+CHI_emi!E110</f>
        <v>2176.3860126594354</v>
      </c>
      <c r="F77" s="213">
        <f>(CHI_emi!F5-CHI_emi!F59)+(CHI_emi!F61-CHI_emi!F108)+CHI_emi!F110</f>
        <v>2154.1823334112014</v>
      </c>
      <c r="G77" s="213">
        <f>(CHI_emi!G5-CHI_emi!G59)+(CHI_emi!G61-CHI_emi!G108)+CHI_emi!G110</f>
        <v>1972.0351087206204</v>
      </c>
      <c r="H77" s="213">
        <f>(CHI_emi!H5-CHI_emi!H59)+(CHI_emi!H61-CHI_emi!H108)+CHI_emi!H110</f>
        <v>1836.9886189322435</v>
      </c>
      <c r="I77" s="213">
        <f>(CHI_emi!I5-CHI_emi!I59)+(CHI_emi!I61-CHI_emi!I108)+CHI_emi!I110</f>
        <v>1935.0423915116626</v>
      </c>
      <c r="J77" s="213">
        <f>(CHI_emi!J5-CHI_emi!J59)+(CHI_emi!J61-CHI_emi!J108)+CHI_emi!J110</f>
        <v>1646.5117397914807</v>
      </c>
      <c r="K77" s="213">
        <f>(CHI_emi!K5-CHI_emi!K59)+(CHI_emi!K61-CHI_emi!K108)+CHI_emi!K110</f>
        <v>723.31143287227405</v>
      </c>
      <c r="L77" s="213">
        <f>(CHI_emi!L5-CHI_emi!L59)+(CHI_emi!L61-CHI_emi!L108)+CHI_emi!L110</f>
        <v>835.20673393607149</v>
      </c>
      <c r="M77" s="213">
        <f>(CHI_emi!M5-CHI_emi!M59)+(CHI_emi!M61-CHI_emi!M108)+CHI_emi!M110</f>
        <v>1082.6264512762191</v>
      </c>
      <c r="N77" s="213">
        <f>(CHI_emi!N5-CHI_emi!N59)+(CHI_emi!N61-CHI_emi!N108)+CHI_emi!N110</f>
        <v>951.23626738144344</v>
      </c>
      <c r="O77" s="213">
        <f>(CHI_emi!O5-CHI_emi!O59)+(CHI_emi!O61-CHI_emi!O108)+CHI_emi!O110</f>
        <v>943.62274413221587</v>
      </c>
      <c r="P77" s="213">
        <f>(CHI_emi!P5-CHI_emi!P59)+(CHI_emi!P61-CHI_emi!P108)+CHI_emi!P110</f>
        <v>1013.2673308350737</v>
      </c>
      <c r="Q77" s="213">
        <f>(CHI_emi!Q5-CHI_emi!Q59)+(CHI_emi!Q61-CHI_emi!Q108)+CHI_emi!Q110</f>
        <v>1233.3865576068736</v>
      </c>
      <c r="R77" s="213">
        <f>(CHI_emi!R5-CHI_emi!R59)+(CHI_emi!R61-CHI_emi!R108)+CHI_emi!R110</f>
        <v>1315.1236540058549</v>
      </c>
      <c r="S77" s="213">
        <f>(CHI_emi!S5-CHI_emi!S59)+(CHI_emi!S61-CHI_emi!S108)+CHI_emi!S110</f>
        <v>1947.9188183207959</v>
      </c>
      <c r="T77" s="213">
        <f>(CHI_emi!T5-CHI_emi!T59)+(CHI_emi!T61-CHI_emi!T108)+CHI_emi!T110</f>
        <v>2357.1755156238023</v>
      </c>
      <c r="U77" s="213">
        <f>(CHI_emi!U5-CHI_emi!U59)+(CHI_emi!U61-CHI_emi!U108)+CHI_emi!U110</f>
        <v>2157.4443020166245</v>
      </c>
      <c r="V77" s="213">
        <f>(CHI_emi!V5-CHI_emi!V59)+(CHI_emi!V61-CHI_emi!V108)+CHI_emi!V110</f>
        <v>1988.5879646975329</v>
      </c>
      <c r="W77" s="213">
        <f>(CHI_emi!W5-CHI_emi!W59)+(CHI_emi!W61-CHI_emi!W108)+CHI_emi!W110</f>
        <v>2249.181711597093</v>
      </c>
      <c r="X77" s="213">
        <f>(CHI_emi!X5-CHI_emi!X59)+(CHI_emi!X61-CHI_emi!X108)+CHI_emi!X110</f>
        <v>2000.6553071361398</v>
      </c>
      <c r="Y77" s="213">
        <f>(CHI_emi!Y5-CHI_emi!Y59)+(CHI_emi!Y61-CHI_emi!Y108)+CHI_emi!Y110</f>
        <v>1716.6532793907618</v>
      </c>
      <c r="DA77" s="85"/>
    </row>
    <row r="78" spans="1:105" ht="12" customHeight="1" x14ac:dyDescent="0.25">
      <c r="A78" s="14" t="s">
        <v>146</v>
      </c>
      <c r="B78" s="204">
        <f>CHI_emi!B59+CHI_emi!B108</f>
        <v>2075.01928</v>
      </c>
      <c r="C78" s="204">
        <f>CHI_emi!C59+CHI_emi!C108</f>
        <v>2104.3922600000001</v>
      </c>
      <c r="D78" s="204">
        <f>CHI_emi!D59+CHI_emi!D108</f>
        <v>1598.30493</v>
      </c>
      <c r="E78" s="204">
        <f>CHI_emi!E59+CHI_emi!E108</f>
        <v>1633.64366</v>
      </c>
      <c r="F78" s="204">
        <f>CHI_emi!F59+CHI_emi!F108</f>
        <v>1797.6805999999999</v>
      </c>
      <c r="G78" s="204">
        <f>CHI_emi!G59+CHI_emi!G108</f>
        <v>1897.71849</v>
      </c>
      <c r="H78" s="204">
        <f>CHI_emi!H59+CHI_emi!H108</f>
        <v>1674.52685</v>
      </c>
      <c r="I78" s="204">
        <f>CHI_emi!I59+CHI_emi!I108</f>
        <v>1785.1941899999999</v>
      </c>
      <c r="J78" s="204">
        <f>CHI_emi!J59+CHI_emi!J108</f>
        <v>1747.17651</v>
      </c>
      <c r="K78" s="204">
        <f>CHI_emi!K59+CHI_emi!K108</f>
        <v>1044.19382</v>
      </c>
      <c r="L78" s="204">
        <f>CHI_emi!L59+CHI_emi!L108</f>
        <v>1244.69892</v>
      </c>
      <c r="M78" s="204">
        <f>CHI_emi!M59+CHI_emi!M108</f>
        <v>1600.9196300000001</v>
      </c>
      <c r="N78" s="204">
        <f>CHI_emi!N59+CHI_emi!N108</f>
        <v>1319.3218400000001</v>
      </c>
      <c r="O78" s="204">
        <f>CHI_emi!O59+CHI_emi!O108</f>
        <v>1349.9572900000001</v>
      </c>
      <c r="P78" s="204">
        <f>CHI_emi!P59+CHI_emi!P108</f>
        <v>1479.9493299999999</v>
      </c>
      <c r="Q78" s="204">
        <f>CHI_emi!Q59+CHI_emi!Q108</f>
        <v>1664.70598</v>
      </c>
      <c r="R78" s="204">
        <f>CHI_emi!R59+CHI_emi!R108</f>
        <v>1724.49172</v>
      </c>
      <c r="S78" s="204">
        <f>CHI_emi!S59+CHI_emi!S108</f>
        <v>1652.74468</v>
      </c>
      <c r="T78" s="204">
        <f>CHI_emi!T59+CHI_emi!T108</f>
        <v>1339.9332099999999</v>
      </c>
      <c r="U78" s="204">
        <f>CHI_emi!U59+CHI_emi!U108</f>
        <v>1120.0548200000001</v>
      </c>
      <c r="V78" s="204">
        <f>CHI_emi!V59+CHI_emi!V108</f>
        <v>945.73420999999996</v>
      </c>
      <c r="W78" s="204">
        <f>CHI_emi!W59+CHI_emi!W108</f>
        <v>1174.4000100000001</v>
      </c>
      <c r="X78" s="204">
        <f>CHI_emi!X59+CHI_emi!X108</f>
        <v>937.42427999999995</v>
      </c>
      <c r="Y78" s="204">
        <f>CHI_emi!Y59+CHI_emi!Y108</f>
        <v>958.48692000000005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4761.0608571786261</v>
      </c>
      <c r="C79" s="210">
        <f t="shared" si="16"/>
        <v>4736.3122592342306</v>
      </c>
      <c r="D79" s="210">
        <f t="shared" si="16"/>
        <v>3634.6517525354875</v>
      </c>
      <c r="E79" s="210">
        <f t="shared" si="16"/>
        <v>3810.0296726594356</v>
      </c>
      <c r="F79" s="210">
        <f t="shared" si="16"/>
        <v>3951.8629334112011</v>
      </c>
      <c r="G79" s="210">
        <f t="shared" si="16"/>
        <v>3869.7535987206202</v>
      </c>
      <c r="H79" s="210">
        <f t="shared" si="16"/>
        <v>3511.5154689322435</v>
      </c>
      <c r="I79" s="210">
        <f t="shared" si="16"/>
        <v>3720.2365815116623</v>
      </c>
      <c r="J79" s="210">
        <f t="shared" si="16"/>
        <v>3393.6882497914808</v>
      </c>
      <c r="K79" s="210">
        <f t="shared" si="16"/>
        <v>1767.505252872274</v>
      </c>
      <c r="L79" s="210">
        <f t="shared" si="16"/>
        <v>2079.9056539360718</v>
      </c>
      <c r="M79" s="210">
        <f t="shared" si="16"/>
        <v>2683.5460812762194</v>
      </c>
      <c r="N79" s="210">
        <f t="shared" si="16"/>
        <v>2270.5581073814437</v>
      </c>
      <c r="O79" s="210">
        <f t="shared" si="16"/>
        <v>2293.5800341322156</v>
      </c>
      <c r="P79" s="210">
        <f t="shared" si="16"/>
        <v>2493.2166608350735</v>
      </c>
      <c r="Q79" s="210">
        <f t="shared" si="16"/>
        <v>2898.0925376068735</v>
      </c>
      <c r="R79" s="210">
        <f t="shared" si="16"/>
        <v>3039.6153740058548</v>
      </c>
      <c r="S79" s="210">
        <f t="shared" si="16"/>
        <v>3600.663498320796</v>
      </c>
      <c r="T79" s="210">
        <f t="shared" si="16"/>
        <v>3697.1087256238025</v>
      </c>
      <c r="U79" s="210">
        <f t="shared" si="16"/>
        <v>3277.4991220166244</v>
      </c>
      <c r="V79" s="210">
        <f t="shared" si="16"/>
        <v>2934.3221746975332</v>
      </c>
      <c r="W79" s="210">
        <f t="shared" si="16"/>
        <v>3423.5817215970933</v>
      </c>
      <c r="X79" s="210">
        <f t="shared" si="16"/>
        <v>2938.0795871361397</v>
      </c>
      <c r="Y79" s="210">
        <f t="shared" si="16"/>
        <v>2675.1401993907621</v>
      </c>
      <c r="DA79" s="109"/>
    </row>
    <row r="80" spans="1:105" ht="12" customHeight="1" x14ac:dyDescent="0.25">
      <c r="A80" s="51" t="s">
        <v>48</v>
      </c>
      <c r="B80" s="241">
        <f>CHI_emi!B$5</f>
        <v>3571.4341819539895</v>
      </c>
      <c r="C80" s="241">
        <f>CHI_emi!C$5</f>
        <v>3454.5390956036704</v>
      </c>
      <c r="D80" s="241">
        <f>CHI_emi!D$5</f>
        <v>2676.4352642951962</v>
      </c>
      <c r="E80" s="241">
        <f>CHI_emi!E$5</f>
        <v>2777.6667770672939</v>
      </c>
      <c r="F80" s="241">
        <f>CHI_emi!F$5</f>
        <v>3011.3604046406253</v>
      </c>
      <c r="G80" s="241">
        <f>CHI_emi!G$5</f>
        <v>2956.4622678331052</v>
      </c>
      <c r="H80" s="241">
        <f>CHI_emi!H$5</f>
        <v>2672.7355018506864</v>
      </c>
      <c r="I80" s="241">
        <f>CHI_emi!I$5</f>
        <v>2813.5764312030797</v>
      </c>
      <c r="J80" s="241">
        <f>CHI_emi!J$5</f>
        <v>2677.8580876312899</v>
      </c>
      <c r="K80" s="241">
        <f>CHI_emi!K$5</f>
        <v>1361.8033642191074</v>
      </c>
      <c r="L80" s="241">
        <f>CHI_emi!L$5</f>
        <v>1550.4666264621014</v>
      </c>
      <c r="M80" s="241">
        <f>CHI_emi!M$5</f>
        <v>2271.4366881509077</v>
      </c>
      <c r="N80" s="241">
        <f>CHI_emi!N$5</f>
        <v>1783.7475377571136</v>
      </c>
      <c r="O80" s="241">
        <f>CHI_emi!O$5</f>
        <v>1845.2348817783884</v>
      </c>
      <c r="P80" s="241">
        <f>CHI_emi!P$5</f>
        <v>2097.798940972425</v>
      </c>
      <c r="Q80" s="241">
        <f>CHI_emi!Q$5</f>
        <v>2485.2986877418725</v>
      </c>
      <c r="R80" s="241">
        <f>CHI_emi!R$5</f>
        <v>2614.7262869923993</v>
      </c>
      <c r="S80" s="241">
        <f>CHI_emi!S$5</f>
        <v>2885.9921327508109</v>
      </c>
      <c r="T80" s="241">
        <f>CHI_emi!T$5</f>
        <v>2642.9837320983456</v>
      </c>
      <c r="U80" s="241">
        <f>CHI_emi!U$5</f>
        <v>2407.2025482582521</v>
      </c>
      <c r="V80" s="241">
        <f>CHI_emi!V$5</f>
        <v>2085.9212437262695</v>
      </c>
      <c r="W80" s="241">
        <f>CHI_emi!W$5</f>
        <v>2445.1765309734637</v>
      </c>
      <c r="X80" s="241">
        <f>CHI_emi!X$5</f>
        <v>2373.8232031969087</v>
      </c>
      <c r="Y80" s="241">
        <f>CHI_emi!Y$5</f>
        <v>1793.8899870458999</v>
      </c>
      <c r="DA80" s="83"/>
    </row>
    <row r="81" spans="1:105" ht="12" customHeight="1" x14ac:dyDescent="0.25">
      <c r="A81" s="99" t="s">
        <v>49</v>
      </c>
      <c r="B81" s="282">
        <f>CHI_emi!B$61</f>
        <v>1136.4787194600747</v>
      </c>
      <c r="C81" s="282">
        <f>CHI_emi!C$61</f>
        <v>1217.585986870075</v>
      </c>
      <c r="D81" s="282">
        <f>CHI_emi!D$61</f>
        <v>901.30846295549384</v>
      </c>
      <c r="E81" s="282">
        <f>CHI_emi!E$61</f>
        <v>974.73646244866347</v>
      </c>
      <c r="F81" s="282">
        <f>CHI_emi!F$61</f>
        <v>892.06695210991256</v>
      </c>
      <c r="G81" s="282">
        <f>CHI_emi!G$61</f>
        <v>864.54455083684854</v>
      </c>
      <c r="H81" s="282">
        <f>CHI_emi!H$61</f>
        <v>790.8225653340121</v>
      </c>
      <c r="I81" s="282">
        <f>CHI_emi!I$61</f>
        <v>852.8174339318532</v>
      </c>
      <c r="J81" s="282">
        <f>CHI_emi!J$61</f>
        <v>670.00850857951764</v>
      </c>
      <c r="K81" s="282">
        <f>CHI_emi!K$61</f>
        <v>372.63120999276038</v>
      </c>
      <c r="L81" s="282">
        <f>CHI_emi!L$61</f>
        <v>471.52984145091887</v>
      </c>
      <c r="M81" s="282">
        <f>CHI_emi!M$61</f>
        <v>348.7840890368675</v>
      </c>
      <c r="N81" s="282">
        <f>CHI_emi!N$61</f>
        <v>423.30777833297668</v>
      </c>
      <c r="O81" s="282">
        <f>CHI_emi!O$61</f>
        <v>383.99009021870859</v>
      </c>
      <c r="P81" s="282">
        <f>CHI_emi!P$61</f>
        <v>321.55227885754925</v>
      </c>
      <c r="Q81" s="282">
        <f>CHI_emi!Q$61</f>
        <v>330.88414489805353</v>
      </c>
      <c r="R81" s="282">
        <f>CHI_emi!R$61</f>
        <v>326.17304651707923</v>
      </c>
      <c r="S81" s="282">
        <f>CHI_emi!S$61</f>
        <v>584.34171409060366</v>
      </c>
      <c r="T81" s="282">
        <f>CHI_emi!T$61</f>
        <v>892.79285132898019</v>
      </c>
      <c r="U81" s="282">
        <f>CHI_emi!U$61</f>
        <v>676.46792716349796</v>
      </c>
      <c r="V81" s="282">
        <f>CHI_emi!V$61</f>
        <v>633.0541166393017</v>
      </c>
      <c r="W81" s="282">
        <f>CHI_emi!W$61</f>
        <v>723.81265594417778</v>
      </c>
      <c r="X81" s="282">
        <f>CHI_emi!X$61</f>
        <v>404.06989903639953</v>
      </c>
      <c r="Y81" s="282">
        <f>CHI_emi!Y$61</f>
        <v>706.99972964888821</v>
      </c>
      <c r="DA81" s="94"/>
    </row>
    <row r="82" spans="1:105" ht="12" customHeight="1" x14ac:dyDescent="0.25">
      <c r="A82" s="52" t="s">
        <v>50</v>
      </c>
      <c r="B82" s="242">
        <f>CHI_emi!B$110</f>
        <v>53.147955764561857</v>
      </c>
      <c r="C82" s="242">
        <f>CHI_emi!C$110</f>
        <v>64.187176760485443</v>
      </c>
      <c r="D82" s="242">
        <f>CHI_emi!D$110</f>
        <v>56.908025284797397</v>
      </c>
      <c r="E82" s="242">
        <f>CHI_emi!E$110</f>
        <v>57.626433143478259</v>
      </c>
      <c r="F82" s="242">
        <f>CHI_emi!F$110</f>
        <v>48.435576660663003</v>
      </c>
      <c r="G82" s="242">
        <f>CHI_emi!G$110</f>
        <v>48.746780050666501</v>
      </c>
      <c r="H82" s="242">
        <f>CHI_emi!H$110</f>
        <v>47.95740174754502</v>
      </c>
      <c r="I82" s="242">
        <f>CHI_emi!I$110</f>
        <v>53.842716376729612</v>
      </c>
      <c r="J82" s="242">
        <f>CHI_emi!J$110</f>
        <v>45.821653580673299</v>
      </c>
      <c r="K82" s="242">
        <f>CHI_emi!K$110</f>
        <v>33.070678660406152</v>
      </c>
      <c r="L82" s="242">
        <f>CHI_emi!L$110</f>
        <v>57.909186023051269</v>
      </c>
      <c r="M82" s="242">
        <f>CHI_emi!M$110</f>
        <v>63.325304088444042</v>
      </c>
      <c r="N82" s="242">
        <f>CHI_emi!N$110</f>
        <v>63.502791291353269</v>
      </c>
      <c r="O82" s="242">
        <f>CHI_emi!O$110</f>
        <v>64.355062135118928</v>
      </c>
      <c r="P82" s="242">
        <f>CHI_emi!P$110</f>
        <v>73.865441005099314</v>
      </c>
      <c r="Q82" s="242">
        <f>CHI_emi!Q$110</f>
        <v>81.909704966947402</v>
      </c>
      <c r="R82" s="242">
        <f>CHI_emi!R$110</f>
        <v>98.716040496376394</v>
      </c>
      <c r="S82" s="242">
        <f>CHI_emi!S$110</f>
        <v>130.32965147938131</v>
      </c>
      <c r="T82" s="242">
        <f>CHI_emi!T$110</f>
        <v>161.33214219647661</v>
      </c>
      <c r="U82" s="242">
        <f>CHI_emi!U$110</f>
        <v>193.82864659487461</v>
      </c>
      <c r="V82" s="242">
        <f>CHI_emi!V$110</f>
        <v>215.3468143319617</v>
      </c>
      <c r="W82" s="242">
        <f>CHI_emi!W$110</f>
        <v>254.59253467945169</v>
      </c>
      <c r="X82" s="242">
        <f>CHI_emi!X$110</f>
        <v>160.18648490283141</v>
      </c>
      <c r="Y82" s="242">
        <f>CHI_emi!Y$110</f>
        <v>174.25048269597369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147.60982973837881</v>
      </c>
      <c r="C85" s="287">
        <f t="shared" si="17"/>
        <v>177.95570407042237</v>
      </c>
      <c r="D85" s="287">
        <f t="shared" si="17"/>
        <v>220.84207178632732</v>
      </c>
      <c r="E85" s="287">
        <f t="shared" si="17"/>
        <v>200.30522592130671</v>
      </c>
      <c r="F85" s="287">
        <f t="shared" si="17"/>
        <v>159.51957209379191</v>
      </c>
      <c r="G85" s="287">
        <f t="shared" si="17"/>
        <v>178.72465432748169</v>
      </c>
      <c r="H85" s="287">
        <f t="shared" si="17"/>
        <v>191.18194497777296</v>
      </c>
      <c r="I85" s="287">
        <f t="shared" si="17"/>
        <v>186.84663774007208</v>
      </c>
      <c r="J85" s="287">
        <f t="shared" si="17"/>
        <v>186.5301317265656</v>
      </c>
      <c r="K85" s="287">
        <f t="shared" si="17"/>
        <v>86.336578042623287</v>
      </c>
      <c r="L85" s="287">
        <f t="shared" si="17"/>
        <v>138.1745320505776</v>
      </c>
      <c r="M85" s="287">
        <f t="shared" si="17"/>
        <v>219.51430374854459</v>
      </c>
      <c r="N85" s="287">
        <f t="shared" si="17"/>
        <v>232.99151289770933</v>
      </c>
      <c r="O85" s="287">
        <f t="shared" si="17"/>
        <v>227.40021010088427</v>
      </c>
      <c r="P85" s="287">
        <f t="shared" si="17"/>
        <v>309.214469759596</v>
      </c>
      <c r="Q85" s="287">
        <f t="shared" si="17"/>
        <v>343.33548821999216</v>
      </c>
      <c r="R85" s="287">
        <f t="shared" si="17"/>
        <v>343.20360277363858</v>
      </c>
      <c r="S85" s="287">
        <f t="shared" si="17"/>
        <v>339.96636589321719</v>
      </c>
      <c r="T85" s="287">
        <f t="shared" si="17"/>
        <v>333.72506848225737</v>
      </c>
      <c r="U85" s="287">
        <f t="shared" si="17"/>
        <v>343.1303556670631</v>
      </c>
      <c r="V85" s="287">
        <f t="shared" si="17"/>
        <v>360.28131317896248</v>
      </c>
      <c r="W85" s="287">
        <f t="shared" si="17"/>
        <v>167.66591058475507</v>
      </c>
      <c r="X85" s="287">
        <f t="shared" si="17"/>
        <v>370.14506788195524</v>
      </c>
      <c r="Y85" s="287">
        <f t="shared" si="17"/>
        <v>341.56992087511196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250.77249289665431</v>
      </c>
      <c r="C86" s="288">
        <f t="shared" si="18"/>
        <v>308.69483978481196</v>
      </c>
      <c r="D86" s="288">
        <f t="shared" si="18"/>
        <v>388.41931721958792</v>
      </c>
      <c r="E86" s="288">
        <f t="shared" si="18"/>
        <v>350.15574697841902</v>
      </c>
      <c r="F86" s="288">
        <f t="shared" si="18"/>
        <v>273.33556200809767</v>
      </c>
      <c r="G86" s="288">
        <f t="shared" si="18"/>
        <v>309.84265058359421</v>
      </c>
      <c r="H86" s="288">
        <f t="shared" si="18"/>
        <v>333.39928928310115</v>
      </c>
      <c r="I86" s="288">
        <f t="shared" si="18"/>
        <v>326.89369579178305</v>
      </c>
      <c r="J86" s="288">
        <f t="shared" si="18"/>
        <v>325.8611740743172</v>
      </c>
      <c r="K86" s="288">
        <f t="shared" si="18"/>
        <v>366.40567973757476</v>
      </c>
      <c r="L86" s="288">
        <f t="shared" si="18"/>
        <v>265.70284713141086</v>
      </c>
      <c r="M86" s="288">
        <f t="shared" si="18"/>
        <v>482.13308177451302</v>
      </c>
      <c r="N86" s="288">
        <f t="shared" si="18"/>
        <v>339.74514843348345</v>
      </c>
      <c r="O86" s="288">
        <f t="shared" si="18"/>
        <v>387.07269566621966</v>
      </c>
      <c r="P86" s="288">
        <f t="shared" si="18"/>
        <v>646.01006565827913</v>
      </c>
      <c r="Q86" s="288">
        <f t="shared" si="18"/>
        <v>752.32798425161639</v>
      </c>
      <c r="R86" s="288">
        <f t="shared" si="18"/>
        <v>792.7571258866675</v>
      </c>
      <c r="S86" s="288">
        <f t="shared" si="18"/>
        <v>687.77956271818402</v>
      </c>
      <c r="T86" s="288">
        <f t="shared" si="18"/>
        <v>633.69367337646918</v>
      </c>
      <c r="U86" s="288">
        <f t="shared" si="18"/>
        <v>725.11667674890384</v>
      </c>
      <c r="V86" s="288">
        <f t="shared" si="18"/>
        <v>922.76805493445454</v>
      </c>
      <c r="W86" s="288">
        <f t="shared" si="18"/>
        <v>265.69445517975561</v>
      </c>
      <c r="X86" s="288">
        <f t="shared" si="18"/>
        <v>1086.75310411796</v>
      </c>
      <c r="Y86" s="288">
        <f t="shared" si="18"/>
        <v>687.82066800787072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1652.0728364463816</v>
      </c>
      <c r="C87" s="289">
        <f t="shared" si="19"/>
        <v>1757.5544647922607</v>
      </c>
      <c r="D87" s="289">
        <f t="shared" si="19"/>
        <v>2007.5639344642204</v>
      </c>
      <c r="E87" s="289">
        <f t="shared" si="19"/>
        <v>1888.7741382140423</v>
      </c>
      <c r="F87" s="289">
        <f t="shared" si="19"/>
        <v>1695.9873877919069</v>
      </c>
      <c r="G87" s="289">
        <f t="shared" si="19"/>
        <v>1771.5184671214624</v>
      </c>
      <c r="H87" s="289">
        <f t="shared" si="19"/>
        <v>1829.1180256305215</v>
      </c>
      <c r="I87" s="289">
        <f t="shared" si="19"/>
        <v>1753.3126179330204</v>
      </c>
      <c r="J87" s="289">
        <f t="shared" si="19"/>
        <v>1765.8299955077648</v>
      </c>
      <c r="K87" s="289">
        <f t="shared" si="19"/>
        <v>808.37949590019048</v>
      </c>
      <c r="L87" s="289">
        <f t="shared" si="19"/>
        <v>1290.425350728834</v>
      </c>
      <c r="M87" s="289">
        <f t="shared" si="19"/>
        <v>2050.8414388844931</v>
      </c>
      <c r="N87" s="289">
        <f t="shared" si="19"/>
        <v>2096.6867283779407</v>
      </c>
      <c r="O87" s="289">
        <f t="shared" si="19"/>
        <v>2087.71734158667</v>
      </c>
      <c r="P87" s="289">
        <f t="shared" si="19"/>
        <v>2781.4425724377306</v>
      </c>
      <c r="Q87" s="289">
        <f t="shared" si="19"/>
        <v>3065.3963305111483</v>
      </c>
      <c r="R87" s="289">
        <f t="shared" si="19"/>
        <v>3076.6203964118322</v>
      </c>
      <c r="S87" s="289">
        <f t="shared" si="19"/>
        <v>3048.8433056060517</v>
      </c>
      <c r="T87" s="289">
        <f t="shared" si="19"/>
        <v>2997.749942800222</v>
      </c>
      <c r="U87" s="289">
        <f t="shared" si="19"/>
        <v>3039.5631068295033</v>
      </c>
      <c r="V87" s="289">
        <f t="shared" si="19"/>
        <v>3097.1752510086885</v>
      </c>
      <c r="W87" s="289">
        <f t="shared" si="19"/>
        <v>1676.8901886644821</v>
      </c>
      <c r="X87" s="289">
        <f t="shared" si="19"/>
        <v>3272.5549833781374</v>
      </c>
      <c r="Y87" s="289">
        <f t="shared" si="19"/>
        <v>2935.3676147618371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1.3103237933066838</v>
      </c>
      <c r="C89" s="252">
        <f t="shared" si="20"/>
        <v>1.3599265820572222</v>
      </c>
      <c r="D89" s="252">
        <f t="shared" si="20"/>
        <v>1.2266445760426286</v>
      </c>
      <c r="E89" s="252">
        <f t="shared" si="20"/>
        <v>1.2534028591362916</v>
      </c>
      <c r="F89" s="252">
        <f t="shared" si="20"/>
        <v>1.1415386108676173</v>
      </c>
      <c r="G89" s="252">
        <f t="shared" si="20"/>
        <v>1.2627090601313904</v>
      </c>
      <c r="H89" s="252">
        <f t="shared" si="20"/>
        <v>1.2279883194417927</v>
      </c>
      <c r="I89" s="252">
        <f t="shared" si="20"/>
        <v>1.2054712308860092</v>
      </c>
      <c r="J89" s="252">
        <f t="shared" si="20"/>
        <v>1.3705698859789206</v>
      </c>
      <c r="K89" s="252">
        <f t="shared" si="20"/>
        <v>0.93854503702565717</v>
      </c>
      <c r="L89" s="252">
        <f t="shared" si="20"/>
        <v>0.84321565825384304</v>
      </c>
      <c r="M89" s="252">
        <f t="shared" si="20"/>
        <v>0.89178301324447862</v>
      </c>
      <c r="N89" s="252">
        <f t="shared" si="20"/>
        <v>0.75756403485532775</v>
      </c>
      <c r="O89" s="252">
        <f t="shared" si="20"/>
        <v>0.8707780303952577</v>
      </c>
      <c r="P89" s="252">
        <f t="shared" si="20"/>
        <v>0.88050598068691821</v>
      </c>
      <c r="Q89" s="252">
        <f t="shared" si="20"/>
        <v>0.84964837073157495</v>
      </c>
      <c r="R89" s="252">
        <f t="shared" si="20"/>
        <v>0.89347236325619628</v>
      </c>
      <c r="S89" s="252">
        <f t="shared" si="20"/>
        <v>0.85120410038888417</v>
      </c>
      <c r="T89" s="252">
        <f t="shared" si="20"/>
        <v>0.92342489454273224</v>
      </c>
      <c r="U89" s="252">
        <f t="shared" si="20"/>
        <v>0.74704241720439268</v>
      </c>
      <c r="V89" s="252">
        <f t="shared" si="20"/>
        <v>0.8283887016484287</v>
      </c>
      <c r="W89" s="252">
        <f t="shared" si="20"/>
        <v>0.77801353658506456</v>
      </c>
      <c r="X89" s="252">
        <f t="shared" si="20"/>
        <v>0.59167335968225154</v>
      </c>
      <c r="Y89" s="252">
        <f t="shared" si="20"/>
        <v>0.66209395560249684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0.68147875326061669</v>
      </c>
      <c r="C90" s="291">
        <f t="shared" si="21"/>
        <v>0.72652366221276876</v>
      </c>
      <c r="D90" s="291">
        <f t="shared" si="21"/>
        <v>0.54469367349129472</v>
      </c>
      <c r="E90" s="291">
        <f t="shared" si="21"/>
        <v>0.59598560626355845</v>
      </c>
      <c r="F90" s="291">
        <f t="shared" si="21"/>
        <v>0.51715451634059417</v>
      </c>
      <c r="G90" s="291">
        <f t="shared" si="21"/>
        <v>0.63845038955976674</v>
      </c>
      <c r="H90" s="291">
        <f t="shared" si="21"/>
        <v>0.58612498204077845</v>
      </c>
      <c r="I90" s="291">
        <f t="shared" si="21"/>
        <v>0.58411804004089629</v>
      </c>
      <c r="J90" s="291">
        <f t="shared" si="21"/>
        <v>0.74996971331790552</v>
      </c>
      <c r="K90" s="291">
        <f t="shared" si="21"/>
        <v>0.52646844067864051</v>
      </c>
      <c r="L90" s="291">
        <f t="shared" si="21"/>
        <v>0.40053643775256131</v>
      </c>
      <c r="M90" s="291">
        <f t="shared" si="21"/>
        <v>0.31301455866131483</v>
      </c>
      <c r="N90" s="291">
        <f t="shared" si="21"/>
        <v>0.2729497285119431</v>
      </c>
      <c r="O90" s="291">
        <f t="shared" si="21"/>
        <v>0.32370778033261904</v>
      </c>
      <c r="P90" s="291">
        <f t="shared" si="21"/>
        <v>0.30589127093811946</v>
      </c>
      <c r="Q90" s="291">
        <f t="shared" si="21"/>
        <v>0.29357006231674693</v>
      </c>
      <c r="R90" s="291">
        <f t="shared" si="21"/>
        <v>0.32503089519590672</v>
      </c>
      <c r="S90" s="291">
        <f t="shared" si="21"/>
        <v>0.30077729301477935</v>
      </c>
      <c r="T90" s="291">
        <f t="shared" si="21"/>
        <v>0.30142054907942661</v>
      </c>
      <c r="U90" s="291">
        <f t="shared" si="21"/>
        <v>0.19995734826125608</v>
      </c>
      <c r="V90" s="291">
        <f t="shared" si="21"/>
        <v>0.22797616959761169</v>
      </c>
      <c r="W90" s="291">
        <f t="shared" si="21"/>
        <v>0.21127675729673456</v>
      </c>
      <c r="X90" s="291">
        <f t="shared" si="21"/>
        <v>0.12252133484532945</v>
      </c>
      <c r="Y90" s="291">
        <f t="shared" si="21"/>
        <v>0.18506588414115946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0.62884504004606712</v>
      </c>
      <c r="C91" s="291">
        <f t="shared" si="22"/>
        <v>0.6334029198444534</v>
      </c>
      <c r="D91" s="291">
        <f t="shared" si="22"/>
        <v>0.68195090255133373</v>
      </c>
      <c r="E91" s="291">
        <f t="shared" si="22"/>
        <v>0.65741725287273312</v>
      </c>
      <c r="F91" s="291">
        <f t="shared" si="22"/>
        <v>0.62438409452702315</v>
      </c>
      <c r="G91" s="291">
        <f t="shared" si="22"/>
        <v>0.62425867057162365</v>
      </c>
      <c r="H91" s="291">
        <f t="shared" si="22"/>
        <v>0.6418633374010142</v>
      </c>
      <c r="I91" s="291">
        <f t="shared" si="22"/>
        <v>0.62135319084511276</v>
      </c>
      <c r="J91" s="291">
        <f t="shared" si="22"/>
        <v>0.62060017266101519</v>
      </c>
      <c r="K91" s="291">
        <f t="shared" si="22"/>
        <v>0.41207659634701671</v>
      </c>
      <c r="L91" s="291">
        <f t="shared" si="22"/>
        <v>0.44267922050128167</v>
      </c>
      <c r="M91" s="291">
        <f t="shared" si="22"/>
        <v>0.57876845458316373</v>
      </c>
      <c r="N91" s="291">
        <f t="shared" si="22"/>
        <v>0.48461430634338465</v>
      </c>
      <c r="O91" s="291">
        <f t="shared" si="22"/>
        <v>0.54707025006263865</v>
      </c>
      <c r="P91" s="291">
        <f t="shared" si="22"/>
        <v>0.5746147097487988</v>
      </c>
      <c r="Q91" s="291">
        <f t="shared" si="22"/>
        <v>0.55607830841482808</v>
      </c>
      <c r="R91" s="291">
        <f t="shared" si="22"/>
        <v>0.56844146806028961</v>
      </c>
      <c r="S91" s="291">
        <f t="shared" si="22"/>
        <v>0.55042680737410477</v>
      </c>
      <c r="T91" s="291">
        <f t="shared" si="22"/>
        <v>0.62200434546330563</v>
      </c>
      <c r="U91" s="291">
        <f t="shared" si="22"/>
        <v>0.54708506894313658</v>
      </c>
      <c r="V91" s="291">
        <f t="shared" si="22"/>
        <v>0.60041253205081702</v>
      </c>
      <c r="W91" s="291">
        <f t="shared" si="22"/>
        <v>0.56673677928832999</v>
      </c>
      <c r="X91" s="291">
        <f t="shared" si="22"/>
        <v>0.46915202483692209</v>
      </c>
      <c r="Y91" s="291">
        <f t="shared" si="22"/>
        <v>0.47702807146133741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0.690231854675458</v>
      </c>
      <c r="C92" s="291">
        <f t="shared" si="23"/>
        <v>0.69203678824856452</v>
      </c>
      <c r="D92" s="291">
        <f t="shared" si="23"/>
        <v>0.74188245727247948</v>
      </c>
      <c r="E92" s="291">
        <f t="shared" si="23"/>
        <v>0.71653401660470939</v>
      </c>
      <c r="F92" s="291">
        <f t="shared" si="23"/>
        <v>0.70333189769850268</v>
      </c>
      <c r="G92" s="291">
        <f t="shared" si="23"/>
        <v>0.70148651712797905</v>
      </c>
      <c r="H92" s="291">
        <f t="shared" si="23"/>
        <v>0.69464722816954794</v>
      </c>
      <c r="I92" s="291">
        <f t="shared" si="23"/>
        <v>0.67148534235472812</v>
      </c>
      <c r="J92" s="291">
        <f t="shared" si="23"/>
        <v>0.66999022557395449</v>
      </c>
      <c r="K92" s="291">
        <f t="shared" si="23"/>
        <v>0.43698508474503184</v>
      </c>
      <c r="L92" s="291">
        <f t="shared" si="23"/>
        <v>0.45503972637210616</v>
      </c>
      <c r="M92" s="291">
        <f t="shared" si="23"/>
        <v>0.58027573892230544</v>
      </c>
      <c r="N92" s="291">
        <f t="shared" si="23"/>
        <v>0.48376413676662788</v>
      </c>
      <c r="O92" s="291">
        <f t="shared" si="23"/>
        <v>0.54645685188635063</v>
      </c>
      <c r="P92" s="291">
        <f t="shared" si="23"/>
        <v>0.56918277961539399</v>
      </c>
      <c r="Q92" s="291">
        <f t="shared" si="23"/>
        <v>0.57666658590729114</v>
      </c>
      <c r="R92" s="291">
        <f t="shared" si="23"/>
        <v>0.566571027733205</v>
      </c>
      <c r="S92" s="291">
        <f t="shared" si="23"/>
        <v>0.59579156648709031</v>
      </c>
      <c r="T92" s="291">
        <f t="shared" si="23"/>
        <v>0.68954929838321788</v>
      </c>
      <c r="U92" s="291">
        <f t="shared" si="23"/>
        <v>0.5493574233454156</v>
      </c>
      <c r="V92" s="291">
        <f t="shared" si="23"/>
        <v>0.58397503778788751</v>
      </c>
      <c r="W92" s="291">
        <f t="shared" si="23"/>
        <v>0.54332623303976391</v>
      </c>
      <c r="X92" s="291">
        <f t="shared" si="23"/>
        <v>0.48433978562927149</v>
      </c>
      <c r="Y92" s="291">
        <f t="shared" si="23"/>
        <v>0.51062356973170675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0.24949309472987713</v>
      </c>
      <c r="C93" s="253">
        <f t="shared" si="24"/>
        <v>0.26542274220823397</v>
      </c>
      <c r="D93" s="253">
        <f t="shared" si="24"/>
        <v>0.3031787266443699</v>
      </c>
      <c r="E93" s="253">
        <f t="shared" si="24"/>
        <v>0.28523930337261005</v>
      </c>
      <c r="F93" s="253">
        <f t="shared" si="24"/>
        <v>0.2561249919907973</v>
      </c>
      <c r="G93" s="253">
        <f t="shared" si="24"/>
        <v>0.26753156094737729</v>
      </c>
      <c r="H93" s="253">
        <f t="shared" si="24"/>
        <v>0.27623014359486592</v>
      </c>
      <c r="I93" s="253">
        <f t="shared" si="24"/>
        <v>0.26478214605718386</v>
      </c>
      <c r="J93" s="253">
        <f t="shared" si="24"/>
        <v>0.26667249810470189</v>
      </c>
      <c r="K93" s="253">
        <f t="shared" si="24"/>
        <v>0.12208003043143201</v>
      </c>
      <c r="L93" s="253">
        <f t="shared" si="24"/>
        <v>0.19487773611951942</v>
      </c>
      <c r="M93" s="253">
        <f t="shared" si="24"/>
        <v>0.3097144182142556</v>
      </c>
      <c r="N93" s="253">
        <f t="shared" si="24"/>
        <v>0.31663789210848819</v>
      </c>
      <c r="O93" s="253">
        <f t="shared" si="24"/>
        <v>0.31528335130434509</v>
      </c>
      <c r="P93" s="253">
        <f t="shared" si="24"/>
        <v>0.42004849901388863</v>
      </c>
      <c r="Q93" s="253">
        <f t="shared" si="24"/>
        <v>0.49800796079808163</v>
      </c>
      <c r="R93" s="253">
        <f t="shared" si="24"/>
        <v>0.54197682840382377</v>
      </c>
      <c r="S93" s="253">
        <f t="shared" si="24"/>
        <v>0.52396623174067991</v>
      </c>
      <c r="T93" s="253">
        <f t="shared" si="24"/>
        <v>0.5499676179873968</v>
      </c>
      <c r="U93" s="253">
        <f t="shared" si="24"/>
        <v>0.84326267503348162</v>
      </c>
      <c r="V93" s="253">
        <f t="shared" si="24"/>
        <v>0.89357336850680935</v>
      </c>
      <c r="W93" s="253">
        <f t="shared" si="24"/>
        <v>1.1194511918623953</v>
      </c>
      <c r="X93" s="253">
        <f t="shared" si="24"/>
        <v>0.89127402180248971</v>
      </c>
      <c r="Y93" s="253">
        <f t="shared" si="24"/>
        <v>0.79944169395648812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1.0469187468880128</v>
      </c>
      <c r="C95" s="252">
        <f t="shared" si="25"/>
        <v>1.0943636043388156</v>
      </c>
      <c r="D95" s="252">
        <f t="shared" si="25"/>
        <v>0.94152155549474581</v>
      </c>
      <c r="E95" s="252">
        <f t="shared" si="25"/>
        <v>0.98338521040204485</v>
      </c>
      <c r="F95" s="252">
        <f t="shared" si="25"/>
        <v>0.88667952799571925</v>
      </c>
      <c r="G95" s="252">
        <f t="shared" si="25"/>
        <v>1.0105000145418062</v>
      </c>
      <c r="H95" s="252">
        <f t="shared" si="25"/>
        <v>0.96854002988183086</v>
      </c>
      <c r="I95" s="252">
        <f t="shared" si="25"/>
        <v>0.95923817767424036</v>
      </c>
      <c r="J95" s="252">
        <f t="shared" si="25"/>
        <v>1.1299723559695303</v>
      </c>
      <c r="K95" s="252">
        <f t="shared" si="25"/>
        <v>0.78593588578968743</v>
      </c>
      <c r="L95" s="252">
        <f t="shared" si="25"/>
        <v>0.68093169409367271</v>
      </c>
      <c r="M95" s="252">
        <f t="shared" si="25"/>
        <v>0.68193533232878079</v>
      </c>
      <c r="N95" s="252">
        <f t="shared" si="25"/>
        <v>0.58210830234501798</v>
      </c>
      <c r="O95" s="252">
        <f t="shared" si="25"/>
        <v>0.66916046337460966</v>
      </c>
      <c r="P95" s="252">
        <f t="shared" si="25"/>
        <v>0.67366885856672343</v>
      </c>
      <c r="Q95" s="252">
        <f t="shared" si="25"/>
        <v>0.65155147460653695</v>
      </c>
      <c r="R95" s="252">
        <f t="shared" si="25"/>
        <v>0.69127690724160329</v>
      </c>
      <c r="S95" s="252">
        <f t="shared" si="25"/>
        <v>0.64901591277907134</v>
      </c>
      <c r="T95" s="252">
        <f t="shared" si="25"/>
        <v>0.68213638900174445</v>
      </c>
      <c r="U95" s="252">
        <f t="shared" si="25"/>
        <v>0.53565164844025581</v>
      </c>
      <c r="V95" s="252">
        <f t="shared" si="25"/>
        <v>0.59757879169813599</v>
      </c>
      <c r="W95" s="252">
        <f t="shared" si="25"/>
        <v>0.55878054163708568</v>
      </c>
      <c r="X95" s="252">
        <f t="shared" si="25"/>
        <v>0.41928600905213276</v>
      </c>
      <c r="Y95" s="252">
        <f t="shared" si="25"/>
        <v>0.48874477951327999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0.68147875326061669</v>
      </c>
      <c r="C96" s="291">
        <f>IF(CHI_ued!C$16=0,"",CHI_ued!C$16/C$10)</f>
        <v>0.72652366221276876</v>
      </c>
      <c r="D96" s="291">
        <f>IF(CHI_ued!D$16=0,"",CHI_ued!D$16/D$10)</f>
        <v>0.54469367349129472</v>
      </c>
      <c r="E96" s="291">
        <f>IF(CHI_ued!E$16=0,"",CHI_ued!E$16/E$10)</f>
        <v>0.59598560626355845</v>
      </c>
      <c r="F96" s="291">
        <f>IF(CHI_ued!F$16=0,"",CHI_ued!F$16/F$10)</f>
        <v>0.51715451634059417</v>
      </c>
      <c r="G96" s="291">
        <f>IF(CHI_ued!G$16=0,"",CHI_ued!G$16/G$10)</f>
        <v>0.63845038955976674</v>
      </c>
      <c r="H96" s="291">
        <f>IF(CHI_ued!H$16=0,"",CHI_ued!H$16/H$10)</f>
        <v>0.58612498204077845</v>
      </c>
      <c r="I96" s="291">
        <f>IF(CHI_ued!I$16=0,"",CHI_ued!I$16/I$10)</f>
        <v>0.58411804004089629</v>
      </c>
      <c r="J96" s="291">
        <f>IF(CHI_ued!J$16=0,"",CHI_ued!J$16/J$10)</f>
        <v>0.74996971331790552</v>
      </c>
      <c r="K96" s="291">
        <f>IF(CHI_ued!K$16=0,"",CHI_ued!K$16/K$10)</f>
        <v>0.52646844067864051</v>
      </c>
      <c r="L96" s="291">
        <f>IF(CHI_ued!L$16=0,"",CHI_ued!L$16/L$10)</f>
        <v>0.40053643775256131</v>
      </c>
      <c r="M96" s="291">
        <f>IF(CHI_ued!M$16=0,"",CHI_ued!M$16/M$10)</f>
        <v>0.31301455866131483</v>
      </c>
      <c r="N96" s="291">
        <f>IF(CHI_ued!N$16=0,"",CHI_ued!N$16/N$10)</f>
        <v>0.2729497285119431</v>
      </c>
      <c r="O96" s="291">
        <f>IF(CHI_ued!O$16=0,"",CHI_ued!O$16/O$10)</f>
        <v>0.32370778033261904</v>
      </c>
      <c r="P96" s="291">
        <f>IF(CHI_ued!P$16=0,"",CHI_ued!P$16/P$10)</f>
        <v>0.30589127093811946</v>
      </c>
      <c r="Q96" s="291">
        <f>IF(CHI_ued!Q$16=0,"",CHI_ued!Q$16/Q$10)</f>
        <v>0.29357006231674693</v>
      </c>
      <c r="R96" s="291">
        <f>IF(CHI_ued!R$16=0,"",CHI_ued!R$16/R$10)</f>
        <v>0.32503089519590672</v>
      </c>
      <c r="S96" s="291">
        <f>IF(CHI_ued!S$16=0,"",CHI_ued!S$16/S$10)</f>
        <v>0.30077729301477935</v>
      </c>
      <c r="T96" s="291">
        <f>IF(CHI_ued!T$16=0,"",CHI_ued!T$16/T$10)</f>
        <v>0.30142054907942661</v>
      </c>
      <c r="U96" s="291">
        <f>IF(CHI_ued!U$16=0,"",CHI_ued!U$16/U$10)</f>
        <v>0.19995734826125608</v>
      </c>
      <c r="V96" s="291">
        <f>IF(CHI_ued!V$16=0,"",CHI_ued!V$16/V$10)</f>
        <v>0.22797616959761169</v>
      </c>
      <c r="W96" s="291">
        <f>IF(CHI_ued!W$16=0,"",CHI_ued!W$16/W$10)</f>
        <v>0.21127675729673456</v>
      </c>
      <c r="X96" s="291">
        <f>IF(CHI_ued!X$16=0,"",CHI_ued!X$16/X$10)</f>
        <v>0.12252133484532945</v>
      </c>
      <c r="Y96" s="291">
        <f>IF(CHI_ued!Y$16=0,"",CHI_ued!Y$16/Y$10)</f>
        <v>0.18506588414115946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0.36543999362739615</v>
      </c>
      <c r="C97" s="291">
        <f>IF((CHI_ued!C$5-CHI_ued!C$16)=0,"",(CHI_ued!C$5-CHI_ued!C$16)/C$10)</f>
        <v>0.36783994212604693</v>
      </c>
      <c r="D97" s="291">
        <f>IF((CHI_ued!D$5-CHI_ued!D$16)=0,"",(CHI_ued!D$5-CHI_ued!D$16)/D$10)</f>
        <v>0.39682788200345115</v>
      </c>
      <c r="E97" s="291">
        <f>IF((CHI_ued!E$5-CHI_ued!E$16)=0,"",(CHI_ued!E$5-CHI_ued!E$16)/E$10)</f>
        <v>0.38739960413848645</v>
      </c>
      <c r="F97" s="291">
        <f>IF((CHI_ued!F$5-CHI_ued!F$16)=0,"",(CHI_ued!F$5-CHI_ued!F$16)/F$10)</f>
        <v>0.36952501165512508</v>
      </c>
      <c r="G97" s="291">
        <f>IF((CHI_ued!G$5-CHI_ued!G$16)=0,"",(CHI_ued!G$5-CHI_ued!G$16)/G$10)</f>
        <v>0.37204962498203947</v>
      </c>
      <c r="H97" s="291">
        <f>IF((CHI_ued!H$5-CHI_ued!H$16)=0,"",(CHI_ued!H$5-CHI_ued!H$16)/H$10)</f>
        <v>0.3824150478410524</v>
      </c>
      <c r="I97" s="291">
        <f>IF((CHI_ued!I$5-CHI_ued!I$16)=0,"",(CHI_ued!I$5-CHI_ued!I$16)/I$10)</f>
        <v>0.37512013763334406</v>
      </c>
      <c r="J97" s="291">
        <f>IF((CHI_ued!J$5-CHI_ued!J$16)=0,"",(CHI_ued!J$5-CHI_ued!J$16)/J$10)</f>
        <v>0.38000264265162464</v>
      </c>
      <c r="K97" s="291">
        <f>IF((CHI_ued!K$5-CHI_ued!K$16)=0,"",(CHI_ued!K$5-CHI_ued!K$16)/K$10)</f>
        <v>0.25946744511104691</v>
      </c>
      <c r="L97" s="291">
        <f>IF((CHI_ued!L$5-CHI_ued!L$16)=0,"",(CHI_ued!L$5-CHI_ued!L$16)/L$10)</f>
        <v>0.28039525634111134</v>
      </c>
      <c r="M97" s="291">
        <f>IF((CHI_ued!M$5-CHI_ued!M$16)=0,"",(CHI_ued!M$5-CHI_ued!M$16)/M$10)</f>
        <v>0.36892077366746595</v>
      </c>
      <c r="N97" s="291">
        <f>IF((CHI_ued!N$5-CHI_ued!N$16)=0,"",(CHI_ued!N$5-CHI_ued!N$16)/N$10)</f>
        <v>0.30915857383307482</v>
      </c>
      <c r="O97" s="291">
        <f>IF((CHI_ued!O$5-CHI_ued!O$16)=0,"",(CHI_ued!O$5-CHI_ued!O$16)/O$10)</f>
        <v>0.34545268304199062</v>
      </c>
      <c r="P97" s="291">
        <f>IF((CHI_ued!P$5-CHI_ued!P$16)=0,"",(CHI_ued!P$5-CHI_ued!P$16)/P$10)</f>
        <v>0.36777758762860391</v>
      </c>
      <c r="Q97" s="291">
        <f>IF((CHI_ued!Q$5-CHI_ued!Q$16)=0,"",(CHI_ued!Q$5-CHI_ued!Q$16)/Q$10)</f>
        <v>0.35798141228979002</v>
      </c>
      <c r="R97" s="291">
        <f>IF((CHI_ued!R$5-CHI_ued!R$16)=0,"",(CHI_ued!R$5-CHI_ued!R$16)/R$10)</f>
        <v>0.36624601204569657</v>
      </c>
      <c r="S97" s="291">
        <f>IF((CHI_ued!S$5-CHI_ued!S$16)=0,"",(CHI_ued!S$5-CHI_ued!S$16)/S$10)</f>
        <v>0.34823861976429193</v>
      </c>
      <c r="T97" s="291">
        <f>IF((CHI_ued!T$5-CHI_ued!T$16)=0,"",(CHI_ued!T$5-CHI_ued!T$16)/T$10)</f>
        <v>0.38071583992231789</v>
      </c>
      <c r="U97" s="291">
        <f>IF((CHI_ued!U$5-CHI_ued!U$16)=0,"",(CHI_ued!U$5-CHI_ued!U$16)/U$10)</f>
        <v>0.33569430017899976</v>
      </c>
      <c r="V97" s="291">
        <f>IF((CHI_ued!V$5-CHI_ued!V$16)=0,"",(CHI_ued!V$5-CHI_ued!V$16)/V$10)</f>
        <v>0.3696026221005243</v>
      </c>
      <c r="W97" s="291">
        <f>IF((CHI_ued!W$5-CHI_ued!W$16)=0,"",(CHI_ued!W$5-CHI_ued!W$16)/W$10)</f>
        <v>0.34750378434035112</v>
      </c>
      <c r="X97" s="291">
        <f>IF((CHI_ued!X$5-CHI_ued!X$16)=0,"",(CHI_ued!X$5-CHI_ued!X$16)/X$10)</f>
        <v>0.2967646742068033</v>
      </c>
      <c r="Y97" s="291">
        <f>IF((CHI_ued!Y$5-CHI_ued!Y$16)=0,"",(CHI_ued!Y$5-CHI_ued!Y$16)/Y$10)</f>
        <v>0.30367889537212056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0.38756055058886585</v>
      </c>
      <c r="C98" s="291">
        <f>IF(CHI_ued!C$61=0,"",CHI_ued!C$61/C$11)</f>
        <v>0.38850168897466286</v>
      </c>
      <c r="D98" s="291">
        <f>IF(CHI_ued!D$61=0,"",CHI_ued!D$61/D$11)</f>
        <v>0.41748031645350747</v>
      </c>
      <c r="E98" s="291">
        <f>IF(CHI_ued!E$61=0,"",CHI_ued!E$61/E$11)</f>
        <v>0.4081950313371373</v>
      </c>
      <c r="F98" s="291">
        <f>IF(CHI_ued!F$61=0,"",CHI_ued!F$61/F$11)</f>
        <v>0.40024827831481991</v>
      </c>
      <c r="G98" s="291">
        <f>IF(CHI_ued!G$61=0,"",CHI_ued!G$61/G$11)</f>
        <v>0.40218158219645195</v>
      </c>
      <c r="H98" s="291">
        <f>IF(CHI_ued!H$61=0,"",CHI_ued!H$61/H$11)</f>
        <v>0.40206905957676686</v>
      </c>
      <c r="I98" s="291">
        <f>IF(CHI_ued!I$61=0,"",CHI_ued!I$61/I$11)</f>
        <v>0.39361320265781413</v>
      </c>
      <c r="J98" s="291">
        <f>IF(CHI_ued!J$61=0,"",CHI_ued!J$61/J$11)</f>
        <v>0.39922990156124766</v>
      </c>
      <c r="K98" s="291">
        <f>IF(CHI_ued!K$61=0,"",CHI_ued!K$61/K$11)</f>
        <v>0.27099827047788272</v>
      </c>
      <c r="L98" s="291">
        <f>IF(CHI_ued!L$61=0,"",CHI_ued!L$61/L$11)</f>
        <v>0.28989231719771508</v>
      </c>
      <c r="M98" s="291">
        <f>IF(CHI_ued!M$61=0,"",CHI_ued!M$61/M$11)</f>
        <v>0.36947774994182586</v>
      </c>
      <c r="N98" s="291">
        <f>IF(CHI_ued!N$61=0,"",CHI_ued!N$61/N$11)</f>
        <v>0.30653971678579317</v>
      </c>
      <c r="O98" s="291">
        <f>IF(CHI_ued!O$61=0,"",CHI_ued!O$61/O$11)</f>
        <v>0.34260534627939798</v>
      </c>
      <c r="P98" s="291">
        <f>IF(CHI_ued!P$61=0,"",CHI_ued!P$61/P$11)</f>
        <v>0.35684702028161858</v>
      </c>
      <c r="Q98" s="291">
        <f>IF(CHI_ued!Q$61=0,"",CHI_ued!Q$61/Q$11)</f>
        <v>0.35536082400477725</v>
      </c>
      <c r="R98" s="291">
        <f>IF(CHI_ued!R$61=0,"",CHI_ued!R$61/R$11)</f>
        <v>0.34638240912448037</v>
      </c>
      <c r="S98" s="291">
        <f>IF(CHI_ued!S$61=0,"",CHI_ued!S$61/S$11)</f>
        <v>0.34929730930808595</v>
      </c>
      <c r="T98" s="291">
        <f>IF(CHI_ued!T$61=0,"",CHI_ued!T$61/T$11)</f>
        <v>0.38601328177803473</v>
      </c>
      <c r="U98" s="291">
        <f>IF(CHI_ued!U$61=0,"",CHI_ued!U$61/U$11)</f>
        <v>0.30826788336605171</v>
      </c>
      <c r="V98" s="291">
        <f>IF(CHI_ued!V$61=0,"",CHI_ued!V$61/V$11)</f>
        <v>0.32861432854608158</v>
      </c>
      <c r="W98" s="291">
        <f>IF(CHI_ued!W$61=0,"",CHI_ued!W$61/W$11)</f>
        <v>0.30431799864817005</v>
      </c>
      <c r="X98" s="291">
        <f>IF(CHI_ued!X$61=0,"",CHI_ued!X$61/X$11)</f>
        <v>0.27266133454279146</v>
      </c>
      <c r="Y98" s="291">
        <f>IF(CHI_ued!Y$61=0,"",CHI_ued!Y$61/Y$11)</f>
        <v>0.29651122174987798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0.10021386004986921</v>
      </c>
      <c r="C99" s="253">
        <f>IF(CHI_ued!C$110=0,"",CHI_ued!C$110/C$12)</f>
        <v>0.10684967572778521</v>
      </c>
      <c r="D99" s="253">
        <f>IF(CHI_ued!D$110=0,"",CHI_ued!D$110/D$12)</f>
        <v>0.12232808868254977</v>
      </c>
      <c r="E99" s="253">
        <f>IF(CHI_ued!E$110=0,"",CHI_ued!E$110/E$12)</f>
        <v>0.1163203803737024</v>
      </c>
      <c r="F99" s="253">
        <f>IF(CHI_ued!F$110=0,"",CHI_ued!F$110/F$12)</f>
        <v>0.10434375373077226</v>
      </c>
      <c r="G99" s="253">
        <f>IF(CHI_ued!G$110=0,"",CHI_ued!G$110/G$12)</f>
        <v>0.10969201105667811</v>
      </c>
      <c r="H99" s="253">
        <f>IF(CHI_ued!H$110=0,"",CHI_ued!H$110/H$12)</f>
        <v>0.11415486904085309</v>
      </c>
      <c r="I99" s="253">
        <f>IF(CHI_ued!I$110=0,"",CHI_ued!I$110/I$12)</f>
        <v>0.1113308705717303</v>
      </c>
      <c r="J99" s="253">
        <f>IF(CHI_ued!J$110=0,"",CHI_ued!J$110/J$12)</f>
        <v>0.11366781169325985</v>
      </c>
      <c r="K99" s="253">
        <f>IF(CHI_ued!K$110=0,"",CHI_ued!K$110/K$12)</f>
        <v>5.6575119678192627E-2</v>
      </c>
      <c r="L99" s="253">
        <f>IF(CHI_ued!L$110=0,"",CHI_ued!L$110/L$12)</f>
        <v>9.0674440832904407E-2</v>
      </c>
      <c r="M99" s="253">
        <f>IF(CHI_ued!M$110=0,"",CHI_ued!M$110/M$12)</f>
        <v>0.14362333135050415</v>
      </c>
      <c r="N99" s="253">
        <f>IF(CHI_ued!N$110=0,"",CHI_ued!N$110/N$12)</f>
        <v>0.14633041493063711</v>
      </c>
      <c r="O99" s="253">
        <f>IF(CHI_ued!O$110=0,"",CHI_ued!O$110/O$12)</f>
        <v>0.14446844754356075</v>
      </c>
      <c r="P99" s="253">
        <f>IF(CHI_ued!P$110=0,"",CHI_ued!P$110/P$12)</f>
        <v>0.19242204511142919</v>
      </c>
      <c r="Q99" s="253">
        <f>IF(CHI_ued!Q$110=0,"",CHI_ued!Q$110/Q$12)</f>
        <v>0.22417052612480987</v>
      </c>
      <c r="R99" s="253">
        <f>IF(CHI_ued!R$110=0,"",CHI_ued!R$110/R$12)</f>
        <v>0.24213760303083623</v>
      </c>
      <c r="S99" s="253">
        <f>IF(CHI_ued!S$110=0,"",CHI_ued!S$110/S$12)</f>
        <v>0.22704531105857431</v>
      </c>
      <c r="T99" s="253">
        <f>IF(CHI_ued!T$110=0,"",CHI_ued!T$110/T$12)</f>
        <v>0.22900981501348608</v>
      </c>
      <c r="U99" s="253">
        <f>IF(CHI_ued!U$110=0,"",CHI_ued!U$110/U$12)</f>
        <v>0.35339056526180163</v>
      </c>
      <c r="V99" s="253">
        <f>IF(CHI_ued!V$110=0,"",CHI_ued!V$110/V$12)</f>
        <v>0.37550516671534079</v>
      </c>
      <c r="W99" s="253">
        <f>IF(CHI_ued!W$110=0,"",CHI_ued!W$110/W$12)</f>
        <v>0.4696685909526756</v>
      </c>
      <c r="X99" s="253">
        <f>IF(CHI_ued!X$110=0,"",CHI_ued!X$110/X$12)</f>
        <v>0.37248237056328543</v>
      </c>
      <c r="Y99" s="253">
        <f>IF(CHI_ued!Y$110=0,"",CHI_ued!Y$110/Y$12)</f>
        <v>0.33279469265254641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3.514006443438916</v>
      </c>
      <c r="C100" s="313">
        <f t="shared" si="26"/>
        <v>3.4477408906149853</v>
      </c>
      <c r="D100" s="313">
        <f t="shared" si="26"/>
        <v>3.247310441065109</v>
      </c>
      <c r="E100" s="313">
        <f t="shared" si="26"/>
        <v>3.1739533246572638</v>
      </c>
      <c r="F100" s="313">
        <f t="shared" si="26"/>
        <v>3.2951207235511442</v>
      </c>
      <c r="G100" s="313">
        <f t="shared" si="26"/>
        <v>3.2285214842528061</v>
      </c>
      <c r="H100" s="313">
        <f t="shared" si="26"/>
        <v>3.0532949241808911</v>
      </c>
      <c r="I100" s="313">
        <f t="shared" si="26"/>
        <v>3.1094665074584711</v>
      </c>
      <c r="J100" s="313">
        <f t="shared" si="26"/>
        <v>3.1208759279203742</v>
      </c>
      <c r="K100" s="313">
        <f t="shared" si="26"/>
        <v>2.6191785720216365</v>
      </c>
      <c r="L100" s="313">
        <f t="shared" si="26"/>
        <v>2.8767788323956882</v>
      </c>
      <c r="M100" s="313">
        <f t="shared" si="26"/>
        <v>3.0456093221155278</v>
      </c>
      <c r="N100" s="313">
        <f t="shared" si="26"/>
        <v>2.7823599406500263</v>
      </c>
      <c r="O100" s="313">
        <f t="shared" si="26"/>
        <v>2.9377953614561418</v>
      </c>
      <c r="P100" s="313">
        <f t="shared" si="26"/>
        <v>3.0385521143889513</v>
      </c>
      <c r="Q100" s="313">
        <f t="shared" si="26"/>
        <v>3.288284697482299</v>
      </c>
      <c r="R100" s="313">
        <f t="shared" si="26"/>
        <v>3.5710005161619138</v>
      </c>
      <c r="S100" s="313">
        <f t="shared" si="26"/>
        <v>3.9410795846790436</v>
      </c>
      <c r="T100" s="313">
        <f t="shared" si="26"/>
        <v>4.4047258504359634</v>
      </c>
      <c r="U100" s="313">
        <f t="shared" si="26"/>
        <v>4.1238094164986441</v>
      </c>
      <c r="V100" s="313">
        <f t="shared" si="26"/>
        <v>3.8077499474166103</v>
      </c>
      <c r="W100" s="313">
        <f t="shared" si="26"/>
        <v>4.1286552116133954</v>
      </c>
      <c r="X100" s="313">
        <f t="shared" si="26"/>
        <v>3.8673481463868113</v>
      </c>
      <c r="Y100" s="313">
        <f t="shared" si="26"/>
        <v>3.8999952389232062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4.6804989541264481</v>
      </c>
      <c r="C101" s="255">
        <f t="shared" si="27"/>
        <v>4.8484471844345869</v>
      </c>
      <c r="D101" s="255">
        <f t="shared" si="27"/>
        <v>4.4722150519291377</v>
      </c>
      <c r="E101" s="255">
        <f t="shared" si="27"/>
        <v>4.3496408713870593</v>
      </c>
      <c r="F101" s="255">
        <f t="shared" si="27"/>
        <v>4.4095629709985982</v>
      </c>
      <c r="G101" s="255">
        <f t="shared" si="27"/>
        <v>4.5458650061733987</v>
      </c>
      <c r="H101" s="255">
        <f t="shared" si="27"/>
        <v>4.2379526199207875</v>
      </c>
      <c r="I101" s="255">
        <f t="shared" si="27"/>
        <v>4.3816487435373288</v>
      </c>
      <c r="J101" s="255">
        <f t="shared" si="27"/>
        <v>4.3213936763282046</v>
      </c>
      <c r="K101" s="255">
        <f t="shared" si="27"/>
        <v>4.4916456585881903</v>
      </c>
      <c r="L101" s="255">
        <f t="shared" si="27"/>
        <v>5.6029446597387711</v>
      </c>
      <c r="M101" s="255">
        <f t="shared" si="27"/>
        <v>4.1208203811488602</v>
      </c>
      <c r="N101" s="255">
        <f t="shared" si="27"/>
        <v>4.4074179247870928</v>
      </c>
      <c r="O101" s="255">
        <f t="shared" si="27"/>
        <v>4.4759174659480356</v>
      </c>
      <c r="P101" s="255">
        <f t="shared" si="27"/>
        <v>4.1680721325885193</v>
      </c>
      <c r="Q101" s="255">
        <f t="shared" si="27"/>
        <v>4.2216658246279222</v>
      </c>
      <c r="R101" s="255">
        <f t="shared" si="27"/>
        <v>4.5303484682513773</v>
      </c>
      <c r="S101" s="255">
        <f t="shared" si="27"/>
        <v>4.9685947031389013</v>
      </c>
      <c r="T101" s="255">
        <f t="shared" si="27"/>
        <v>5.6749648657872189</v>
      </c>
      <c r="U101" s="255">
        <f t="shared" si="27"/>
        <v>5.0607446860793859</v>
      </c>
      <c r="V101" s="255">
        <f t="shared" si="27"/>
        <v>4.7114675070928147</v>
      </c>
      <c r="W101" s="255">
        <f t="shared" si="27"/>
        <v>5.1766489035103795</v>
      </c>
      <c r="X101" s="255">
        <f t="shared" si="27"/>
        <v>4.3759479835515203</v>
      </c>
      <c r="Y101" s="255">
        <f t="shared" si="27"/>
        <v>5.4152919499896894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2.0135150720455215</v>
      </c>
      <c r="C102" s="293">
        <f t="shared" si="28"/>
        <v>1.9418718800662955</v>
      </c>
      <c r="D102" s="293">
        <f t="shared" si="28"/>
        <v>1.8434030549092471</v>
      </c>
      <c r="E102" s="293">
        <f t="shared" si="28"/>
        <v>1.8406382831825761</v>
      </c>
      <c r="F102" s="293">
        <f t="shared" si="28"/>
        <v>1.8240174881550111</v>
      </c>
      <c r="G102" s="293">
        <f t="shared" si="28"/>
        <v>1.6676585160560324</v>
      </c>
      <c r="H102" s="293">
        <f t="shared" si="28"/>
        <v>1.6170811293878045</v>
      </c>
      <c r="I102" s="293">
        <f t="shared" si="28"/>
        <v>1.6383559898408655</v>
      </c>
      <c r="J102" s="293">
        <f t="shared" si="28"/>
        <v>1.5319385384038768</v>
      </c>
      <c r="K102" s="293">
        <f t="shared" si="28"/>
        <v>1.0904564587593311</v>
      </c>
      <c r="L102" s="293">
        <f t="shared" si="28"/>
        <v>1.1798996985791823</v>
      </c>
      <c r="M102" s="293">
        <f t="shared" si="28"/>
        <v>1.2396074174070297</v>
      </c>
      <c r="N102" s="293">
        <f t="shared" si="28"/>
        <v>1.1776315731625322</v>
      </c>
      <c r="O102" s="293">
        <f t="shared" si="28"/>
        <v>1.2136998992798522</v>
      </c>
      <c r="P102" s="293">
        <f t="shared" si="28"/>
        <v>1.2416403979360684</v>
      </c>
      <c r="Q102" s="293">
        <f t="shared" si="28"/>
        <v>1.4152561919043429</v>
      </c>
      <c r="R102" s="293">
        <f t="shared" si="28"/>
        <v>1.5670933941595411</v>
      </c>
      <c r="S102" s="293">
        <f t="shared" si="28"/>
        <v>2.1714043741746272</v>
      </c>
      <c r="T102" s="293">
        <f t="shared" si="28"/>
        <v>2.8725643548189863</v>
      </c>
      <c r="U102" s="293">
        <f t="shared" si="28"/>
        <v>2.7713441411173276</v>
      </c>
      <c r="V102" s="293">
        <f t="shared" si="28"/>
        <v>2.6340309467592542</v>
      </c>
      <c r="W102" s="293">
        <f t="shared" si="28"/>
        <v>2.7567850509009912</v>
      </c>
      <c r="X102" s="293">
        <f t="shared" si="28"/>
        <v>2.7089146749506772</v>
      </c>
      <c r="Y102" s="293">
        <f t="shared" si="28"/>
        <v>2.5662526797833203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1.9389819837739577</v>
      </c>
      <c r="C103" s="256">
        <f t="shared" si="29"/>
        <v>1.8755668856670773</v>
      </c>
      <c r="D103" s="256">
        <f t="shared" si="29"/>
        <v>1.7847984869586038</v>
      </c>
      <c r="E103" s="256">
        <f t="shared" si="29"/>
        <v>1.7872047590611038</v>
      </c>
      <c r="F103" s="256">
        <f t="shared" si="29"/>
        <v>1.7726038863925306</v>
      </c>
      <c r="G103" s="256">
        <f t="shared" si="29"/>
        <v>1.6339554432929875</v>
      </c>
      <c r="H103" s="256">
        <f t="shared" si="29"/>
        <v>1.5794051033263223</v>
      </c>
      <c r="I103" s="256">
        <f t="shared" si="29"/>
        <v>1.594724768457296</v>
      </c>
      <c r="J103" s="256">
        <f t="shared" si="29"/>
        <v>1.5082464643571294</v>
      </c>
      <c r="K103" s="256">
        <f t="shared" si="29"/>
        <v>1.1050941416545295</v>
      </c>
      <c r="L103" s="256">
        <f t="shared" si="29"/>
        <v>1.2416459716384665</v>
      </c>
      <c r="M103" s="256">
        <f t="shared" si="29"/>
        <v>1.3045142450671547</v>
      </c>
      <c r="N103" s="256">
        <f t="shared" si="29"/>
        <v>1.2239608752907396</v>
      </c>
      <c r="O103" s="256">
        <f t="shared" si="29"/>
        <v>1.2357800794349971</v>
      </c>
      <c r="P103" s="256">
        <f t="shared" si="29"/>
        <v>1.2680299659688783</v>
      </c>
      <c r="Q103" s="256">
        <f t="shared" si="29"/>
        <v>1.3920826172340797</v>
      </c>
      <c r="R103" s="256">
        <f t="shared" si="29"/>
        <v>1.4980221759703836</v>
      </c>
      <c r="S103" s="256">
        <f t="shared" si="29"/>
        <v>2.0469827242895819</v>
      </c>
      <c r="T103" s="256">
        <f t="shared" si="29"/>
        <v>2.5680166252830787</v>
      </c>
      <c r="U103" s="256">
        <f t="shared" si="29"/>
        <v>2.5837237020071351</v>
      </c>
      <c r="V103" s="256">
        <f t="shared" si="29"/>
        <v>2.459730029314029</v>
      </c>
      <c r="W103" s="256">
        <f t="shared" si="29"/>
        <v>2.6992353107012628</v>
      </c>
      <c r="X103" s="256">
        <f t="shared" si="29"/>
        <v>2.3528935412264054</v>
      </c>
      <c r="Y103" s="256">
        <f t="shared" si="29"/>
        <v>2.2009220521934916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BG: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1589.9573903920054</v>
      </c>
      <c r="C5" s="223">
        <f t="shared" si="0"/>
        <v>1529.7583936003059</v>
      </c>
      <c r="D5" s="223">
        <f t="shared" si="0"/>
        <v>1076.4644670628688</v>
      </c>
      <c r="E5" s="223">
        <f t="shared" si="0"/>
        <v>1217.5206258629801</v>
      </c>
      <c r="F5" s="223">
        <f t="shared" si="0"/>
        <v>1248.5500628080156</v>
      </c>
      <c r="G5" s="223">
        <f t="shared" si="0"/>
        <v>1315.5111072370992</v>
      </c>
      <c r="H5" s="223">
        <f t="shared" si="0"/>
        <v>1206.5673007942141</v>
      </c>
      <c r="I5" s="223">
        <f t="shared" si="0"/>
        <v>1245.7746101260502</v>
      </c>
      <c r="J5" s="223">
        <f t="shared" si="0"/>
        <v>1368.5258939332609</v>
      </c>
      <c r="K5" s="223">
        <f t="shared" si="0"/>
        <v>690.53561502532284</v>
      </c>
      <c r="L5" s="223">
        <f t="shared" si="0"/>
        <v>527.10315499705223</v>
      </c>
      <c r="M5" s="223">
        <f t="shared" si="0"/>
        <v>849.31989000274405</v>
      </c>
      <c r="N5" s="223">
        <f t="shared" si="0"/>
        <v>632.66275861865722</v>
      </c>
      <c r="O5" s="223">
        <f t="shared" si="0"/>
        <v>656.19656266869742</v>
      </c>
      <c r="P5" s="223">
        <f t="shared" si="0"/>
        <v>771.23051768942582</v>
      </c>
      <c r="Q5" s="223">
        <f t="shared" si="0"/>
        <v>899.49346466950965</v>
      </c>
      <c r="R5" s="223">
        <f t="shared" si="0"/>
        <v>907.17274856693234</v>
      </c>
      <c r="S5" s="223">
        <f t="shared" si="0"/>
        <v>898.24684551747282</v>
      </c>
      <c r="T5" s="223">
        <f t="shared" si="0"/>
        <v>691.41607529361829</v>
      </c>
      <c r="U5" s="223">
        <f t="shared" si="0"/>
        <v>649.51413436199971</v>
      </c>
      <c r="V5" s="223">
        <f t="shared" si="0"/>
        <v>610.8381108178836</v>
      </c>
      <c r="W5" s="223">
        <f t="shared" si="0"/>
        <v>648.4362170748999</v>
      </c>
      <c r="X5" s="223">
        <f t="shared" si="0"/>
        <v>684.13945923384301</v>
      </c>
      <c r="Y5" s="223">
        <f t="shared" si="0"/>
        <v>459.77951416935764</v>
      </c>
      <c r="DA5" s="89"/>
    </row>
    <row r="6" spans="1:105" ht="12" customHeight="1" x14ac:dyDescent="0.25">
      <c r="A6" s="55" t="s">
        <v>91</v>
      </c>
      <c r="B6" s="259">
        <v>1.8365017388011771</v>
      </c>
      <c r="C6" s="259">
        <v>1.7281400109311309</v>
      </c>
      <c r="D6" s="259">
        <v>1.5341109527153101</v>
      </c>
      <c r="E6" s="259">
        <v>1.4421285226099789</v>
      </c>
      <c r="F6" s="259">
        <v>1.586056574806805</v>
      </c>
      <c r="G6" s="259">
        <v>1.648995363286617</v>
      </c>
      <c r="H6" s="259">
        <v>1.762109696501106</v>
      </c>
      <c r="I6" s="259">
        <v>1.7894684273388191</v>
      </c>
      <c r="J6" s="259">
        <v>1.7010051197444129</v>
      </c>
      <c r="K6" s="259">
        <v>0.91694202334852004</v>
      </c>
      <c r="L6" s="259">
        <v>0.51302843755111771</v>
      </c>
      <c r="M6" s="259">
        <v>1.00960889410786</v>
      </c>
      <c r="N6" s="259">
        <v>0.95997100537314917</v>
      </c>
      <c r="O6" s="259">
        <v>1.19358057077194</v>
      </c>
      <c r="P6" s="259">
        <v>1.339730542129105</v>
      </c>
      <c r="Q6" s="259">
        <v>1.6677254282813589</v>
      </c>
      <c r="R6" s="259">
        <v>1.7291066322090649</v>
      </c>
      <c r="S6" s="259">
        <v>1.7098675046980349</v>
      </c>
      <c r="T6" s="259">
        <v>1.3719206583231349</v>
      </c>
      <c r="U6" s="259">
        <v>1.5383714464670339</v>
      </c>
      <c r="V6" s="259">
        <v>1.487434761416778</v>
      </c>
      <c r="W6" s="259">
        <v>1.4565650821371621</v>
      </c>
      <c r="X6" s="259">
        <v>1.718774713299851</v>
      </c>
      <c r="Y6" s="259">
        <v>1.195782417963182</v>
      </c>
      <c r="DA6" s="67" t="s">
        <v>987</v>
      </c>
    </row>
    <row r="7" spans="1:105" ht="12" customHeight="1" x14ac:dyDescent="0.25">
      <c r="A7" s="173" t="s">
        <v>92</v>
      </c>
      <c r="B7" s="224">
        <v>14.5309516104153</v>
      </c>
      <c r="C7" s="224">
        <v>13.67356117574656</v>
      </c>
      <c r="D7" s="224">
        <v>12.138345174378109</v>
      </c>
      <c r="E7" s="224">
        <v>11.41055264762479</v>
      </c>
      <c r="F7" s="224">
        <v>12.549354489009721</v>
      </c>
      <c r="G7" s="224">
        <v>13.04734502748606</v>
      </c>
      <c r="H7" s="224">
        <v>13.94233949858145</v>
      </c>
      <c r="I7" s="224">
        <v>14.158809968238989</v>
      </c>
      <c r="J7" s="224">
        <v>13.45886179242582</v>
      </c>
      <c r="K7" s="224">
        <v>7.2551198233720413</v>
      </c>
      <c r="L7" s="224">
        <v>4.0592345998477324</v>
      </c>
      <c r="M7" s="224">
        <v>7.9883278495030474</v>
      </c>
      <c r="N7" s="224">
        <v>7.5955780121312104</v>
      </c>
      <c r="O7" s="224">
        <v>9.4439668368299898</v>
      </c>
      <c r="P7" s="224">
        <v>10.60034916785945</v>
      </c>
      <c r="Q7" s="224">
        <v>13.19554290955079</v>
      </c>
      <c r="R7" s="224">
        <v>13.681209372706309</v>
      </c>
      <c r="S7" s="224">
        <v>13.52898363559817</v>
      </c>
      <c r="T7" s="224">
        <v>10.85504700498452</v>
      </c>
      <c r="U7" s="224">
        <v>12.17205547654379</v>
      </c>
      <c r="V7" s="224">
        <v>11.769029173860631</v>
      </c>
      <c r="W7" s="224">
        <v>11.524779028944369</v>
      </c>
      <c r="X7" s="224">
        <v>13.599460136895321</v>
      </c>
      <c r="Y7" s="224">
        <v>9.4613885110454223</v>
      </c>
      <c r="DA7" s="177" t="s">
        <v>988</v>
      </c>
    </row>
    <row r="8" spans="1:105" ht="12" customHeight="1" x14ac:dyDescent="0.25">
      <c r="A8" s="173" t="s">
        <v>93</v>
      </c>
      <c r="B8" s="224">
        <v>16.036817063669321</v>
      </c>
      <c r="C8" s="224">
        <v>15.09057390482023</v>
      </c>
      <c r="D8" s="224">
        <v>13.39626104581127</v>
      </c>
      <c r="E8" s="224">
        <v>12.59304623065195</v>
      </c>
      <c r="F8" s="224">
        <v>13.849863904517839</v>
      </c>
      <c r="G8" s="224">
        <v>14.399461988600571</v>
      </c>
      <c r="H8" s="224">
        <v>15.38720614953114</v>
      </c>
      <c r="I8" s="224">
        <v>15.62610979566924</v>
      </c>
      <c r="J8" s="224">
        <v>14.853624885491771</v>
      </c>
      <c r="K8" s="224">
        <v>8.0069793432539651</v>
      </c>
      <c r="L8" s="224">
        <v>4.4798994891439534</v>
      </c>
      <c r="M8" s="224">
        <v>8.8161708745401253</v>
      </c>
      <c r="N8" s="224">
        <v>8.3827197515452969</v>
      </c>
      <c r="O8" s="224">
        <v>10.422660027925989</v>
      </c>
      <c r="P8" s="224">
        <v>11.69888008532998</v>
      </c>
      <c r="Q8" s="224">
        <v>14.56301785112178</v>
      </c>
      <c r="R8" s="224">
        <v>15.099014696504</v>
      </c>
      <c r="S8" s="224">
        <v>14.93101356596306</v>
      </c>
      <c r="T8" s="224">
        <v>11.979972661370169</v>
      </c>
      <c r="U8" s="224">
        <v>13.433464799803851</v>
      </c>
      <c r="V8" s="224">
        <v>12.98867224517555</v>
      </c>
      <c r="W8" s="224">
        <v>12.719110072179999</v>
      </c>
      <c r="X8" s="224">
        <v>15.00879365834048</v>
      </c>
      <c r="Y8" s="224">
        <v>10.441887137741389</v>
      </c>
      <c r="DA8" s="177" t="s">
        <v>989</v>
      </c>
    </row>
    <row r="9" spans="1:105" ht="12" customHeight="1" x14ac:dyDescent="0.25">
      <c r="A9" s="173" t="s">
        <v>94</v>
      </c>
      <c r="B9" s="224">
        <v>26.092400879303501</v>
      </c>
      <c r="C9" s="224">
        <v>24.55283378615994</v>
      </c>
      <c r="D9" s="224">
        <v>21.796133989890901</v>
      </c>
      <c r="E9" s="224">
        <v>20.489278466994701</v>
      </c>
      <c r="F9" s="224">
        <v>22.534159969883088</v>
      </c>
      <c r="G9" s="224">
        <v>23.428373171633151</v>
      </c>
      <c r="H9" s="224">
        <v>25.035463687841538</v>
      </c>
      <c r="I9" s="224">
        <v>25.424167361507831</v>
      </c>
      <c r="J9" s="224">
        <v>24.167310351195859</v>
      </c>
      <c r="K9" s="224">
        <v>13.02760479383322</v>
      </c>
      <c r="L9" s="224">
        <v>7.2889360092872204</v>
      </c>
      <c r="M9" s="224">
        <v>14.344184620031291</v>
      </c>
      <c r="N9" s="224">
        <v>13.6389461417308</v>
      </c>
      <c r="O9" s="224">
        <v>16.957992511708142</v>
      </c>
      <c r="P9" s="224">
        <v>19.034442296960819</v>
      </c>
      <c r="Q9" s="224">
        <v>23.69448365441291</v>
      </c>
      <c r="R9" s="224">
        <v>24.566567217144211</v>
      </c>
      <c r="S9" s="224">
        <v>24.293224144834621</v>
      </c>
      <c r="T9" s="224">
        <v>19.4917886736837</v>
      </c>
      <c r="U9" s="224">
        <v>21.856665656463861</v>
      </c>
      <c r="V9" s="224">
        <v>21.132974315631429</v>
      </c>
      <c r="W9" s="224">
        <v>20.69438826381257</v>
      </c>
      <c r="X9" s="224">
        <v>24.419774777836391</v>
      </c>
      <c r="Y9" s="224">
        <v>16.989275618266131</v>
      </c>
      <c r="DA9" s="177" t="s">
        <v>990</v>
      </c>
    </row>
    <row r="10" spans="1:105" ht="12" customHeight="1" x14ac:dyDescent="0.25">
      <c r="A10" s="56" t="s">
        <v>95</v>
      </c>
      <c r="B10" s="260">
        <v>23.005619615014488</v>
      </c>
      <c r="C10" s="260">
        <v>20.17848357145278</v>
      </c>
      <c r="D10" s="260">
        <v>16.400841090494161</v>
      </c>
      <c r="E10" s="260">
        <v>15.302934516313551</v>
      </c>
      <c r="F10" s="260">
        <v>16.960349561129998</v>
      </c>
      <c r="G10" s="260">
        <v>16.858846217030798</v>
      </c>
      <c r="H10" s="260">
        <v>16.10553643714379</v>
      </c>
      <c r="I10" s="260">
        <v>15.947622644945261</v>
      </c>
      <c r="J10" s="260">
        <v>15.41391400254555</v>
      </c>
      <c r="K10" s="260">
        <v>6.2286178026352497</v>
      </c>
      <c r="L10" s="260">
        <v>6.5546144588111908</v>
      </c>
      <c r="M10" s="260">
        <v>14.76115356273732</v>
      </c>
      <c r="N10" s="260">
        <v>9.9357549669002161</v>
      </c>
      <c r="O10" s="260">
        <v>10.14754494808585</v>
      </c>
      <c r="P10" s="260">
        <v>12.41250948316133</v>
      </c>
      <c r="Q10" s="260">
        <v>15.985092091590531</v>
      </c>
      <c r="R10" s="260">
        <v>15.882870471752639</v>
      </c>
      <c r="S10" s="260">
        <v>15.56798544731312</v>
      </c>
      <c r="T10" s="260">
        <v>12.51771871329794</v>
      </c>
      <c r="U10" s="260">
        <v>11.74719312109092</v>
      </c>
      <c r="V10" s="260">
        <v>11.219293558266861</v>
      </c>
      <c r="W10" s="260">
        <v>11.861991351386459</v>
      </c>
      <c r="X10" s="260">
        <v>11.79663830719057</v>
      </c>
      <c r="Y10" s="260">
        <v>7.5148379824199516</v>
      </c>
      <c r="DA10" s="68" t="s">
        <v>991</v>
      </c>
    </row>
    <row r="11" spans="1:105" ht="12" customHeight="1" x14ac:dyDescent="0.25">
      <c r="A11" s="37" t="s">
        <v>159</v>
      </c>
      <c r="B11" s="226">
        <v>0.18287022711587109</v>
      </c>
      <c r="C11" s="226">
        <v>0.19188094841825201</v>
      </c>
      <c r="D11" s="226">
        <v>0.1046369837698421</v>
      </c>
      <c r="E11" s="226">
        <v>0.10171592627394541</v>
      </c>
      <c r="F11" s="226">
        <v>0.26443038643674383</v>
      </c>
      <c r="G11" s="226">
        <v>0.1363280492681542</v>
      </c>
      <c r="H11" s="226">
        <v>4.4360917759888513E-2</v>
      </c>
      <c r="I11" s="226">
        <v>8.7869194848417154E-2</v>
      </c>
      <c r="J11" s="226">
        <v>0.24087406625435129</v>
      </c>
      <c r="K11" s="226">
        <v>4.0442907584770253E-2</v>
      </c>
      <c r="L11" s="226">
        <v>3.5778969387403083E-2</v>
      </c>
      <c r="M11" s="226">
        <v>5.6893549029684957E-2</v>
      </c>
      <c r="N11" s="226">
        <v>9.2262612454844475E-2</v>
      </c>
      <c r="O11" s="226">
        <v>4.7816667378552787E-2</v>
      </c>
      <c r="P11" s="226">
        <v>5.7735136875259503E-2</v>
      </c>
      <c r="Q11" s="226">
        <v>0.10772971447711201</v>
      </c>
      <c r="R11" s="226">
        <v>5.272502171614403E-2</v>
      </c>
      <c r="S11" s="226">
        <v>0.1087973859000705</v>
      </c>
      <c r="T11" s="226">
        <v>0.1144013117952027</v>
      </c>
      <c r="U11" s="226">
        <v>0.1128254290683692</v>
      </c>
      <c r="V11" s="226">
        <v>8.9567417416952524E-2</v>
      </c>
      <c r="W11" s="226">
        <v>9.990905554074872E-2</v>
      </c>
      <c r="X11" s="226">
        <v>0.16346876709705971</v>
      </c>
      <c r="Y11" s="226">
        <v>8.7820987452206484E-2</v>
      </c>
      <c r="DA11" s="69" t="s">
        <v>992</v>
      </c>
    </row>
    <row r="12" spans="1:105" ht="12" customHeight="1" x14ac:dyDescent="0.25">
      <c r="A12" s="37" t="s">
        <v>35</v>
      </c>
      <c r="B12" s="226">
        <v>22.57053046004247</v>
      </c>
      <c r="C12" s="226">
        <v>19.694101509542129</v>
      </c>
      <c r="D12" s="226">
        <v>15.98170191118829</v>
      </c>
      <c r="E12" s="226">
        <v>14.900397816625871</v>
      </c>
      <c r="F12" s="226">
        <v>16.374982404677581</v>
      </c>
      <c r="G12" s="226">
        <v>16.39268507657717</v>
      </c>
      <c r="H12" s="226">
        <v>15.63902142109573</v>
      </c>
      <c r="I12" s="226">
        <v>15.41120062333153</v>
      </c>
      <c r="J12" s="226">
        <v>14.746728603324501</v>
      </c>
      <c r="K12" s="226">
        <v>5.7712446886177746</v>
      </c>
      <c r="L12" s="226">
        <v>6.4300381541033378</v>
      </c>
      <c r="M12" s="226">
        <v>14.579411915149951</v>
      </c>
      <c r="N12" s="226">
        <v>9.6292453720568396</v>
      </c>
      <c r="O12" s="226">
        <v>9.7527787948524622</v>
      </c>
      <c r="P12" s="226">
        <v>12.002421886507801</v>
      </c>
      <c r="Q12" s="226">
        <v>15.5036187626943</v>
      </c>
      <c r="R12" s="226">
        <v>15.423854291756101</v>
      </c>
      <c r="S12" s="226">
        <v>15.029521717663821</v>
      </c>
      <c r="T12" s="226">
        <v>12.04473666053163</v>
      </c>
      <c r="U12" s="226">
        <v>11.077358096440991</v>
      </c>
      <c r="V12" s="226">
        <v>10.596729684508629</v>
      </c>
      <c r="W12" s="226">
        <v>11.279770854587341</v>
      </c>
      <c r="X12" s="226">
        <v>10.752655494581949</v>
      </c>
      <c r="Y12" s="226">
        <v>6.7402664928698881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0.25221892785614403</v>
      </c>
      <c r="C15" s="226">
        <v>0.29250111349239949</v>
      </c>
      <c r="D15" s="226">
        <v>0.3145021955360327</v>
      </c>
      <c r="E15" s="226">
        <v>0.30082077341373598</v>
      </c>
      <c r="F15" s="226">
        <v>0.32093677001567761</v>
      </c>
      <c r="G15" s="226">
        <v>0.3298330911854736</v>
      </c>
      <c r="H15" s="226">
        <v>0.42215409828816453</v>
      </c>
      <c r="I15" s="226">
        <v>0.44855282676531111</v>
      </c>
      <c r="J15" s="226">
        <v>0.42631133296670359</v>
      </c>
      <c r="K15" s="226">
        <v>0.41693020643270468</v>
      </c>
      <c r="L15" s="226">
        <v>8.8797335320449935E-2</v>
      </c>
      <c r="M15" s="226">
        <v>0.1248480985576807</v>
      </c>
      <c r="N15" s="226">
        <v>0.2142469823885324</v>
      </c>
      <c r="O15" s="226">
        <v>0.34694948585483198</v>
      </c>
      <c r="P15" s="226">
        <v>0.35235245977827118</v>
      </c>
      <c r="Q15" s="226">
        <v>0.3737436144191113</v>
      </c>
      <c r="R15" s="226">
        <v>0.4062911582803968</v>
      </c>
      <c r="S15" s="226">
        <v>0.42966634374922791</v>
      </c>
      <c r="T15" s="226">
        <v>0.35858074097110609</v>
      </c>
      <c r="U15" s="226">
        <v>0.55700959558155949</v>
      </c>
      <c r="V15" s="226">
        <v>0.53299645634127035</v>
      </c>
      <c r="W15" s="226">
        <v>0.48231144125836262</v>
      </c>
      <c r="X15" s="226">
        <v>0.88051404551156431</v>
      </c>
      <c r="Y15" s="226">
        <v>0.6867505020978566</v>
      </c>
      <c r="DA15" s="69" t="s">
        <v>996</v>
      </c>
    </row>
    <row r="16" spans="1:105" ht="12" customHeight="1" x14ac:dyDescent="0.25">
      <c r="A16" s="134" t="s">
        <v>997</v>
      </c>
      <c r="B16" s="314">
        <v>826.91177987962169</v>
      </c>
      <c r="C16" s="314">
        <v>817.25417024935496</v>
      </c>
      <c r="D16" s="314">
        <v>478.0059329320722</v>
      </c>
      <c r="E16" s="314">
        <v>578.92381771281157</v>
      </c>
      <c r="F16" s="314">
        <v>565.63422184006879</v>
      </c>
      <c r="G16" s="314">
        <v>665.14813697331988</v>
      </c>
      <c r="H16" s="314">
        <v>575.90062243464274</v>
      </c>
      <c r="I16" s="314">
        <v>603.64727498698016</v>
      </c>
      <c r="J16" s="314">
        <v>748.85125000991252</v>
      </c>
      <c r="K16" s="314">
        <v>387.34977452713269</v>
      </c>
      <c r="L16" s="314">
        <v>250.37962467141281</v>
      </c>
      <c r="M16" s="314">
        <v>298.11006330371072</v>
      </c>
      <c r="N16" s="314">
        <v>227.94789649373629</v>
      </c>
      <c r="O16" s="314">
        <v>243.93809369186769</v>
      </c>
      <c r="P16" s="314">
        <v>267.92854156224729</v>
      </c>
      <c r="Q16" s="314">
        <v>310.79251320068619</v>
      </c>
      <c r="R16" s="314">
        <v>330.01487532244198</v>
      </c>
      <c r="S16" s="314">
        <v>317.40008598452272</v>
      </c>
      <c r="T16" s="314">
        <v>225.68918629873519</v>
      </c>
      <c r="U16" s="314">
        <v>173.8524091459943</v>
      </c>
      <c r="V16" s="314">
        <v>168.1053018605794</v>
      </c>
      <c r="W16" s="314">
        <v>176.08884012311449</v>
      </c>
      <c r="X16" s="314">
        <v>141.6688420967734</v>
      </c>
      <c r="Y16" s="314">
        <v>128.5157515481539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56.416150730843647</v>
      </c>
      <c r="H22" s="315">
        <v>60.812918221401127</v>
      </c>
      <c r="I22" s="315">
        <v>55.796458134013733</v>
      </c>
      <c r="J22" s="315">
        <v>49.049444334934073</v>
      </c>
      <c r="K22" s="315">
        <v>44.052698000907398</v>
      </c>
      <c r="L22" s="315">
        <v>58.115996124551337</v>
      </c>
      <c r="M22" s="315">
        <v>48.820123492876533</v>
      </c>
      <c r="N22" s="315">
        <v>43.768532779205003</v>
      </c>
      <c r="O22" s="315">
        <v>36.777474603303673</v>
      </c>
      <c r="P22" s="315">
        <v>47.654508888128703</v>
      </c>
      <c r="Q22" s="315">
        <v>38.561644757005993</v>
      </c>
      <c r="R22" s="315">
        <v>42.032072226999141</v>
      </c>
      <c r="S22" s="315">
        <v>39.405846947549428</v>
      </c>
      <c r="T22" s="315">
        <v>17.78222155238953</v>
      </c>
      <c r="U22" s="315">
        <v>22.984395388470691</v>
      </c>
      <c r="V22" s="315">
        <v>18.561793692049669</v>
      </c>
      <c r="W22" s="315">
        <v>15.15040504142917</v>
      </c>
      <c r="X22" s="315">
        <v>13.329891107951401</v>
      </c>
      <c r="Y22" s="315">
        <v>9.9234901552046182</v>
      </c>
      <c r="DA22" s="137" t="s">
        <v>977</v>
      </c>
    </row>
    <row r="23" spans="1:105" ht="12" customHeight="1" x14ac:dyDescent="0.25">
      <c r="A23" s="135" t="s">
        <v>83</v>
      </c>
      <c r="B23" s="315">
        <v>504.86053310404128</v>
      </c>
      <c r="C23" s="315">
        <v>498.48331900257949</v>
      </c>
      <c r="D23" s="315">
        <v>262.5274290627687</v>
      </c>
      <c r="E23" s="315">
        <v>354.99664660361128</v>
      </c>
      <c r="F23" s="315">
        <v>300.32742906276872</v>
      </c>
      <c r="G23" s="315">
        <v>298.26337059329319</v>
      </c>
      <c r="H23" s="315">
        <v>270.39793637145311</v>
      </c>
      <c r="I23" s="315">
        <v>303.7164230438521</v>
      </c>
      <c r="J23" s="315">
        <v>428.77618228718831</v>
      </c>
      <c r="K23" s="315">
        <v>187.0641444539983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322.05124677558041</v>
      </c>
      <c r="C24" s="315">
        <v>318.77085124677552</v>
      </c>
      <c r="D24" s="315">
        <v>215.47850386930349</v>
      </c>
      <c r="E24" s="315">
        <v>223.92717110920029</v>
      </c>
      <c r="F24" s="315">
        <v>265.30679277730007</v>
      </c>
      <c r="G24" s="315">
        <v>310.46861564918311</v>
      </c>
      <c r="H24" s="315">
        <v>244.68976784178849</v>
      </c>
      <c r="I24" s="315">
        <v>244.1343938091143</v>
      </c>
      <c r="J24" s="315">
        <v>271.02562338779018</v>
      </c>
      <c r="K24" s="315">
        <v>156.23293207222699</v>
      </c>
      <c r="L24" s="315">
        <v>192.2636285468615</v>
      </c>
      <c r="M24" s="315">
        <v>249.28993981083411</v>
      </c>
      <c r="N24" s="315">
        <v>184.17936371453129</v>
      </c>
      <c r="O24" s="315">
        <v>207.160619088564</v>
      </c>
      <c r="P24" s="315">
        <v>220.27403267411859</v>
      </c>
      <c r="Q24" s="315">
        <v>272.23086844368021</v>
      </c>
      <c r="R24" s="315">
        <v>287.98280309544282</v>
      </c>
      <c r="S24" s="315">
        <v>277.99423903697328</v>
      </c>
      <c r="T24" s="315">
        <v>207.90696474634569</v>
      </c>
      <c r="U24" s="315">
        <v>150.86801375752361</v>
      </c>
      <c r="V24" s="315">
        <v>149.54350816852971</v>
      </c>
      <c r="W24" s="315">
        <v>160.9384350816853</v>
      </c>
      <c r="X24" s="315">
        <v>128.33895098882201</v>
      </c>
      <c r="Y24" s="315">
        <v>118.5922613929493</v>
      </c>
      <c r="DA24" s="137" t="s">
        <v>979</v>
      </c>
    </row>
    <row r="25" spans="1:105" ht="12" customHeight="1" x14ac:dyDescent="0.25">
      <c r="A25" s="57" t="s">
        <v>998</v>
      </c>
      <c r="B25" s="294">
        <v>408.74579052556578</v>
      </c>
      <c r="C25" s="294">
        <v>389.87293175258731</v>
      </c>
      <c r="D25" s="294">
        <v>327.13953663302073</v>
      </c>
      <c r="E25" s="294">
        <v>382.45106186428882</v>
      </c>
      <c r="F25" s="294">
        <v>401.92928946904249</v>
      </c>
      <c r="G25" s="294">
        <v>373.61900262298627</v>
      </c>
      <c r="H25" s="294">
        <v>358.55540613186622</v>
      </c>
      <c r="I25" s="294">
        <v>370.01363373048719</v>
      </c>
      <c r="J25" s="294">
        <v>356.59245107795419</v>
      </c>
      <c r="K25" s="294">
        <v>173.19851388925389</v>
      </c>
      <c r="L25" s="294">
        <v>156.6771050118586</v>
      </c>
      <c r="M25" s="294">
        <v>323.94399299319213</v>
      </c>
      <c r="N25" s="294">
        <v>232.06873749345749</v>
      </c>
      <c r="O25" s="294">
        <v>233.97330319068851</v>
      </c>
      <c r="P25" s="294">
        <v>288.58606975007382</v>
      </c>
      <c r="Q25" s="294">
        <v>323.12577059331949</v>
      </c>
      <c r="R25" s="294">
        <v>311.78764665572248</v>
      </c>
      <c r="S25" s="294">
        <v>316.3651743797862</v>
      </c>
      <c r="T25" s="294">
        <v>250.90952191801719</v>
      </c>
      <c r="U25" s="294">
        <v>260.30931567135713</v>
      </c>
      <c r="V25" s="294">
        <v>238.06161047139571</v>
      </c>
      <c r="W25" s="294">
        <v>256.99186305355818</v>
      </c>
      <c r="X25" s="294">
        <v>305.41307317768673</v>
      </c>
      <c r="Y25" s="294">
        <v>176.98209601008051</v>
      </c>
      <c r="DA25" s="70" t="s">
        <v>999</v>
      </c>
    </row>
    <row r="26" spans="1:105" ht="12" customHeight="1" x14ac:dyDescent="0.25">
      <c r="A26" s="46" t="s">
        <v>28</v>
      </c>
      <c r="B26" s="229">
        <v>34.901968919542078</v>
      </c>
      <c r="C26" s="229">
        <v>33.567373091302883</v>
      </c>
      <c r="D26" s="229">
        <v>20.913905202052351</v>
      </c>
      <c r="E26" s="229">
        <v>13.993573656734791</v>
      </c>
      <c r="F26" s="229">
        <v>18.513802273960309</v>
      </c>
      <c r="G26" s="229">
        <v>14.99021467942595</v>
      </c>
      <c r="H26" s="229">
        <v>15.75705860977874</v>
      </c>
      <c r="I26" s="229">
        <v>12.844007880809301</v>
      </c>
      <c r="J26" s="229">
        <v>16.150246005624691</v>
      </c>
      <c r="K26" s="229">
        <v>6.5578425548914989</v>
      </c>
      <c r="L26" s="229">
        <v>9.6747448642660832</v>
      </c>
      <c r="M26" s="229">
        <v>20.856869276521682</v>
      </c>
      <c r="N26" s="229">
        <v>15.98886101578516</v>
      </c>
      <c r="O26" s="229">
        <v>16.882369327838269</v>
      </c>
      <c r="P26" s="229">
        <v>22.437744744233171</v>
      </c>
      <c r="Q26" s="229">
        <v>29.807311170004098</v>
      </c>
      <c r="R26" s="229">
        <v>31.107810301323841</v>
      </c>
      <c r="S26" s="229">
        <v>38.314988622483298</v>
      </c>
      <c r="T26" s="229">
        <v>42.871801543519283</v>
      </c>
      <c r="U26" s="229">
        <v>35.323246642189233</v>
      </c>
      <c r="V26" s="229">
        <v>36.546076948046938</v>
      </c>
      <c r="W26" s="229">
        <v>44.632188258834113</v>
      </c>
      <c r="X26" s="229">
        <v>38.953831253992313</v>
      </c>
      <c r="Y26" s="229">
        <v>39.640961896986049</v>
      </c>
      <c r="DA26" s="73" t="s">
        <v>1000</v>
      </c>
    </row>
    <row r="27" spans="1:105" ht="12" customHeight="1" x14ac:dyDescent="0.25">
      <c r="A27" s="46" t="s">
        <v>30</v>
      </c>
      <c r="B27" s="229">
        <v>54.899351335472673</v>
      </c>
      <c r="C27" s="229">
        <v>51.667800477649969</v>
      </c>
      <c r="D27" s="229">
        <v>40.00776693517814</v>
      </c>
      <c r="E27" s="229">
        <v>61.479635736783862</v>
      </c>
      <c r="F27" s="229">
        <v>66.120920415817992</v>
      </c>
      <c r="G27" s="229">
        <v>63.000928791798877</v>
      </c>
      <c r="H27" s="229">
        <v>66.040924214961464</v>
      </c>
      <c r="I27" s="229">
        <v>88.05556595513643</v>
      </c>
      <c r="J27" s="229">
        <v>81.166580730435854</v>
      </c>
      <c r="K27" s="229">
        <v>18.218631262561459</v>
      </c>
      <c r="L27" s="229">
        <v>1.2690105545907071</v>
      </c>
      <c r="M27" s="229">
        <v>2.1638517235916779</v>
      </c>
      <c r="N27" s="229">
        <v>0</v>
      </c>
      <c r="O27" s="229">
        <v>5.5160564012190214</v>
      </c>
      <c r="P27" s="229">
        <v>6.4296276419464284</v>
      </c>
      <c r="Q27" s="229">
        <v>8.4340359700899494</v>
      </c>
      <c r="R27" s="229">
        <v>22.916190376343359</v>
      </c>
      <c r="S27" s="229">
        <v>26.961586464968111</v>
      </c>
      <c r="T27" s="229">
        <v>15.935837122470391</v>
      </c>
      <c r="U27" s="229">
        <v>23.116232952658851</v>
      </c>
      <c r="V27" s="229">
        <v>32.107742348179237</v>
      </c>
      <c r="W27" s="229">
        <v>32.739873263552042</v>
      </c>
      <c r="X27" s="229">
        <v>46.085120506080017</v>
      </c>
      <c r="Y27" s="229">
        <v>27.960743460723531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0.11277453770496269</v>
      </c>
      <c r="T28" s="229">
        <v>0.1072269223265888</v>
      </c>
      <c r="U28" s="229">
        <v>0.1168986580208236</v>
      </c>
      <c r="V28" s="229">
        <v>5.4842678264471E-2</v>
      </c>
      <c r="W28" s="229">
        <v>6.6346524939473628E-2</v>
      </c>
      <c r="X28" s="229">
        <v>0.67767269952603204</v>
      </c>
      <c r="Y28" s="229">
        <v>0.79116797251457671</v>
      </c>
      <c r="DA28" s="73" t="s">
        <v>1002</v>
      </c>
    </row>
    <row r="29" spans="1:105" ht="12" customHeight="1" x14ac:dyDescent="0.25">
      <c r="A29" s="46" t="s">
        <v>159</v>
      </c>
      <c r="B29" s="229">
        <v>1.038807864075477</v>
      </c>
      <c r="C29" s="229">
        <v>0.87073791953986956</v>
      </c>
      <c r="D29" s="229">
        <v>0.44034482242924572</v>
      </c>
      <c r="E29" s="229">
        <v>0.30206133264508628</v>
      </c>
      <c r="F29" s="229">
        <v>0.87541926575560303</v>
      </c>
      <c r="G29" s="229">
        <v>0.54666108009677439</v>
      </c>
      <c r="H29" s="229">
        <v>0.18107522999130179</v>
      </c>
      <c r="I29" s="229">
        <v>0.33623102913341751</v>
      </c>
      <c r="J29" s="229">
        <v>0.90394059341422905</v>
      </c>
      <c r="K29" s="229">
        <v>0.1151737803454073</v>
      </c>
      <c r="L29" s="229">
        <v>0.1130728065042388</v>
      </c>
      <c r="M29" s="229">
        <v>0.20719288146086309</v>
      </c>
      <c r="N29" s="229">
        <v>0.31517707419268071</v>
      </c>
      <c r="O29" s="229">
        <v>0.1753921073622646</v>
      </c>
      <c r="P29" s="229">
        <v>0.20150571510442969</v>
      </c>
      <c r="Q29" s="229">
        <v>0.52587753763469858</v>
      </c>
      <c r="R29" s="229">
        <v>0.28034789418771949</v>
      </c>
      <c r="S29" s="229">
        <v>0.5056267583004147</v>
      </c>
      <c r="T29" s="229">
        <v>0.5163673890967525</v>
      </c>
      <c r="U29" s="229">
        <v>0.43258887694786158</v>
      </c>
      <c r="V29" s="229">
        <v>0.38058270906730007</v>
      </c>
      <c r="W29" s="229">
        <v>0.36948483665378401</v>
      </c>
      <c r="X29" s="229">
        <v>0.44450804332927502</v>
      </c>
      <c r="Y29" s="229">
        <v>0.28552099005329218</v>
      </c>
      <c r="DA29" s="73" t="s">
        <v>1003</v>
      </c>
    </row>
    <row r="30" spans="1:105" ht="12" customHeight="1" x14ac:dyDescent="0.25">
      <c r="A30" s="46" t="s">
        <v>32</v>
      </c>
      <c r="B30" s="229">
        <v>35.223378356341662</v>
      </c>
      <c r="C30" s="229">
        <v>29.71904708205863</v>
      </c>
      <c r="D30" s="229">
        <v>35.791444071726161</v>
      </c>
      <c r="E30" s="229">
        <v>2.8435785171597692</v>
      </c>
      <c r="F30" s="229">
        <v>2.3709520289414869</v>
      </c>
      <c r="G30" s="229">
        <v>2.2546423232939361</v>
      </c>
      <c r="H30" s="229">
        <v>1.6972599082611659</v>
      </c>
      <c r="I30" s="229">
        <v>0.87194534142383229</v>
      </c>
      <c r="J30" s="229">
        <v>0.56412394814713762</v>
      </c>
      <c r="K30" s="229">
        <v>0.48472878520351292</v>
      </c>
      <c r="L30" s="229">
        <v>0.48043213732751772</v>
      </c>
      <c r="M30" s="229">
        <v>0.43929471906127149</v>
      </c>
      <c r="N30" s="229">
        <v>0.33275561780765939</v>
      </c>
      <c r="O30" s="229">
        <v>0.55300491822441067</v>
      </c>
      <c r="P30" s="229">
        <v>0.42504951866035751</v>
      </c>
      <c r="Q30" s="229">
        <v>0.27243759467965328</v>
      </c>
      <c r="R30" s="229">
        <v>0.57911771598947304</v>
      </c>
      <c r="S30" s="229">
        <v>0.45749687485331142</v>
      </c>
      <c r="T30" s="229">
        <v>0.30083412261466252</v>
      </c>
      <c r="U30" s="229">
        <v>0.29409778870837677</v>
      </c>
      <c r="V30" s="229">
        <v>0.3574311944280088</v>
      </c>
      <c r="W30" s="229">
        <v>1.5110112515962031</v>
      </c>
      <c r="X30" s="229">
        <v>3.9312343012927702</v>
      </c>
      <c r="Y30" s="229">
        <v>0.18590184330256709</v>
      </c>
      <c r="DA30" s="73" t="s">
        <v>1004</v>
      </c>
    </row>
    <row r="31" spans="1:105" ht="12" customHeight="1" x14ac:dyDescent="0.25">
      <c r="A31" s="46" t="s">
        <v>33</v>
      </c>
      <c r="B31" s="229">
        <v>30.58731867941097</v>
      </c>
      <c r="C31" s="229">
        <v>40.053220535566673</v>
      </c>
      <c r="D31" s="229">
        <v>25.599107441266209</v>
      </c>
      <c r="E31" s="229">
        <v>110.62682914862179</v>
      </c>
      <c r="F31" s="229">
        <v>98.706452042819535</v>
      </c>
      <c r="G31" s="229">
        <v>58.843434381901588</v>
      </c>
      <c r="H31" s="229">
        <v>43.776046803436913</v>
      </c>
      <c r="I31" s="229">
        <v>49.31425767388459</v>
      </c>
      <c r="J31" s="229">
        <v>18.532767769505291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75.958888253860096</v>
      </c>
      <c r="T31" s="229">
        <v>121.9555800620352</v>
      </c>
      <c r="U31" s="229">
        <v>132.94502741021361</v>
      </c>
      <c r="V31" s="229">
        <v>98.473840930751933</v>
      </c>
      <c r="W31" s="229">
        <v>112.20062364290609</v>
      </c>
      <c r="X31" s="229">
        <v>143.59306652947481</v>
      </c>
      <c r="Y31" s="229">
        <v>55.49094523286994</v>
      </c>
      <c r="DA31" s="73" t="s">
        <v>1005</v>
      </c>
    </row>
    <row r="32" spans="1:105" ht="12" customHeight="1" x14ac:dyDescent="0.25">
      <c r="A32" s="46" t="s">
        <v>35</v>
      </c>
      <c r="B32" s="229">
        <v>128.2135693055763</v>
      </c>
      <c r="C32" s="229">
        <v>89.370003207648011</v>
      </c>
      <c r="D32" s="229">
        <v>67.255949442109596</v>
      </c>
      <c r="E32" s="229">
        <v>44.249058985218461</v>
      </c>
      <c r="F32" s="229">
        <v>54.210770806754198</v>
      </c>
      <c r="G32" s="229">
        <v>65.73293594204803</v>
      </c>
      <c r="H32" s="229">
        <v>63.83635739890795</v>
      </c>
      <c r="I32" s="229">
        <v>58.970881145585793</v>
      </c>
      <c r="J32" s="229">
        <v>55.340812781944443</v>
      </c>
      <c r="K32" s="229">
        <v>16.435417426237919</v>
      </c>
      <c r="L32" s="229">
        <v>20.320944746658391</v>
      </c>
      <c r="M32" s="229">
        <v>53.094778164193002</v>
      </c>
      <c r="N32" s="229">
        <v>32.894336094521989</v>
      </c>
      <c r="O32" s="229">
        <v>35.773309166970911</v>
      </c>
      <c r="P32" s="229">
        <v>41.890549431817583</v>
      </c>
      <c r="Q32" s="229">
        <v>75.680186278456731</v>
      </c>
      <c r="R32" s="229">
        <v>82.011252536441376</v>
      </c>
      <c r="S32" s="229">
        <v>69.848446100423359</v>
      </c>
      <c r="T32" s="229">
        <v>54.365715953420249</v>
      </c>
      <c r="U32" s="229">
        <v>42.472179703255712</v>
      </c>
      <c r="V32" s="229">
        <v>45.02677655435955</v>
      </c>
      <c r="W32" s="229">
        <v>41.714980380326843</v>
      </c>
      <c r="X32" s="229">
        <v>29.238868925049658</v>
      </c>
      <c r="Y32" s="229">
        <v>21.913754537485449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0.91562368459889432</v>
      </c>
      <c r="C34" s="229">
        <v>11.07843043563919</v>
      </c>
      <c r="D34" s="229">
        <v>11.021423398120699</v>
      </c>
      <c r="E34" s="229">
        <v>16.876762751274001</v>
      </c>
      <c r="F34" s="229">
        <v>19.83631370935959</v>
      </c>
      <c r="G34" s="229">
        <v>21.02660094325536</v>
      </c>
      <c r="H34" s="229">
        <v>21.872664720626329</v>
      </c>
      <c r="I34" s="229">
        <v>14.175089739852471</v>
      </c>
      <c r="J34" s="229">
        <v>1.310185878653343E-2</v>
      </c>
      <c r="K34" s="229">
        <v>1.012955898198417E-2</v>
      </c>
      <c r="L34" s="229">
        <v>1.6933541372127419E-2</v>
      </c>
      <c r="M34" s="229">
        <v>1.4437103202978051E-2</v>
      </c>
      <c r="N34" s="229">
        <v>2.2668272247390719E-2</v>
      </c>
      <c r="O34" s="229">
        <v>0.42676009527738362</v>
      </c>
      <c r="P34" s="229">
        <v>4.0364703053891926</v>
      </c>
      <c r="Q34" s="229">
        <v>7.0379927995618363</v>
      </c>
      <c r="R34" s="229">
        <v>0.52241820066831357</v>
      </c>
      <c r="S34" s="229">
        <v>8.4583014823362799</v>
      </c>
      <c r="T34" s="229">
        <v>3.5515368600803652</v>
      </c>
      <c r="U34" s="229">
        <v>7.3591566643269752</v>
      </c>
      <c r="V34" s="229">
        <v>6.1978553063691031</v>
      </c>
      <c r="W34" s="229">
        <v>4.72090533309375</v>
      </c>
      <c r="X34" s="229">
        <v>9.1015285595340103</v>
      </c>
      <c r="Y34" s="229">
        <v>6.0966673433241496</v>
      </c>
      <c r="DA34" s="73" t="s">
        <v>1008</v>
      </c>
    </row>
    <row r="35" spans="1:105" ht="12" customHeight="1" x14ac:dyDescent="0.25">
      <c r="A35" s="46" t="s">
        <v>39</v>
      </c>
      <c r="B35" s="229">
        <v>122.9657723805477</v>
      </c>
      <c r="C35" s="229">
        <v>133.54631900318211</v>
      </c>
      <c r="D35" s="229">
        <v>126.1095953201383</v>
      </c>
      <c r="E35" s="229">
        <v>132.079561735851</v>
      </c>
      <c r="F35" s="229">
        <v>141.2946589256338</v>
      </c>
      <c r="G35" s="229">
        <v>147.2235844811658</v>
      </c>
      <c r="H35" s="229">
        <v>145.39401924590231</v>
      </c>
      <c r="I35" s="229">
        <v>145.4456549646614</v>
      </c>
      <c r="J35" s="229">
        <v>183.920877390096</v>
      </c>
      <c r="K35" s="229">
        <v>131.37659052103211</v>
      </c>
      <c r="L35" s="229">
        <v>124.80196636113951</v>
      </c>
      <c r="M35" s="229">
        <v>247.16756912516061</v>
      </c>
      <c r="N35" s="229">
        <v>182.51493941890271</v>
      </c>
      <c r="O35" s="229">
        <v>174.6464111737962</v>
      </c>
      <c r="P35" s="229">
        <v>213.16512239292271</v>
      </c>
      <c r="Q35" s="229">
        <v>201.3679292428925</v>
      </c>
      <c r="R35" s="229">
        <v>174.3705096307684</v>
      </c>
      <c r="S35" s="229">
        <v>95.74706528485639</v>
      </c>
      <c r="T35" s="229">
        <v>11.30462194245375</v>
      </c>
      <c r="U35" s="229">
        <v>18.249886975035778</v>
      </c>
      <c r="V35" s="229">
        <v>18.916461801929181</v>
      </c>
      <c r="W35" s="229">
        <v>19.036449561655921</v>
      </c>
      <c r="X35" s="229">
        <v>33.387242359407892</v>
      </c>
      <c r="Y35" s="229">
        <v>24.616432732820911</v>
      </c>
      <c r="DA35" s="73" t="s">
        <v>1009</v>
      </c>
    </row>
    <row r="36" spans="1:105" ht="12" customHeight="1" x14ac:dyDescent="0.25">
      <c r="A36" s="57" t="s">
        <v>1010</v>
      </c>
      <c r="B36" s="261">
        <v>202.40241001778071</v>
      </c>
      <c r="C36" s="261">
        <v>182.7264117848257</v>
      </c>
      <c r="D36" s="261">
        <v>151.88360908953501</v>
      </c>
      <c r="E36" s="261">
        <v>138.7697236200666</v>
      </c>
      <c r="F36" s="261">
        <v>153.10288551428951</v>
      </c>
      <c r="G36" s="261">
        <v>149.36709483776929</v>
      </c>
      <c r="H36" s="261">
        <v>143.95454512526101</v>
      </c>
      <c r="I36" s="261">
        <v>142.542622186806</v>
      </c>
      <c r="J36" s="261">
        <v>138.85726683773731</v>
      </c>
      <c r="K36" s="261">
        <v>59.709219486894881</v>
      </c>
      <c r="L36" s="261">
        <v>60.208506504978629</v>
      </c>
      <c r="M36" s="261">
        <v>130.5499714460525</v>
      </c>
      <c r="N36" s="261">
        <v>91.454043085014419</v>
      </c>
      <c r="O36" s="261">
        <v>93.941444782054589</v>
      </c>
      <c r="P36" s="261">
        <v>115.36591849531639</v>
      </c>
      <c r="Q36" s="261">
        <v>143.6537522076012</v>
      </c>
      <c r="R36" s="261">
        <v>142.54563050475949</v>
      </c>
      <c r="S36" s="261">
        <v>142.5975787816073</v>
      </c>
      <c r="T36" s="261">
        <v>117.0653439759205</v>
      </c>
      <c r="U36" s="261">
        <v>113.0782332965457</v>
      </c>
      <c r="V36" s="261">
        <v>107.25083940259501</v>
      </c>
      <c r="W36" s="261">
        <v>115.708543020788</v>
      </c>
      <c r="X36" s="261">
        <v>124.4897994854155</v>
      </c>
      <c r="Y36" s="261">
        <v>80.510358079005115</v>
      </c>
      <c r="DA36" s="70" t="s">
        <v>1011</v>
      </c>
    </row>
    <row r="37" spans="1:105" ht="12" customHeight="1" x14ac:dyDescent="0.25">
      <c r="A37" s="60" t="s">
        <v>1012</v>
      </c>
      <c r="B37" s="262">
        <v>202.25706606476859</v>
      </c>
      <c r="C37" s="262">
        <v>182.56856929699879</v>
      </c>
      <c r="D37" s="262">
        <v>151.72219020240561</v>
      </c>
      <c r="E37" s="262">
        <v>138.5680766151084</v>
      </c>
      <c r="F37" s="262">
        <v>152.88906315739459</v>
      </c>
      <c r="G37" s="262">
        <v>149.13094845683889</v>
      </c>
      <c r="H37" s="262">
        <v>143.6507153902524</v>
      </c>
      <c r="I37" s="262">
        <v>142.20836571379181</v>
      </c>
      <c r="J37" s="262">
        <v>138.55344816983651</v>
      </c>
      <c r="K37" s="262">
        <v>59.41023426915099</v>
      </c>
      <c r="L37" s="262">
        <v>60.153321403060481</v>
      </c>
      <c r="M37" s="262">
        <v>130.47045116055421</v>
      </c>
      <c r="N37" s="262">
        <v>91.319107340736707</v>
      </c>
      <c r="O37" s="262">
        <v>93.718031790885604</v>
      </c>
      <c r="P37" s="262">
        <v>115.14791223560179</v>
      </c>
      <c r="Q37" s="262">
        <v>143.40759093056599</v>
      </c>
      <c r="R37" s="262">
        <v>142.2759643796401</v>
      </c>
      <c r="S37" s="262">
        <v>142.33739339900779</v>
      </c>
      <c r="T37" s="262">
        <v>116.8726427541564</v>
      </c>
      <c r="U37" s="262">
        <v>112.77197056335061</v>
      </c>
      <c r="V37" s="262">
        <v>106.9567461515694</v>
      </c>
      <c r="W37" s="262">
        <v>115.47526326914721</v>
      </c>
      <c r="X37" s="262">
        <v>124.0841854605802</v>
      </c>
      <c r="Y37" s="262">
        <v>80.225210126146195</v>
      </c>
      <c r="DA37" s="72" t="s">
        <v>1013</v>
      </c>
    </row>
    <row r="38" spans="1:105" ht="12" customHeight="1" x14ac:dyDescent="0.25">
      <c r="A38" s="59" t="s">
        <v>28</v>
      </c>
      <c r="B38" s="230">
        <v>35.406010642270573</v>
      </c>
      <c r="C38" s="230">
        <v>39.917023335960153</v>
      </c>
      <c r="D38" s="230">
        <v>25.506925894942121</v>
      </c>
      <c r="E38" s="230">
        <v>31.586857031136109</v>
      </c>
      <c r="F38" s="230">
        <v>37.2584270001935</v>
      </c>
      <c r="G38" s="230">
        <v>26.764675792420341</v>
      </c>
      <c r="H38" s="230">
        <v>27.78279231605654</v>
      </c>
      <c r="I38" s="230">
        <v>25.012992265060181</v>
      </c>
      <c r="J38" s="230">
        <v>30.67021875764495</v>
      </c>
      <c r="K38" s="230">
        <v>16.513384405990259</v>
      </c>
      <c r="L38" s="230">
        <v>19.025281501644429</v>
      </c>
      <c r="M38" s="230">
        <v>36.478192689404914</v>
      </c>
      <c r="N38" s="230">
        <v>29.478199289703749</v>
      </c>
      <c r="O38" s="230">
        <v>29.63772267194798</v>
      </c>
      <c r="P38" s="230">
        <v>39.776236663607293</v>
      </c>
      <c r="Q38" s="230">
        <v>40.217923570555818</v>
      </c>
      <c r="R38" s="230">
        <v>38.830942727789257</v>
      </c>
      <c r="S38" s="230">
        <v>49.923919014962891</v>
      </c>
      <c r="T38" s="230">
        <v>51.043616734594643</v>
      </c>
      <c r="U38" s="230">
        <v>50.655165241593039</v>
      </c>
      <c r="V38" s="230">
        <v>47.457242473520587</v>
      </c>
      <c r="W38" s="230">
        <v>58.372177414578758</v>
      </c>
      <c r="X38" s="230">
        <v>65.990590859216027</v>
      </c>
      <c r="Y38" s="230">
        <v>50.626246770187883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0.14694371810484261</v>
      </c>
      <c r="T39" s="295">
        <v>0.12766549876175931</v>
      </c>
      <c r="U39" s="295">
        <v>0.16763806845242729</v>
      </c>
      <c r="V39" s="295">
        <v>7.1216461454787341E-2</v>
      </c>
      <c r="W39" s="295">
        <v>8.677125804695858E-2</v>
      </c>
      <c r="X39" s="295">
        <v>1.1480262765244571</v>
      </c>
      <c r="Y39" s="295">
        <v>1.010416072074112</v>
      </c>
      <c r="DA39" s="122" t="s">
        <v>1015</v>
      </c>
    </row>
    <row r="40" spans="1:105" ht="12" customHeight="1" x14ac:dyDescent="0.25">
      <c r="A40" s="59" t="s">
        <v>159</v>
      </c>
      <c r="B40" s="295">
        <v>1.0538099548342981</v>
      </c>
      <c r="C40" s="295">
        <v>1.0354478963617131</v>
      </c>
      <c r="D40" s="295">
        <v>0.53705143278654599</v>
      </c>
      <c r="E40" s="295">
        <v>0.68182498359186761</v>
      </c>
      <c r="F40" s="295">
        <v>1.761752897922737</v>
      </c>
      <c r="G40" s="295">
        <v>0.97605050294615137</v>
      </c>
      <c r="H40" s="295">
        <v>0.31927123158052101</v>
      </c>
      <c r="I40" s="295">
        <v>0.65479126212257299</v>
      </c>
      <c r="J40" s="295">
        <v>1.7166336496839909</v>
      </c>
      <c r="K40" s="295">
        <v>0.29002052007426787</v>
      </c>
      <c r="L40" s="295">
        <v>0.22235645529731571</v>
      </c>
      <c r="M40" s="295">
        <v>0.36237566403651811</v>
      </c>
      <c r="N40" s="295">
        <v>0.58108282981665194</v>
      </c>
      <c r="O40" s="295">
        <v>0.30790835906425101</v>
      </c>
      <c r="P40" s="295">
        <v>0.35721678379121558</v>
      </c>
      <c r="Q40" s="295">
        <v>0.70954748301309101</v>
      </c>
      <c r="R40" s="295">
        <v>0.34994983310015798</v>
      </c>
      <c r="S40" s="295">
        <v>0.65882492050057817</v>
      </c>
      <c r="T40" s="295">
        <v>0.61479243125676941</v>
      </c>
      <c r="U40" s="295">
        <v>0.62035240603554498</v>
      </c>
      <c r="V40" s="295">
        <v>0.49420915769186069</v>
      </c>
      <c r="W40" s="295">
        <v>0.48323049526666262</v>
      </c>
      <c r="X40" s="295">
        <v>0.75302858478051593</v>
      </c>
      <c r="Y40" s="295">
        <v>0.36464443365601951</v>
      </c>
      <c r="DA40" s="122" t="s">
        <v>1016</v>
      </c>
    </row>
    <row r="41" spans="1:105" ht="12" customHeight="1" x14ac:dyDescent="0.25">
      <c r="A41" s="59" t="s">
        <v>32</v>
      </c>
      <c r="B41" s="295">
        <v>35.732061758930683</v>
      </c>
      <c r="C41" s="295">
        <v>35.340742710795993</v>
      </c>
      <c r="D41" s="295">
        <v>43.651804997227181</v>
      </c>
      <c r="E41" s="295">
        <v>6.4186397471890597</v>
      </c>
      <c r="F41" s="295">
        <v>4.77146411007773</v>
      </c>
      <c r="G41" s="295">
        <v>4.0256108468983198</v>
      </c>
      <c r="H41" s="295">
        <v>2.9926029156434861</v>
      </c>
      <c r="I41" s="295">
        <v>1.6980651431378071</v>
      </c>
      <c r="J41" s="295">
        <v>1.0713028699422491</v>
      </c>
      <c r="K41" s="295">
        <v>1.2206015462728239</v>
      </c>
      <c r="L41" s="295">
        <v>0.94476461998009487</v>
      </c>
      <c r="M41" s="295">
        <v>0.76831652904848202</v>
      </c>
      <c r="N41" s="295">
        <v>0.61349188080493122</v>
      </c>
      <c r="O41" s="295">
        <v>0.97082382717053206</v>
      </c>
      <c r="P41" s="295">
        <v>0.75350131845724178</v>
      </c>
      <c r="Q41" s="295">
        <v>0.36759016263092409</v>
      </c>
      <c r="R41" s="295">
        <v>0.72289520362924298</v>
      </c>
      <c r="S41" s="295">
        <v>0.59611232446961371</v>
      </c>
      <c r="T41" s="295">
        <v>0.35817626277830439</v>
      </c>
      <c r="U41" s="295">
        <v>0.42174979653248068</v>
      </c>
      <c r="V41" s="295">
        <v>0.46414554661185309</v>
      </c>
      <c r="W41" s="295">
        <v>1.9761750497667021</v>
      </c>
      <c r="X41" s="295">
        <v>6.659793555524506</v>
      </c>
      <c r="Y41" s="295">
        <v>0.2374188754179582</v>
      </c>
      <c r="DA41" s="122" t="s">
        <v>1017</v>
      </c>
    </row>
    <row r="42" spans="1:105" ht="12" customHeight="1" x14ac:dyDescent="0.25">
      <c r="A42" s="59" t="s">
        <v>35</v>
      </c>
      <c r="B42" s="295">
        <v>130.065183708733</v>
      </c>
      <c r="C42" s="295">
        <v>106.275355353881</v>
      </c>
      <c r="D42" s="295">
        <v>82.026407877449714</v>
      </c>
      <c r="E42" s="295">
        <v>99.880754853191391</v>
      </c>
      <c r="F42" s="295">
        <v>109.0974191492007</v>
      </c>
      <c r="G42" s="295">
        <v>117.36461131457411</v>
      </c>
      <c r="H42" s="295">
        <v>112.5560489269719</v>
      </c>
      <c r="I42" s="295">
        <v>114.8425170434712</v>
      </c>
      <c r="J42" s="295">
        <v>105.0952928925653</v>
      </c>
      <c r="K42" s="295">
        <v>41.386227796813642</v>
      </c>
      <c r="L42" s="295">
        <v>39.960918826138638</v>
      </c>
      <c r="M42" s="295">
        <v>92.861566278064302</v>
      </c>
      <c r="N42" s="295">
        <v>60.646333340411367</v>
      </c>
      <c r="O42" s="295">
        <v>62.801576932702837</v>
      </c>
      <c r="P42" s="295">
        <v>74.260957469746003</v>
      </c>
      <c r="Q42" s="295">
        <v>102.1125297143661</v>
      </c>
      <c r="R42" s="295">
        <v>102.3721766151214</v>
      </c>
      <c r="S42" s="295">
        <v>91.011593420969845</v>
      </c>
      <c r="T42" s="295">
        <v>64.728391826764934</v>
      </c>
      <c r="U42" s="295">
        <v>60.907065050737152</v>
      </c>
      <c r="V42" s="295">
        <v>58.469932512290299</v>
      </c>
      <c r="W42" s="295">
        <v>54.556909051488169</v>
      </c>
      <c r="X42" s="295">
        <v>49.532746184534723</v>
      </c>
      <c r="Y42" s="295">
        <v>27.98648397481022</v>
      </c>
      <c r="DA42" s="122" t="s">
        <v>1018</v>
      </c>
    </row>
    <row r="43" spans="1:105" ht="12" customHeight="1" x14ac:dyDescent="0.25">
      <c r="A43" s="60" t="s">
        <v>1019</v>
      </c>
      <c r="B43" s="262">
        <v>0.1453439530121142</v>
      </c>
      <c r="C43" s="262">
        <v>0.15784248782687069</v>
      </c>
      <c r="D43" s="262">
        <v>0.1614188871294866</v>
      </c>
      <c r="E43" s="262">
        <v>0.20164700495821139</v>
      </c>
      <c r="F43" s="262">
        <v>0.21382235689480339</v>
      </c>
      <c r="G43" s="262">
        <v>0.23614638093047821</v>
      </c>
      <c r="H43" s="262">
        <v>0.30382973500854238</v>
      </c>
      <c r="I43" s="262">
        <v>0.33425647301421318</v>
      </c>
      <c r="J43" s="262">
        <v>0.30381866790072493</v>
      </c>
      <c r="K43" s="262">
        <v>0.29898521774388842</v>
      </c>
      <c r="L43" s="262">
        <v>5.5185101918150882E-2</v>
      </c>
      <c r="M43" s="262">
        <v>7.9520285498327167E-2</v>
      </c>
      <c r="N43" s="262">
        <v>0.1349357442777136</v>
      </c>
      <c r="O43" s="262">
        <v>0.22341299116898061</v>
      </c>
      <c r="P43" s="262">
        <v>0.21800625971470339</v>
      </c>
      <c r="Q43" s="262">
        <v>0.2461612770352575</v>
      </c>
      <c r="R43" s="262">
        <v>0.26966612511941318</v>
      </c>
      <c r="S43" s="262">
        <v>0.26018538259950552</v>
      </c>
      <c r="T43" s="262">
        <v>0.1927012217640714</v>
      </c>
      <c r="U43" s="262">
        <v>0.3062627331951176</v>
      </c>
      <c r="V43" s="262">
        <v>0.29409325102557859</v>
      </c>
      <c r="W43" s="262">
        <v>0.23327975164072889</v>
      </c>
      <c r="X43" s="262">
        <v>0.40561402483524711</v>
      </c>
      <c r="Y43" s="262">
        <v>0.28514795285892469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32.242838536220589</v>
      </c>
      <c r="C44" s="261">
        <f t="shared" si="1"/>
        <v>29.056076196884099</v>
      </c>
      <c r="D44" s="261">
        <f t="shared" si="1"/>
        <v>23.879061206051105</v>
      </c>
      <c r="E44" s="261">
        <f t="shared" si="1"/>
        <v>24.208241874116766</v>
      </c>
      <c r="F44" s="261">
        <f t="shared" si="1"/>
        <v>26.258089436876716</v>
      </c>
      <c r="G44" s="261">
        <f t="shared" si="1"/>
        <v>25.475702521803584</v>
      </c>
      <c r="H44" s="261">
        <f t="shared" si="1"/>
        <v>24.390737714870859</v>
      </c>
      <c r="I44" s="261">
        <f t="shared" si="1"/>
        <v>24.518534267129574</v>
      </c>
      <c r="J44" s="261">
        <f t="shared" si="1"/>
        <v>23.646477660092721</v>
      </c>
      <c r="K44" s="261">
        <f t="shared" si="1"/>
        <v>10.28983545304248</v>
      </c>
      <c r="L44" s="261">
        <f t="shared" si="1"/>
        <v>10.19178604230822</v>
      </c>
      <c r="M44" s="261">
        <f t="shared" si="1"/>
        <v>22.235925123925703</v>
      </c>
      <c r="N44" s="261">
        <f t="shared" si="1"/>
        <v>15.306955860304399</v>
      </c>
      <c r="O44" s="261">
        <f t="shared" si="1"/>
        <v>15.565052659927831</v>
      </c>
      <c r="P44" s="261">
        <f t="shared" si="1"/>
        <v>19.098977499995424</v>
      </c>
      <c r="Q44" s="261">
        <f t="shared" si="1"/>
        <v>23.380519159510797</v>
      </c>
      <c r="R44" s="261">
        <f t="shared" si="1"/>
        <v>23.007934031475052</v>
      </c>
      <c r="S44" s="261">
        <f t="shared" si="1"/>
        <v>22.810594096510197</v>
      </c>
      <c r="T44" s="261">
        <f t="shared" si="1"/>
        <v>18.249230939548834</v>
      </c>
      <c r="U44" s="261">
        <f t="shared" si="1"/>
        <v>17.74333948694046</v>
      </c>
      <c r="V44" s="261">
        <f t="shared" si="1"/>
        <v>16.68631458110438</v>
      </c>
      <c r="W44" s="261">
        <f t="shared" si="1"/>
        <v>17.772768231394121</v>
      </c>
      <c r="X44" s="261">
        <f t="shared" si="1"/>
        <v>18.90077202356137</v>
      </c>
      <c r="Y44" s="261">
        <f t="shared" si="1"/>
        <v>11.60494873362863</v>
      </c>
      <c r="DA44" s="70"/>
    </row>
    <row r="45" spans="1:105" ht="12" customHeight="1" x14ac:dyDescent="0.25">
      <c r="A45" s="60" t="s">
        <v>1022</v>
      </c>
      <c r="B45" s="262">
        <v>21.790633515859799</v>
      </c>
      <c r="C45" s="262">
        <v>19.03601033955864</v>
      </c>
      <c r="D45" s="262">
        <v>15.40537047987805</v>
      </c>
      <c r="E45" s="262">
        <v>14.3662325795542</v>
      </c>
      <c r="F45" s="262">
        <v>15.90785351927205</v>
      </c>
      <c r="G45" s="262">
        <v>15.825887777305571</v>
      </c>
      <c r="H45" s="262">
        <v>15.029864402382531</v>
      </c>
      <c r="I45" s="262">
        <v>14.845118108525361</v>
      </c>
      <c r="J45" s="262">
        <v>14.32618724924702</v>
      </c>
      <c r="K45" s="262">
        <v>5.5622538568403019</v>
      </c>
      <c r="L45" s="262">
        <v>6.1931440174256682</v>
      </c>
      <c r="M45" s="262">
        <v>14.02510449255708</v>
      </c>
      <c r="N45" s="262">
        <v>9.3038753323144299</v>
      </c>
      <c r="O45" s="262">
        <v>9.3874585192487494</v>
      </c>
      <c r="P45" s="262">
        <v>11.5522104845552</v>
      </c>
      <c r="Q45" s="262">
        <v>14.94984178404162</v>
      </c>
      <c r="R45" s="262">
        <v>14.83017510507651</v>
      </c>
      <c r="S45" s="262">
        <v>14.494781834634869</v>
      </c>
      <c r="T45" s="262">
        <v>11.63617908643324</v>
      </c>
      <c r="U45" s="262">
        <v>10.703717539611119</v>
      </c>
      <c r="V45" s="262">
        <v>10.22620586783175</v>
      </c>
      <c r="W45" s="262">
        <v>10.888636554560509</v>
      </c>
      <c r="X45" s="262">
        <v>10.41963160830162</v>
      </c>
      <c r="Y45" s="262">
        <v>6.5203573212121073</v>
      </c>
      <c r="DA45" s="72" t="s">
        <v>1023</v>
      </c>
    </row>
    <row r="46" spans="1:105" ht="12" customHeight="1" x14ac:dyDescent="0.25">
      <c r="A46" s="60" t="s">
        <v>1024</v>
      </c>
      <c r="B46" s="262">
        <v>10.20870120761673</v>
      </c>
      <c r="C46" s="262">
        <v>9.7373388581741693</v>
      </c>
      <c r="D46" s="262">
        <v>8.1705300949779662</v>
      </c>
      <c r="E46" s="262">
        <v>9.5519726627351247</v>
      </c>
      <c r="F46" s="262">
        <v>10.038454506169421</v>
      </c>
      <c r="G46" s="262">
        <v>9.3313860391359107</v>
      </c>
      <c r="H46" s="262">
        <v>8.9551625788472542</v>
      </c>
      <c r="I46" s="262">
        <v>9.2413395246031627</v>
      </c>
      <c r="J46" s="262">
        <v>8.9061364552910938</v>
      </c>
      <c r="K46" s="262">
        <v>4.325749448392318</v>
      </c>
      <c r="L46" s="262">
        <v>3.9131161426368548</v>
      </c>
      <c r="M46" s="262">
        <v>8.09071924194639</v>
      </c>
      <c r="N46" s="262">
        <v>5.7960729030464906</v>
      </c>
      <c r="O46" s="262">
        <v>5.843640713123035</v>
      </c>
      <c r="P46" s="262">
        <v>7.207631312779661</v>
      </c>
      <c r="Q46" s="262">
        <v>8.0702835868392437</v>
      </c>
      <c r="R46" s="262">
        <v>7.7871063108481522</v>
      </c>
      <c r="S46" s="262">
        <v>7.9014331464700263</v>
      </c>
      <c r="T46" s="262">
        <v>6.2666341740509912</v>
      </c>
      <c r="U46" s="262">
        <v>6.5014003491782812</v>
      </c>
      <c r="V46" s="262">
        <v>5.9457489389227423</v>
      </c>
      <c r="W46" s="262">
        <v>6.4185447373761679</v>
      </c>
      <c r="X46" s="262">
        <v>7.6278970480944261</v>
      </c>
      <c r="Y46" s="262">
        <v>4.4202469582414974</v>
      </c>
      <c r="DA46" s="72" t="s">
        <v>1025</v>
      </c>
    </row>
    <row r="47" spans="1:105" ht="12" customHeight="1" x14ac:dyDescent="0.25">
      <c r="A47" s="64" t="s">
        <v>28</v>
      </c>
      <c r="B47" s="229">
        <v>0.87170016307444997</v>
      </c>
      <c r="C47" s="229">
        <v>0.83836773407033127</v>
      </c>
      <c r="D47" s="229">
        <v>0.52233885764951882</v>
      </c>
      <c r="E47" s="229">
        <v>0.34949891986581022</v>
      </c>
      <c r="F47" s="229">
        <v>0.46239467173163318</v>
      </c>
      <c r="G47" s="229">
        <v>0.37439070015503451</v>
      </c>
      <c r="H47" s="229">
        <v>0.39354314340779589</v>
      </c>
      <c r="I47" s="229">
        <v>0.32078774094495638</v>
      </c>
      <c r="J47" s="229">
        <v>0.40336326323736332</v>
      </c>
      <c r="K47" s="229">
        <v>0.16378653128977941</v>
      </c>
      <c r="L47" s="229">
        <v>0.24163326416700881</v>
      </c>
      <c r="M47" s="229">
        <v>0.52091434702374873</v>
      </c>
      <c r="N47" s="229">
        <v>0.39933256450271049</v>
      </c>
      <c r="O47" s="229">
        <v>0.42164853593459678</v>
      </c>
      <c r="P47" s="229">
        <v>0.56039777577188765</v>
      </c>
      <c r="Q47" s="229">
        <v>0.74445765703364619</v>
      </c>
      <c r="R47" s="229">
        <v>0.77693849808484738</v>
      </c>
      <c r="S47" s="229">
        <v>0.95694262714541967</v>
      </c>
      <c r="T47" s="229">
        <v>1.0707520966204429</v>
      </c>
      <c r="U47" s="229">
        <v>0.88222185772089501</v>
      </c>
      <c r="V47" s="229">
        <v>0.91276286758443093</v>
      </c>
      <c r="W47" s="229">
        <v>1.1147189395900039</v>
      </c>
      <c r="X47" s="229">
        <v>0.97289815181364325</v>
      </c>
      <c r="Y47" s="229">
        <v>0.99005970206692229</v>
      </c>
      <c r="DA47" s="73" t="s">
        <v>1026</v>
      </c>
    </row>
    <row r="48" spans="1:105" ht="12" customHeight="1" x14ac:dyDescent="0.25">
      <c r="A48" s="64" t="s">
        <v>30</v>
      </c>
      <c r="B48" s="229">
        <v>1.3711482473132901</v>
      </c>
      <c r="C48" s="229">
        <v>1.290438089779163</v>
      </c>
      <c r="D48" s="229">
        <v>0.99922090475854297</v>
      </c>
      <c r="E48" s="229">
        <v>1.5354952788209459</v>
      </c>
      <c r="F48" s="229">
        <v>1.651414487302153</v>
      </c>
      <c r="G48" s="229">
        <v>1.5734905967125421</v>
      </c>
      <c r="H48" s="229">
        <v>1.6494165283476661</v>
      </c>
      <c r="I48" s="229">
        <v>2.1992470218414391</v>
      </c>
      <c r="J48" s="229">
        <v>2.0271899795114692</v>
      </c>
      <c r="K48" s="229">
        <v>0.45502257706945598</v>
      </c>
      <c r="L48" s="229">
        <v>3.169439265532506E-2</v>
      </c>
      <c r="M48" s="229">
        <v>5.4043653086507368E-2</v>
      </c>
      <c r="N48" s="229">
        <v>0</v>
      </c>
      <c r="O48" s="229">
        <v>0.1377672209712566</v>
      </c>
      <c r="P48" s="229">
        <v>0.1605842775492973</v>
      </c>
      <c r="Q48" s="229">
        <v>0.21064572452778529</v>
      </c>
      <c r="R48" s="229">
        <v>0.5723472774316406</v>
      </c>
      <c r="S48" s="229">
        <v>0.67338376732950622</v>
      </c>
      <c r="T48" s="229">
        <v>0.3980082570816631</v>
      </c>
      <c r="U48" s="229">
        <v>0.57734347540540021</v>
      </c>
      <c r="V48" s="229">
        <v>0.80191247391745946</v>
      </c>
      <c r="W48" s="229">
        <v>0.81770036895814124</v>
      </c>
      <c r="X48" s="229">
        <v>1.1510069003001879</v>
      </c>
      <c r="Y48" s="229">
        <v>0.69833838573928086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2.8166199773623389E-3</v>
      </c>
      <c r="T49" s="229">
        <v>2.6780645496971918E-3</v>
      </c>
      <c r="U49" s="229">
        <v>2.9196226578174708E-3</v>
      </c>
      <c r="V49" s="229">
        <v>1.369732799223586E-3</v>
      </c>
      <c r="W49" s="229">
        <v>1.657049112114131E-3</v>
      </c>
      <c r="X49" s="229">
        <v>1.6925331749899901E-2</v>
      </c>
      <c r="Y49" s="229">
        <v>1.9759952576030412E-2</v>
      </c>
      <c r="DA49" s="73" t="s">
        <v>1028</v>
      </c>
    </row>
    <row r="50" spans="1:105" ht="12" customHeight="1" x14ac:dyDescent="0.25">
      <c r="A50" s="64" t="s">
        <v>159</v>
      </c>
      <c r="B50" s="229">
        <v>2.5944925531424572E-2</v>
      </c>
      <c r="C50" s="229">
        <v>2.1747265554208459E-2</v>
      </c>
      <c r="D50" s="229">
        <v>1.0997908295816551E-2</v>
      </c>
      <c r="E50" s="229">
        <v>7.5441850725440959E-3</v>
      </c>
      <c r="F50" s="229">
        <v>2.1864185326530471E-2</v>
      </c>
      <c r="G50" s="229">
        <v>1.365322838276899E-2</v>
      </c>
      <c r="H50" s="229">
        <v>4.5224757341349479E-3</v>
      </c>
      <c r="I50" s="229">
        <v>8.3975962388237509E-3</v>
      </c>
      <c r="J50" s="229">
        <v>2.2576524679890089E-2</v>
      </c>
      <c r="K50" s="229">
        <v>2.876542677017251E-3</v>
      </c>
      <c r="L50" s="229">
        <v>2.824069441361589E-3</v>
      </c>
      <c r="M50" s="229">
        <v>5.1747816569790578E-3</v>
      </c>
      <c r="N50" s="229">
        <v>7.87175954469598E-3</v>
      </c>
      <c r="O50" s="229">
        <v>4.3805359216870059E-3</v>
      </c>
      <c r="P50" s="229">
        <v>5.0327408497179331E-3</v>
      </c>
      <c r="Q50" s="229">
        <v>1.3134145422285569E-2</v>
      </c>
      <c r="R50" s="229">
        <v>7.0018773337507181E-3</v>
      </c>
      <c r="S50" s="229">
        <v>1.262836857947267E-2</v>
      </c>
      <c r="T50" s="229">
        <v>1.289662306214307E-2</v>
      </c>
      <c r="U50" s="229">
        <v>1.08041983376046E-2</v>
      </c>
      <c r="V50" s="229">
        <v>9.5053092942137141E-3</v>
      </c>
      <c r="W50" s="229">
        <v>9.2281324617277689E-3</v>
      </c>
      <c r="X50" s="229">
        <v>1.11018875396763E-2</v>
      </c>
      <c r="Y50" s="229">
        <v>7.1310788845289829E-3</v>
      </c>
      <c r="DA50" s="73" t="s">
        <v>1029</v>
      </c>
    </row>
    <row r="51" spans="1:105" ht="12" customHeight="1" x14ac:dyDescent="0.25">
      <c r="A51" s="64" t="s">
        <v>32</v>
      </c>
      <c r="B51" s="229">
        <v>0.87972758006968399</v>
      </c>
      <c r="C51" s="229">
        <v>0.74225320203475953</v>
      </c>
      <c r="D51" s="229">
        <v>0.8939154036242577</v>
      </c>
      <c r="E51" s="229">
        <v>7.1020287217529676E-2</v>
      </c>
      <c r="F51" s="229">
        <v>5.921612259280841E-2</v>
      </c>
      <c r="G51" s="229">
        <v>5.6311209416883119E-2</v>
      </c>
      <c r="H51" s="229">
        <v>4.2390208478542038E-2</v>
      </c>
      <c r="I51" s="229">
        <v>2.1777421728365162E-2</v>
      </c>
      <c r="J51" s="229">
        <v>1.408937526497901E-2</v>
      </c>
      <c r="K51" s="229">
        <v>1.210642763687172E-2</v>
      </c>
      <c r="L51" s="229">
        <v>1.199911596448979E-2</v>
      </c>
      <c r="M51" s="229">
        <v>1.0971681257473279E-2</v>
      </c>
      <c r="N51" s="229">
        <v>8.3107955019828643E-3</v>
      </c>
      <c r="O51" s="229">
        <v>1.381167000946135E-2</v>
      </c>
      <c r="P51" s="229">
        <v>1.061589779032476E-2</v>
      </c>
      <c r="Q51" s="229">
        <v>6.8043122798408734E-3</v>
      </c>
      <c r="R51" s="229">
        <v>1.446385470776902E-2</v>
      </c>
      <c r="S51" s="229">
        <v>1.1426292348578339E-2</v>
      </c>
      <c r="T51" s="229">
        <v>7.5135346761119343E-3</v>
      </c>
      <c r="U51" s="229">
        <v>7.3452902031949478E-3</v>
      </c>
      <c r="V51" s="229">
        <v>8.9270846349398039E-3</v>
      </c>
      <c r="W51" s="229">
        <v>3.7738522931474193E-2</v>
      </c>
      <c r="X51" s="229">
        <v>9.8185222427438337E-2</v>
      </c>
      <c r="Y51" s="229">
        <v>4.6430236499338086E-3</v>
      </c>
      <c r="DA51" s="73" t="s">
        <v>1030</v>
      </c>
    </row>
    <row r="52" spans="1:105" ht="12" customHeight="1" x14ac:dyDescent="0.25">
      <c r="A52" s="64" t="s">
        <v>33</v>
      </c>
      <c r="B52" s="229">
        <v>0.76393886953247914</v>
      </c>
      <c r="C52" s="229">
        <v>1.0003561390188891</v>
      </c>
      <c r="D52" s="229">
        <v>0.63935493675308963</v>
      </c>
      <c r="E52" s="229">
        <v>2.7629795107424031</v>
      </c>
      <c r="F52" s="229">
        <v>2.4652600700142702</v>
      </c>
      <c r="G52" s="229">
        <v>1.4696543757978131</v>
      </c>
      <c r="H52" s="229">
        <v>1.0933362305512979</v>
      </c>
      <c r="I52" s="229">
        <v>1.231656774301678</v>
      </c>
      <c r="J52" s="229">
        <v>0.4628683477468018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1.8971243550896071</v>
      </c>
      <c r="T52" s="229">
        <v>3.045922689146388</v>
      </c>
      <c r="U52" s="229">
        <v>3.3203915326545639</v>
      </c>
      <c r="V52" s="229">
        <v>2.459450450941211</v>
      </c>
      <c r="W52" s="229">
        <v>2.8022860874136462</v>
      </c>
      <c r="X52" s="229">
        <v>3.5863334758750272</v>
      </c>
      <c r="Y52" s="229">
        <v>1.3859237030482909</v>
      </c>
      <c r="DA52" s="73" t="s">
        <v>1031</v>
      </c>
    </row>
    <row r="53" spans="1:105" ht="12" customHeight="1" x14ac:dyDescent="0.25">
      <c r="A53" s="64" t="s">
        <v>35</v>
      </c>
      <c r="B53" s="229">
        <v>3.202220182181474</v>
      </c>
      <c r="C53" s="229">
        <v>2.2320759768498761</v>
      </c>
      <c r="D53" s="229">
        <v>1.679762601117551</v>
      </c>
      <c r="E53" s="229">
        <v>1.105150028132337</v>
      </c>
      <c r="F53" s="229">
        <v>1.3539504851882509</v>
      </c>
      <c r="G53" s="229">
        <v>1.641724313953042</v>
      </c>
      <c r="H53" s="229">
        <v>1.5943559884253371</v>
      </c>
      <c r="I53" s="229">
        <v>1.4728374444935339</v>
      </c>
      <c r="J53" s="229">
        <v>1.382174044046065</v>
      </c>
      <c r="K53" s="229">
        <v>0.41048561138986361</v>
      </c>
      <c r="L53" s="229">
        <v>0.50752927120884661</v>
      </c>
      <c r="M53" s="229">
        <v>1.326077817868162</v>
      </c>
      <c r="N53" s="229">
        <v>0.82155818211635701</v>
      </c>
      <c r="O53" s="229">
        <v>0.89346247217305685</v>
      </c>
      <c r="P53" s="229">
        <v>1.046244664740043</v>
      </c>
      <c r="Q53" s="229">
        <v>1.8901635856852119</v>
      </c>
      <c r="R53" s="229">
        <v>2.0482862263374511</v>
      </c>
      <c r="S53" s="229">
        <v>1.7445119499302679</v>
      </c>
      <c r="T53" s="229">
        <v>1.3578203445055801</v>
      </c>
      <c r="U53" s="229">
        <v>1.060771272211112</v>
      </c>
      <c r="V53" s="229">
        <v>1.124574047831884</v>
      </c>
      <c r="W53" s="229">
        <v>1.041859709519662</v>
      </c>
      <c r="X53" s="229">
        <v>0.73026042939965652</v>
      </c>
      <c r="Y53" s="229">
        <v>0.54731076770869369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2.2868317745042461E-2</v>
      </c>
      <c r="C55" s="229">
        <v>0.27669125600385558</v>
      </c>
      <c r="D55" s="229">
        <v>0.27526746687563158</v>
      </c>
      <c r="E55" s="229">
        <v>0.42150850791163219</v>
      </c>
      <c r="F55" s="229">
        <v>0.49542528489168008</v>
      </c>
      <c r="G55" s="229">
        <v>0.52515350963121399</v>
      </c>
      <c r="H55" s="229">
        <v>0.5462845218788559</v>
      </c>
      <c r="I55" s="229">
        <v>0.35403240620347443</v>
      </c>
      <c r="J55" s="229">
        <v>3.272277408511727E-4</v>
      </c>
      <c r="K55" s="229">
        <v>2.5299255285061751E-4</v>
      </c>
      <c r="L55" s="229">
        <v>4.2292659217992013E-4</v>
      </c>
      <c r="M55" s="229">
        <v>3.6057636878222691E-4</v>
      </c>
      <c r="N55" s="229">
        <v>5.6615535531013173E-4</v>
      </c>
      <c r="O55" s="229">
        <v>1.065862059256696E-2</v>
      </c>
      <c r="P55" s="229">
        <v>0.100813562454433</v>
      </c>
      <c r="Q55" s="229">
        <v>0.17577860679544011</v>
      </c>
      <c r="R55" s="229">
        <v>1.30477461533882E-2</v>
      </c>
      <c r="S55" s="229">
        <v>0.21125177202702439</v>
      </c>
      <c r="T55" s="229">
        <v>8.8702023293693116E-2</v>
      </c>
      <c r="U55" s="229">
        <v>0.18379989046384179</v>
      </c>
      <c r="V55" s="229">
        <v>0.15479560748358709</v>
      </c>
      <c r="W55" s="229">
        <v>0.1179077879016934</v>
      </c>
      <c r="X55" s="229">
        <v>0.2273168011770911</v>
      </c>
      <c r="Y55" s="229">
        <v>0.15226837000621751</v>
      </c>
      <c r="DA55" s="73" t="s">
        <v>1034</v>
      </c>
    </row>
    <row r="56" spans="1:105" ht="12" customHeight="1" x14ac:dyDescent="0.25">
      <c r="A56" s="64" t="s">
        <v>39</v>
      </c>
      <c r="B56" s="229">
        <v>3.07115292216888</v>
      </c>
      <c r="C56" s="229">
        <v>3.3354091948630868</v>
      </c>
      <c r="D56" s="229">
        <v>3.1496720159035578</v>
      </c>
      <c r="E56" s="229">
        <v>3.2987759449719252</v>
      </c>
      <c r="F56" s="229">
        <v>3.528929199122091</v>
      </c>
      <c r="G56" s="229">
        <v>3.6770081050866121</v>
      </c>
      <c r="H56" s="229">
        <v>3.631313482023625</v>
      </c>
      <c r="I56" s="229">
        <v>3.6326031188508918</v>
      </c>
      <c r="J56" s="229">
        <v>4.5935476930636749</v>
      </c>
      <c r="K56" s="229">
        <v>3.28121876577648</v>
      </c>
      <c r="L56" s="229">
        <v>3.1170131026076429</v>
      </c>
      <c r="M56" s="229">
        <v>6.1731763846847381</v>
      </c>
      <c r="N56" s="229">
        <v>4.5584334460254343</v>
      </c>
      <c r="O56" s="229">
        <v>4.3619116575204089</v>
      </c>
      <c r="P56" s="229">
        <v>5.3239423936239572</v>
      </c>
      <c r="Q56" s="229">
        <v>5.0292995550950339</v>
      </c>
      <c r="R56" s="229">
        <v>4.3550208307993046</v>
      </c>
      <c r="S56" s="229">
        <v>2.3913473940427878</v>
      </c>
      <c r="T56" s="229">
        <v>0.28234054111527268</v>
      </c>
      <c r="U56" s="229">
        <v>0.45580320952385073</v>
      </c>
      <c r="V56" s="229">
        <v>0.47245136443579222</v>
      </c>
      <c r="W56" s="229">
        <v>0.47544813948770559</v>
      </c>
      <c r="X56" s="229">
        <v>0.8338688478118067</v>
      </c>
      <c r="Y56" s="229">
        <v>0.61481197456159919</v>
      </c>
      <c r="DA56" s="73" t="s">
        <v>1035</v>
      </c>
    </row>
    <row r="57" spans="1:105" ht="12" customHeight="1" x14ac:dyDescent="0.25">
      <c r="A57" s="60" t="s">
        <v>1036</v>
      </c>
      <c r="B57" s="262">
        <v>0.24350381274406141</v>
      </c>
      <c r="C57" s="262">
        <v>0.28272699915128968</v>
      </c>
      <c r="D57" s="262">
        <v>0.30316063119509079</v>
      </c>
      <c r="E57" s="262">
        <v>0.29003663182743988</v>
      </c>
      <c r="F57" s="262">
        <v>0.31178141143524618</v>
      </c>
      <c r="G57" s="262">
        <v>0.31842870536210077</v>
      </c>
      <c r="H57" s="262">
        <v>0.40571073364107141</v>
      </c>
      <c r="I57" s="262">
        <v>0.43207663400104929</v>
      </c>
      <c r="J57" s="262">
        <v>0.41415395555460588</v>
      </c>
      <c r="K57" s="262">
        <v>0.40183214780986121</v>
      </c>
      <c r="L57" s="262">
        <v>8.552588224569771E-2</v>
      </c>
      <c r="M57" s="262">
        <v>0.12010138942223091</v>
      </c>
      <c r="N57" s="262">
        <v>0.2070076249434788</v>
      </c>
      <c r="O57" s="262">
        <v>0.33395342755604751</v>
      </c>
      <c r="P57" s="262">
        <v>0.33913570266056448</v>
      </c>
      <c r="Q57" s="262">
        <v>0.36039378862993648</v>
      </c>
      <c r="R57" s="262">
        <v>0.39065261555039071</v>
      </c>
      <c r="S57" s="262">
        <v>0.41437911540530059</v>
      </c>
      <c r="T57" s="262">
        <v>0.34641767906460419</v>
      </c>
      <c r="U57" s="262">
        <v>0.53822159815105863</v>
      </c>
      <c r="V57" s="262">
        <v>0.51435977434988889</v>
      </c>
      <c r="W57" s="262">
        <v>0.46558693945744167</v>
      </c>
      <c r="X57" s="262">
        <v>0.85324336716532445</v>
      </c>
      <c r="Y57" s="262">
        <v>0.66434445417502386</v>
      </c>
      <c r="DA57" s="72" t="s">
        <v>1037</v>
      </c>
    </row>
    <row r="58" spans="1:105" ht="12" customHeight="1" x14ac:dyDescent="0.25">
      <c r="A58" s="132" t="s">
        <v>1038</v>
      </c>
      <c r="B58" s="316">
        <v>38.152280525612753</v>
      </c>
      <c r="C58" s="316">
        <v>35.625211167543213</v>
      </c>
      <c r="D58" s="316">
        <v>30.290634948900191</v>
      </c>
      <c r="E58" s="316">
        <v>31.929840407501299</v>
      </c>
      <c r="F58" s="316">
        <v>34.145792048390582</v>
      </c>
      <c r="G58" s="316">
        <v>32.518148513183057</v>
      </c>
      <c r="H58" s="316">
        <v>31.533333917974009</v>
      </c>
      <c r="I58" s="316">
        <v>32.106366756946912</v>
      </c>
      <c r="J58" s="316">
        <v>30.983732196160929</v>
      </c>
      <c r="K58" s="316">
        <v>24.553007882556031</v>
      </c>
      <c r="L58" s="316">
        <v>26.750419771852709</v>
      </c>
      <c r="M58" s="316">
        <v>27.56049133494335</v>
      </c>
      <c r="N58" s="316">
        <v>25.372155808464012</v>
      </c>
      <c r="O58" s="316">
        <v>20.612923448837069</v>
      </c>
      <c r="P58" s="316">
        <v>25.165098806352319</v>
      </c>
      <c r="Q58" s="316">
        <v>29.435047573434641</v>
      </c>
      <c r="R58" s="316">
        <v>28.857893662217069</v>
      </c>
      <c r="S58" s="316">
        <v>29.042337976639359</v>
      </c>
      <c r="T58" s="316">
        <v>23.286344449737079</v>
      </c>
      <c r="U58" s="316">
        <v>23.783086260792629</v>
      </c>
      <c r="V58" s="316">
        <v>22.136640447857861</v>
      </c>
      <c r="W58" s="316">
        <v>23.61736884758453</v>
      </c>
      <c r="X58" s="316">
        <v>27.123530856843448</v>
      </c>
      <c r="Y58" s="316">
        <v>16.563188131053369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564.42523586651419</v>
      </c>
      <c r="C61" s="223">
        <v>627.01664273984261</v>
      </c>
      <c r="D61" s="223">
        <v>488.93727313469509</v>
      </c>
      <c r="E61" s="223">
        <v>529.56437522492718</v>
      </c>
      <c r="F61" s="223">
        <v>489.06710484022602</v>
      </c>
      <c r="G61" s="223">
        <v>518.41821482822104</v>
      </c>
      <c r="H61" s="223">
        <v>489.04322174200507</v>
      </c>
      <c r="I61" s="223">
        <v>520.53243569774349</v>
      </c>
      <c r="J61" s="223">
        <v>437.35991476368099</v>
      </c>
      <c r="K61" s="223">
        <v>341.72039332659119</v>
      </c>
      <c r="L61" s="223">
        <v>399.63553005287491</v>
      </c>
      <c r="M61" s="223">
        <v>281.36657149603269</v>
      </c>
      <c r="N61" s="223">
        <v>359.45688616022983</v>
      </c>
      <c r="O61" s="223">
        <v>316.37976607442152</v>
      </c>
      <c r="P61" s="223">
        <v>258.97375712972399</v>
      </c>
      <c r="Q61" s="223">
        <v>233.79805493224649</v>
      </c>
      <c r="R61" s="223">
        <v>208.13886889747971</v>
      </c>
      <c r="S61" s="223">
        <v>269.10773554682459</v>
      </c>
      <c r="T61" s="223">
        <v>310.799947730062</v>
      </c>
      <c r="U61" s="223">
        <v>244.0938016780425</v>
      </c>
      <c r="V61" s="223">
        <v>240.3366283217635</v>
      </c>
      <c r="W61" s="223">
        <v>262.55679807448769</v>
      </c>
      <c r="X61" s="223">
        <v>149.16302191901141</v>
      </c>
      <c r="Y61" s="223">
        <v>275.49887632599888</v>
      </c>
      <c r="DA61" s="89" t="s">
        <v>1040</v>
      </c>
    </row>
    <row r="62" spans="1:105" ht="12" customHeight="1" x14ac:dyDescent="0.25">
      <c r="A62" s="55" t="s">
        <v>91</v>
      </c>
      <c r="B62" s="259">
        <v>1.5746760461372771</v>
      </c>
      <c r="C62" s="259">
        <v>1.762353690265519</v>
      </c>
      <c r="D62" s="259">
        <v>1.452081561177142</v>
      </c>
      <c r="E62" s="259">
        <v>1.3847244786273669</v>
      </c>
      <c r="F62" s="259">
        <v>1.3150172391374559</v>
      </c>
      <c r="G62" s="259">
        <v>1.519680715506021</v>
      </c>
      <c r="H62" s="259">
        <v>1.576901000420446</v>
      </c>
      <c r="I62" s="259">
        <v>1.6736352826493359</v>
      </c>
      <c r="J62" s="259">
        <v>1.385790554922997</v>
      </c>
      <c r="K62" s="259">
        <v>1.229179919924432</v>
      </c>
      <c r="L62" s="259">
        <v>0.90479164444318905</v>
      </c>
      <c r="M62" s="259">
        <v>0.59897805312527608</v>
      </c>
      <c r="N62" s="259">
        <v>1.0003183279975021</v>
      </c>
      <c r="O62" s="259">
        <v>1.056653975110335</v>
      </c>
      <c r="P62" s="259">
        <v>0.7965997280856203</v>
      </c>
      <c r="Q62" s="259">
        <v>0.76479617420826751</v>
      </c>
      <c r="R62" s="259">
        <v>0.7193139242740989</v>
      </c>
      <c r="S62" s="259">
        <v>0.91427300664256439</v>
      </c>
      <c r="T62" s="259">
        <v>1.057153724227254</v>
      </c>
      <c r="U62" s="259">
        <v>0.90929651971812453</v>
      </c>
      <c r="V62" s="259">
        <v>0.92939177867084455</v>
      </c>
      <c r="W62" s="259">
        <v>0.93400773365838163</v>
      </c>
      <c r="X62" s="259">
        <v>0.54477416220344288</v>
      </c>
      <c r="Y62" s="259">
        <v>1.1438144682234419</v>
      </c>
      <c r="DA62" s="67" t="s">
        <v>1041</v>
      </c>
    </row>
    <row r="63" spans="1:105" ht="12" customHeight="1" x14ac:dyDescent="0.25">
      <c r="A63" s="173" t="s">
        <v>92</v>
      </c>
      <c r="B63" s="224">
        <v>12.496740509439849</v>
      </c>
      <c r="C63" s="224">
        <v>13.986163571311449</v>
      </c>
      <c r="D63" s="224">
        <v>11.523822003317051</v>
      </c>
      <c r="E63" s="224">
        <v>10.98927143073276</v>
      </c>
      <c r="F63" s="224">
        <v>10.436069846399491</v>
      </c>
      <c r="G63" s="224">
        <v>12.06029367466674</v>
      </c>
      <c r="H63" s="224">
        <v>12.51439790404514</v>
      </c>
      <c r="I63" s="224">
        <v>13.28208801170044</v>
      </c>
      <c r="J63" s="224">
        <v>10.99773188763908</v>
      </c>
      <c r="K63" s="224">
        <v>9.7548588081910594</v>
      </c>
      <c r="L63" s="224">
        <v>7.1804905037148101</v>
      </c>
      <c r="M63" s="224">
        <v>4.7535322069054349</v>
      </c>
      <c r="N63" s="224">
        <v>7.9385970228518596</v>
      </c>
      <c r="O63" s="224">
        <v>8.3856807040492765</v>
      </c>
      <c r="P63" s="224">
        <v>6.3218718009942316</v>
      </c>
      <c r="Q63" s="224">
        <v>6.0694765473430428</v>
      </c>
      <c r="R63" s="224">
        <v>5.7085261940262173</v>
      </c>
      <c r="S63" s="224">
        <v>7.2557352649291929</v>
      </c>
      <c r="T63" s="224">
        <v>8.3896467483980643</v>
      </c>
      <c r="U63" s="224">
        <v>7.2162415126136619</v>
      </c>
      <c r="V63" s="224">
        <v>7.3757189093887989</v>
      </c>
      <c r="W63" s="224">
        <v>7.4123514547456724</v>
      </c>
      <c r="X63" s="224">
        <v>4.3233662936601398</v>
      </c>
      <c r="Y63" s="224">
        <v>9.0773925439424463</v>
      </c>
      <c r="DA63" s="177" t="s">
        <v>1042</v>
      </c>
    </row>
    <row r="64" spans="1:105" ht="12" customHeight="1" x14ac:dyDescent="0.25">
      <c r="A64" s="173" t="s">
        <v>93</v>
      </c>
      <c r="B64" s="224">
        <v>13.98862705658618</v>
      </c>
      <c r="C64" s="224">
        <v>15.65586050248049</v>
      </c>
      <c r="D64" s="224">
        <v>12.89955954107506</v>
      </c>
      <c r="E64" s="224">
        <v>12.30119322330461</v>
      </c>
      <c r="F64" s="224">
        <v>11.681949297698161</v>
      </c>
      <c r="G64" s="224">
        <v>13.50007630232696</v>
      </c>
      <c r="H64" s="224">
        <v>14.008392427223249</v>
      </c>
      <c r="I64" s="224">
        <v>14.86773095657083</v>
      </c>
      <c r="J64" s="224">
        <v>12.310663706932029</v>
      </c>
      <c r="K64" s="224">
        <v>10.91941388671404</v>
      </c>
      <c r="L64" s="224">
        <v>8.037712206951106</v>
      </c>
      <c r="M64" s="224">
        <v>5.3210186443130132</v>
      </c>
      <c r="N64" s="224">
        <v>8.8863230393008799</v>
      </c>
      <c r="O64" s="224">
        <v>9.3867804885559174</v>
      </c>
      <c r="P64" s="224">
        <v>7.0765898401151173</v>
      </c>
      <c r="Q64" s="224">
        <v>6.7940631227273371</v>
      </c>
      <c r="R64" s="224">
        <v>6.3900217749312462</v>
      </c>
      <c r="S64" s="224">
        <v>8.1219398422928784</v>
      </c>
      <c r="T64" s="224">
        <v>9.3912200074243088</v>
      </c>
      <c r="U64" s="224">
        <v>8.0777312447157907</v>
      </c>
      <c r="V64" s="224">
        <v>8.2562473806439893</v>
      </c>
      <c r="W64" s="224">
        <v>8.2972531944995058</v>
      </c>
      <c r="X64" s="224">
        <v>4.8394986408930203</v>
      </c>
      <c r="Y64" s="224">
        <v>10.16107030849588</v>
      </c>
      <c r="DA64" s="177" t="s">
        <v>1043</v>
      </c>
    </row>
    <row r="65" spans="1:105" ht="12" customHeight="1" x14ac:dyDescent="0.25">
      <c r="A65" s="173" t="s">
        <v>94</v>
      </c>
      <c r="B65" s="224">
        <v>22.52050166205024</v>
      </c>
      <c r="C65" s="224">
        <v>25.204605930282231</v>
      </c>
      <c r="D65" s="224">
        <v>20.767195444510801</v>
      </c>
      <c r="E65" s="224">
        <v>19.803876485519769</v>
      </c>
      <c r="F65" s="224">
        <v>18.80694635081662</v>
      </c>
      <c r="G65" s="224">
        <v>21.73397643489362</v>
      </c>
      <c r="H65" s="224">
        <v>22.552322230322059</v>
      </c>
      <c r="I65" s="224">
        <v>23.935784288474821</v>
      </c>
      <c r="J65" s="224">
        <v>19.819123159936709</v>
      </c>
      <c r="K65" s="224">
        <v>17.579329092813111</v>
      </c>
      <c r="L65" s="224">
        <v>12.94003409937922</v>
      </c>
      <c r="M65" s="224">
        <v>8.5663881622057971</v>
      </c>
      <c r="N65" s="224">
        <v>14.30622547634991</v>
      </c>
      <c r="O65" s="224">
        <v>15.111919471346161</v>
      </c>
      <c r="P65" s="224">
        <v>11.392708706243329</v>
      </c>
      <c r="Q65" s="224">
        <v>10.937864683111741</v>
      </c>
      <c r="R65" s="224">
        <v>10.28739242391352</v>
      </c>
      <c r="S65" s="224">
        <v>13.07563343975994</v>
      </c>
      <c r="T65" s="224">
        <v>15.119066719725129</v>
      </c>
      <c r="U65" s="224">
        <v>13.004461351807031</v>
      </c>
      <c r="V65" s="224">
        <v>13.291857171254589</v>
      </c>
      <c r="W65" s="224">
        <v>13.35787304939268</v>
      </c>
      <c r="X65" s="224">
        <v>7.7911818468565901</v>
      </c>
      <c r="Y65" s="224">
        <v>16.358460329596891</v>
      </c>
      <c r="DA65" s="177" t="s">
        <v>1044</v>
      </c>
    </row>
    <row r="66" spans="1:105" ht="12" customHeight="1" x14ac:dyDescent="0.25">
      <c r="A66" s="56" t="s">
        <v>95</v>
      </c>
      <c r="B66" s="260">
        <v>19.725763046626408</v>
      </c>
      <c r="C66" s="260">
        <v>20.57797676182</v>
      </c>
      <c r="D66" s="260">
        <v>15.523882997609119</v>
      </c>
      <c r="E66" s="260">
        <v>14.693799954265261</v>
      </c>
      <c r="F66" s="260">
        <v>14.062015446958551</v>
      </c>
      <c r="G66" s="260">
        <v>15.5367710862692</v>
      </c>
      <c r="H66" s="260">
        <v>14.41274432032739</v>
      </c>
      <c r="I66" s="260">
        <v>14.915325425802809</v>
      </c>
      <c r="J66" s="260">
        <v>12.55754976347904</v>
      </c>
      <c r="K66" s="260">
        <v>8.3495921627894738</v>
      </c>
      <c r="L66" s="260">
        <v>11.559905768942871</v>
      </c>
      <c r="M66" s="260">
        <v>8.7574575407287387</v>
      </c>
      <c r="N66" s="260">
        <v>10.35335207027342</v>
      </c>
      <c r="O66" s="260">
        <v>8.9834268163992483</v>
      </c>
      <c r="P66" s="260">
        <v>7.380440594742895</v>
      </c>
      <c r="Q66" s="260">
        <v>7.3305455854408272</v>
      </c>
      <c r="R66" s="260">
        <v>6.6073252366036268</v>
      </c>
      <c r="S66" s="260">
        <v>8.3242642036152166</v>
      </c>
      <c r="T66" s="260">
        <v>9.6457130201441394</v>
      </c>
      <c r="U66" s="260">
        <v>6.9434997938864962</v>
      </c>
      <c r="V66" s="260">
        <v>7.0101354802386293</v>
      </c>
      <c r="W66" s="260">
        <v>7.6063828487002993</v>
      </c>
      <c r="X66" s="260">
        <v>3.739002965827134</v>
      </c>
      <c r="Y66" s="260">
        <v>7.1882478630921822</v>
      </c>
      <c r="DA66" s="68" t="s">
        <v>1045</v>
      </c>
    </row>
    <row r="67" spans="1:105" ht="12" customHeight="1" x14ac:dyDescent="0.25">
      <c r="A67" s="37" t="s">
        <v>159</v>
      </c>
      <c r="B67" s="226">
        <v>0.1567988530079048</v>
      </c>
      <c r="C67" s="226">
        <v>0.19567980337099691</v>
      </c>
      <c r="D67" s="226">
        <v>9.9042011583615044E-2</v>
      </c>
      <c r="E67" s="226">
        <v>9.7667115495975648E-2</v>
      </c>
      <c r="F67" s="226">
        <v>0.21924218986857771</v>
      </c>
      <c r="G67" s="226">
        <v>0.12563716797993199</v>
      </c>
      <c r="H67" s="226">
        <v>3.9698309210849873E-2</v>
      </c>
      <c r="I67" s="226">
        <v>8.2181379961534448E-2</v>
      </c>
      <c r="J67" s="226">
        <v>0.19623750808659171</v>
      </c>
      <c r="K67" s="226">
        <v>5.4214561706988629E-2</v>
      </c>
      <c r="L67" s="226">
        <v>6.3100815040658551E-2</v>
      </c>
      <c r="M67" s="226">
        <v>3.375365196569638E-2</v>
      </c>
      <c r="N67" s="226">
        <v>9.6140385189693603E-2</v>
      </c>
      <c r="O67" s="226">
        <v>4.2331178053107578E-2</v>
      </c>
      <c r="P67" s="226">
        <v>3.4329137755363608E-2</v>
      </c>
      <c r="Q67" s="226">
        <v>4.9403380246801958E-2</v>
      </c>
      <c r="R67" s="226">
        <v>2.193377873383303E-2</v>
      </c>
      <c r="S67" s="226">
        <v>5.8174398219981382E-2</v>
      </c>
      <c r="T67" s="226">
        <v>8.81536203183967E-2</v>
      </c>
      <c r="U67" s="226">
        <v>6.66885557601717E-2</v>
      </c>
      <c r="V67" s="226">
        <v>5.5964283976264587E-2</v>
      </c>
      <c r="W67" s="226">
        <v>6.406567868608104E-2</v>
      </c>
      <c r="X67" s="226">
        <v>5.1812235747149389E-2</v>
      </c>
      <c r="Y67" s="226">
        <v>8.4004342723658046E-2</v>
      </c>
      <c r="DA67" s="69" t="s">
        <v>1046</v>
      </c>
    </row>
    <row r="68" spans="1:105" ht="12" customHeight="1" x14ac:dyDescent="0.25">
      <c r="A68" s="37" t="s">
        <v>35</v>
      </c>
      <c r="B68" s="226">
        <v>19.352703519486631</v>
      </c>
      <c r="C68" s="226">
        <v>20.084004914106849</v>
      </c>
      <c r="D68" s="226">
        <v>15.12715532106151</v>
      </c>
      <c r="E68" s="226">
        <v>14.30728626088472</v>
      </c>
      <c r="F68" s="226">
        <v>13.576680992824359</v>
      </c>
      <c r="G68" s="226">
        <v>15.10716642440179</v>
      </c>
      <c r="H68" s="226">
        <v>13.995262935951571</v>
      </c>
      <c r="I68" s="226">
        <v>14.4136262574649</v>
      </c>
      <c r="J68" s="226">
        <v>12.01400100287213</v>
      </c>
      <c r="K68" s="226">
        <v>7.7364739575505519</v>
      </c>
      <c r="L68" s="226">
        <v>11.34019943037554</v>
      </c>
      <c r="M68" s="226">
        <v>8.6496343441632462</v>
      </c>
      <c r="N68" s="226">
        <v>10.03395995976927</v>
      </c>
      <c r="O68" s="226">
        <v>8.633947916300114</v>
      </c>
      <c r="P68" s="226">
        <v>7.1366037501589563</v>
      </c>
      <c r="Q68" s="226">
        <v>7.1097484723916944</v>
      </c>
      <c r="R68" s="226">
        <v>6.4163730283428828</v>
      </c>
      <c r="S68" s="226">
        <v>8.0363454896085571</v>
      </c>
      <c r="T68" s="226">
        <v>9.2812497142371395</v>
      </c>
      <c r="U68" s="226">
        <v>6.5475754817847118</v>
      </c>
      <c r="V68" s="226">
        <v>6.6211397669629442</v>
      </c>
      <c r="W68" s="226">
        <v>7.2330398011607393</v>
      </c>
      <c r="X68" s="226">
        <v>3.4081074402572029</v>
      </c>
      <c r="Y68" s="226">
        <v>6.4473387619784148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0.2162606741318723</v>
      </c>
      <c r="C71" s="226">
        <v>0.29829204434214662</v>
      </c>
      <c r="D71" s="226">
        <v>0.29768566496399418</v>
      </c>
      <c r="E71" s="226">
        <v>0.2888465778845673</v>
      </c>
      <c r="F71" s="226">
        <v>0.26609226426561688</v>
      </c>
      <c r="G71" s="226">
        <v>0.30396749388747901</v>
      </c>
      <c r="H71" s="226">
        <v>0.37778307516497112</v>
      </c>
      <c r="I71" s="226">
        <v>0.41951778837637099</v>
      </c>
      <c r="J71" s="226">
        <v>0.34731125252031131</v>
      </c>
      <c r="K71" s="226">
        <v>0.55890364353193378</v>
      </c>
      <c r="L71" s="226">
        <v>0.15660552352667251</v>
      </c>
      <c r="M71" s="226">
        <v>7.4069544599795714E-2</v>
      </c>
      <c r="N71" s="226">
        <v>0.22325172531445561</v>
      </c>
      <c r="O71" s="226">
        <v>0.30714772204602631</v>
      </c>
      <c r="P71" s="226">
        <v>0.20950770682857461</v>
      </c>
      <c r="Q71" s="226">
        <v>0.17139373280233061</v>
      </c>
      <c r="R71" s="226">
        <v>0.16901842952691129</v>
      </c>
      <c r="S71" s="226">
        <v>0.229744315786679</v>
      </c>
      <c r="T71" s="226">
        <v>0.27630968558860353</v>
      </c>
      <c r="U71" s="226">
        <v>0.32923575634161278</v>
      </c>
      <c r="V71" s="226">
        <v>0.33303142929942109</v>
      </c>
      <c r="W71" s="226">
        <v>0.30927736885347951</v>
      </c>
      <c r="X71" s="226">
        <v>0.27908328982278102</v>
      </c>
      <c r="Y71" s="226">
        <v>0.65690475839011009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318.11535167606337</v>
      </c>
      <c r="C72" s="261">
        <f t="shared" si="2"/>
        <v>360.88386225218198</v>
      </c>
      <c r="D72" s="261">
        <f t="shared" si="2"/>
        <v>281.06237874532025</v>
      </c>
      <c r="E72" s="261">
        <f t="shared" si="2"/>
        <v>333.31286613356474</v>
      </c>
      <c r="F72" s="261">
        <f t="shared" si="2"/>
        <v>302.4703359115797</v>
      </c>
      <c r="G72" s="261">
        <f t="shared" si="2"/>
        <v>312.53000614658123</v>
      </c>
      <c r="H72" s="261">
        <f t="shared" si="2"/>
        <v>291.25123168476557</v>
      </c>
      <c r="I72" s="261">
        <f t="shared" si="2"/>
        <v>314.11807673883851</v>
      </c>
      <c r="J72" s="261">
        <f t="shared" si="2"/>
        <v>263.69457899534552</v>
      </c>
      <c r="K72" s="261">
        <f t="shared" si="2"/>
        <v>210.74896599961346</v>
      </c>
      <c r="L72" s="261">
        <f t="shared" si="2"/>
        <v>250.79531224682182</v>
      </c>
      <c r="M72" s="261">
        <f t="shared" si="2"/>
        <v>174.43402624667277</v>
      </c>
      <c r="N72" s="261">
        <f t="shared" si="2"/>
        <v>219.49315232271542</v>
      </c>
      <c r="O72" s="261">
        <f t="shared" si="2"/>
        <v>188.0144187067736</v>
      </c>
      <c r="P72" s="261">
        <f t="shared" si="2"/>
        <v>155.75161098020877</v>
      </c>
      <c r="Q72" s="261">
        <f t="shared" si="2"/>
        <v>134.50479484874131</v>
      </c>
      <c r="R72" s="261">
        <f t="shared" si="2"/>
        <v>117.7357651243294</v>
      </c>
      <c r="S72" s="261">
        <f t="shared" si="2"/>
        <v>153.55079280034045</v>
      </c>
      <c r="T72" s="261">
        <f t="shared" si="2"/>
        <v>175.50016324729143</v>
      </c>
      <c r="U72" s="261">
        <f t="shared" si="2"/>
        <v>139.66713646238355</v>
      </c>
      <c r="V72" s="261">
        <f t="shared" si="2"/>
        <v>135.02597769684695</v>
      </c>
      <c r="W72" s="261">
        <f t="shared" si="2"/>
        <v>149.58747813969691</v>
      </c>
      <c r="X72" s="261">
        <f t="shared" si="2"/>
        <v>87.869801744673723</v>
      </c>
      <c r="Y72" s="261">
        <f t="shared" si="2"/>
        <v>153.67744579455905</v>
      </c>
      <c r="DA72" s="70"/>
    </row>
    <row r="73" spans="1:105" ht="12" customHeight="1" x14ac:dyDescent="0.25">
      <c r="A73" s="60" t="s">
        <v>1052</v>
      </c>
      <c r="B73" s="262">
        <v>318.04858173724671</v>
      </c>
      <c r="C73" s="262">
        <v>360.80913434331399</v>
      </c>
      <c r="D73" s="262">
        <v>281.00080709873652</v>
      </c>
      <c r="E73" s="262">
        <v>333.25415058445691</v>
      </c>
      <c r="F73" s="262">
        <v>302.41457611208602</v>
      </c>
      <c r="G73" s="262">
        <v>312.46556813811333</v>
      </c>
      <c r="H73" s="262">
        <v>291.18436740269539</v>
      </c>
      <c r="I73" s="262">
        <v>314.0471106974752</v>
      </c>
      <c r="J73" s="262">
        <v>263.63581824211508</v>
      </c>
      <c r="K73" s="262">
        <v>210.6968459027533</v>
      </c>
      <c r="L73" s="262">
        <v>250.75694696979261</v>
      </c>
      <c r="M73" s="262">
        <v>174.40862817952251</v>
      </c>
      <c r="N73" s="262">
        <v>219.45073649139479</v>
      </c>
      <c r="O73" s="262">
        <v>187.96961411255779</v>
      </c>
      <c r="P73" s="262">
        <v>155.71783329289579</v>
      </c>
      <c r="Q73" s="262">
        <v>134.47236570632541</v>
      </c>
      <c r="R73" s="262">
        <v>117.7052645354422</v>
      </c>
      <c r="S73" s="262">
        <v>153.51202549142951</v>
      </c>
      <c r="T73" s="262">
        <v>175.45533746254691</v>
      </c>
      <c r="U73" s="262">
        <v>139.6285801681307</v>
      </c>
      <c r="V73" s="262">
        <v>134.98656931672281</v>
      </c>
      <c r="W73" s="262">
        <v>149.54787403231009</v>
      </c>
      <c r="X73" s="262">
        <v>87.84670204898174</v>
      </c>
      <c r="Y73" s="262">
        <v>153.62894539204879</v>
      </c>
      <c r="DA73" s="72" t="s">
        <v>1053</v>
      </c>
    </row>
    <row r="74" spans="1:105" ht="12" customHeight="1" x14ac:dyDescent="0.25">
      <c r="A74" s="64" t="s">
        <v>28</v>
      </c>
      <c r="B74" s="229">
        <v>27.157519348210929</v>
      </c>
      <c r="C74" s="229">
        <v>31.065031298294709</v>
      </c>
      <c r="D74" s="229">
        <v>17.964273905405971</v>
      </c>
      <c r="E74" s="229">
        <v>12.193498639757941</v>
      </c>
      <c r="F74" s="229">
        <v>13.92992203752774</v>
      </c>
      <c r="G74" s="229">
        <v>12.53663735900928</v>
      </c>
      <c r="H74" s="229">
        <v>12.79637418638783</v>
      </c>
      <c r="I74" s="229">
        <v>10.901283620488959</v>
      </c>
      <c r="J74" s="229">
        <v>11.94019477314602</v>
      </c>
      <c r="K74" s="229">
        <v>7.9776477939411494</v>
      </c>
      <c r="L74" s="229">
        <v>15.48413525186991</v>
      </c>
      <c r="M74" s="229">
        <v>11.22915700651447</v>
      </c>
      <c r="N74" s="229">
        <v>15.119517447590381</v>
      </c>
      <c r="O74" s="229">
        <v>13.562968101848529</v>
      </c>
      <c r="P74" s="229">
        <v>12.10715748884534</v>
      </c>
      <c r="Q74" s="229">
        <v>12.40464244314254</v>
      </c>
      <c r="R74" s="229">
        <v>11.74373994579325</v>
      </c>
      <c r="S74" s="229">
        <v>18.5918425491978</v>
      </c>
      <c r="T74" s="229">
        <v>29.97927838666601</v>
      </c>
      <c r="U74" s="229">
        <v>18.947208104547581</v>
      </c>
      <c r="V74" s="229">
        <v>20.722490868785311</v>
      </c>
      <c r="W74" s="229">
        <v>25.972218685100732</v>
      </c>
      <c r="X74" s="229">
        <v>11.20438484257321</v>
      </c>
      <c r="Y74" s="229">
        <v>34.410255657801031</v>
      </c>
      <c r="DA74" s="73" t="s">
        <v>1054</v>
      </c>
    </row>
    <row r="75" spans="1:105" ht="12" customHeight="1" x14ac:dyDescent="0.25">
      <c r="A75" s="64" t="s">
        <v>30</v>
      </c>
      <c r="B75" s="229">
        <v>42.717652964917313</v>
      </c>
      <c r="C75" s="229">
        <v>47.816128911443037</v>
      </c>
      <c r="D75" s="229">
        <v>34.36519753836577</v>
      </c>
      <c r="E75" s="229">
        <v>53.571151524149599</v>
      </c>
      <c r="F75" s="229">
        <v>49.74987054590035</v>
      </c>
      <c r="G75" s="229">
        <v>52.6890251029944</v>
      </c>
      <c r="H75" s="229">
        <v>53.632114901512978</v>
      </c>
      <c r="I75" s="229">
        <v>74.736694943473509</v>
      </c>
      <c r="J75" s="229">
        <v>60.008050815706333</v>
      </c>
      <c r="K75" s="229">
        <v>22.163054736956159</v>
      </c>
      <c r="L75" s="229">
        <v>2.0310128420966431</v>
      </c>
      <c r="M75" s="229">
        <v>1.1649989469119471</v>
      </c>
      <c r="N75" s="229">
        <v>0</v>
      </c>
      <c r="O75" s="229">
        <v>4.4314927345159916</v>
      </c>
      <c r="P75" s="229">
        <v>3.469355558815058</v>
      </c>
      <c r="Q75" s="229">
        <v>3.5099174147197729</v>
      </c>
      <c r="R75" s="229">
        <v>8.6512608158926998</v>
      </c>
      <c r="S75" s="229">
        <v>13.082753994062941</v>
      </c>
      <c r="T75" s="229">
        <v>11.1435694376908</v>
      </c>
      <c r="U75" s="229">
        <v>12.39942864776493</v>
      </c>
      <c r="V75" s="229">
        <v>18.205850071768449</v>
      </c>
      <c r="W75" s="229">
        <v>19.051881193729049</v>
      </c>
      <c r="X75" s="229">
        <v>13.25557484447855</v>
      </c>
      <c r="Y75" s="229">
        <v>24.271266004239848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5.4722356026980452E-2</v>
      </c>
      <c r="T76" s="229">
        <v>7.4981354625629257E-2</v>
      </c>
      <c r="U76" s="229">
        <v>6.2703839856482993E-2</v>
      </c>
      <c r="V76" s="229">
        <v>3.1097096992676401E-2</v>
      </c>
      <c r="W76" s="229">
        <v>3.8608155278683429E-2</v>
      </c>
      <c r="X76" s="229">
        <v>0.1949206401107712</v>
      </c>
      <c r="Y76" s="229">
        <v>0.68677173559102211</v>
      </c>
      <c r="DA76" s="73" t="s">
        <v>1056</v>
      </c>
    </row>
    <row r="77" spans="1:105" ht="12" customHeight="1" x14ac:dyDescent="0.25">
      <c r="A77" s="64" t="s">
        <v>159</v>
      </c>
      <c r="B77" s="229">
        <v>0.80830524870210008</v>
      </c>
      <c r="C77" s="229">
        <v>0.80582715393140014</v>
      </c>
      <c r="D77" s="229">
        <v>0.37823997606004461</v>
      </c>
      <c r="E77" s="229">
        <v>0.26320542122266932</v>
      </c>
      <c r="F77" s="229">
        <v>0.65867194332505863</v>
      </c>
      <c r="G77" s="229">
        <v>0.45718436099942711</v>
      </c>
      <c r="H77" s="229">
        <v>0.14705196294801809</v>
      </c>
      <c r="I77" s="229">
        <v>0.28537430408064468</v>
      </c>
      <c r="J77" s="229">
        <v>0.66830107386352511</v>
      </c>
      <c r="K77" s="229">
        <v>0.14010947152231579</v>
      </c>
      <c r="L77" s="229">
        <v>0.18096959183770331</v>
      </c>
      <c r="M77" s="229">
        <v>0.1115508452256159</v>
      </c>
      <c r="N77" s="229">
        <v>0.29804032117310347</v>
      </c>
      <c r="O77" s="229">
        <v>0.140906617505861</v>
      </c>
      <c r="P77" s="229">
        <v>0.1087302425213105</v>
      </c>
      <c r="Q77" s="229">
        <v>0.21884975756562919</v>
      </c>
      <c r="R77" s="229">
        <v>0.1058362106429339</v>
      </c>
      <c r="S77" s="229">
        <v>0.245348711221236</v>
      </c>
      <c r="T77" s="229">
        <v>0.36108400277542141</v>
      </c>
      <c r="U77" s="229">
        <v>0.2320384521352048</v>
      </c>
      <c r="V77" s="229">
        <v>0.21579940645000401</v>
      </c>
      <c r="W77" s="229">
        <v>0.21500942151321431</v>
      </c>
      <c r="X77" s="229">
        <v>0.1278549252474355</v>
      </c>
      <c r="Y77" s="229">
        <v>0.24784590971666731</v>
      </c>
      <c r="DA77" s="73" t="s">
        <v>1057</v>
      </c>
    </row>
    <row r="78" spans="1:105" ht="12" customHeight="1" x14ac:dyDescent="0.25">
      <c r="A78" s="64" t="s">
        <v>32</v>
      </c>
      <c r="B78" s="229">
        <v>27.407610769090478</v>
      </c>
      <c r="C78" s="229">
        <v>27.503585855482019</v>
      </c>
      <c r="D78" s="229">
        <v>30.743531567285238</v>
      </c>
      <c r="E78" s="229">
        <v>2.477792423263169</v>
      </c>
      <c r="F78" s="229">
        <v>1.7839218778049659</v>
      </c>
      <c r="G78" s="229">
        <v>1.8856056291311669</v>
      </c>
      <c r="H78" s="229">
        <v>1.378351976439665</v>
      </c>
      <c r="I78" s="229">
        <v>0.74005898755539745</v>
      </c>
      <c r="J78" s="229">
        <v>0.41706793907207801</v>
      </c>
      <c r="K78" s="229">
        <v>0.58967495659897839</v>
      </c>
      <c r="L78" s="229">
        <v>0.76891704102716341</v>
      </c>
      <c r="M78" s="229">
        <v>0.23651245577995711</v>
      </c>
      <c r="N78" s="229">
        <v>0.31466308727429781</v>
      </c>
      <c r="O78" s="229">
        <v>0.44427342634159928</v>
      </c>
      <c r="P78" s="229">
        <v>0.22935199244128521</v>
      </c>
      <c r="Q78" s="229">
        <v>0.1133779202960032</v>
      </c>
      <c r="R78" s="229">
        <v>0.2186270196681987</v>
      </c>
      <c r="S78" s="229">
        <v>0.22199432049502549</v>
      </c>
      <c r="T78" s="229">
        <v>0.2103664783230158</v>
      </c>
      <c r="U78" s="229">
        <v>0.1577525435923384</v>
      </c>
      <c r="V78" s="229">
        <v>0.20267194953053011</v>
      </c>
      <c r="W78" s="229">
        <v>0.87928278207010524</v>
      </c>
      <c r="X78" s="229">
        <v>1.130750444822916</v>
      </c>
      <c r="Y78" s="229">
        <v>0.16137171373190529</v>
      </c>
      <c r="DA78" s="73" t="s">
        <v>1058</v>
      </c>
    </row>
    <row r="79" spans="1:105" ht="12" customHeight="1" x14ac:dyDescent="0.25">
      <c r="A79" s="64" t="s">
        <v>33</v>
      </c>
      <c r="B79" s="229">
        <v>23.80025323960707</v>
      </c>
      <c r="C79" s="229">
        <v>37.067379271845923</v>
      </c>
      <c r="D79" s="229">
        <v>21.988689982380421</v>
      </c>
      <c r="E79" s="229">
        <v>96.396254726200382</v>
      </c>
      <c r="F79" s="229">
        <v>74.26746603485924</v>
      </c>
      <c r="G79" s="229">
        <v>49.212023548738713</v>
      </c>
      <c r="H79" s="229">
        <v>35.550713440258733</v>
      </c>
      <c r="I79" s="229">
        <v>41.855214853933639</v>
      </c>
      <c r="J79" s="229">
        <v>13.70164001070378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36.85804802246988</v>
      </c>
      <c r="T79" s="229">
        <v>85.280770899625736</v>
      </c>
      <c r="U79" s="229">
        <v>71.311029994551532</v>
      </c>
      <c r="V79" s="229">
        <v>55.836999205212273</v>
      </c>
      <c r="W79" s="229">
        <v>65.29142413897776</v>
      </c>
      <c r="X79" s="229">
        <v>41.302021555493667</v>
      </c>
      <c r="Y79" s="229">
        <v>48.168801178895421</v>
      </c>
      <c r="DA79" s="73" t="s">
        <v>1059</v>
      </c>
    </row>
    <row r="80" spans="1:105" ht="12" customHeight="1" x14ac:dyDescent="0.25">
      <c r="A80" s="64" t="s">
        <v>35</v>
      </c>
      <c r="B80" s="229">
        <v>99.764070535567242</v>
      </c>
      <c r="C80" s="229">
        <v>82.707751340053576</v>
      </c>
      <c r="D80" s="229">
        <v>57.770382234860072</v>
      </c>
      <c r="E80" s="229">
        <v>38.557044382094389</v>
      </c>
      <c r="F80" s="229">
        <v>40.788585713400039</v>
      </c>
      <c r="G80" s="229">
        <v>54.973861153534912</v>
      </c>
      <c r="H80" s="229">
        <v>51.841776831715677</v>
      </c>
      <c r="I80" s="229">
        <v>50.051222849115007</v>
      </c>
      <c r="J80" s="229">
        <v>40.914552217377597</v>
      </c>
      <c r="K80" s="229">
        <v>19.99376631497951</v>
      </c>
      <c r="L80" s="229">
        <v>32.523054748989807</v>
      </c>
      <c r="M80" s="229">
        <v>28.585766747980959</v>
      </c>
      <c r="N80" s="229">
        <v>31.105810977843721</v>
      </c>
      <c r="O80" s="229">
        <v>28.739582798317979</v>
      </c>
      <c r="P80" s="229">
        <v>22.603674524625649</v>
      </c>
      <c r="Q80" s="229">
        <v>31.495147128849489</v>
      </c>
      <c r="R80" s="229">
        <v>30.960675569496999</v>
      </c>
      <c r="S80" s="229">
        <v>33.893036612913733</v>
      </c>
      <c r="T80" s="229">
        <v>38.01671202465181</v>
      </c>
      <c r="U80" s="229">
        <v>22.781859086819569</v>
      </c>
      <c r="V80" s="229">
        <v>25.531248328650399</v>
      </c>
      <c r="W80" s="229">
        <v>24.274646508466681</v>
      </c>
      <c r="X80" s="229">
        <v>8.4100466950663737</v>
      </c>
      <c r="Y80" s="229">
        <v>19.02218967382079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0.71245458923813909</v>
      </c>
      <c r="C82" s="229">
        <v>10.252568387851589</v>
      </c>
      <c r="D82" s="229">
        <v>9.4669965670429086</v>
      </c>
      <c r="E82" s="229">
        <v>14.70580630074695</v>
      </c>
      <c r="F82" s="229">
        <v>14.924989442712359</v>
      </c>
      <c r="G82" s="229">
        <v>17.584996383006398</v>
      </c>
      <c r="H82" s="229">
        <v>17.7628838700162</v>
      </c>
      <c r="I82" s="229">
        <v>12.03103229412517</v>
      </c>
      <c r="J82" s="229">
        <v>9.6864620976658995E-3</v>
      </c>
      <c r="K82" s="229">
        <v>1.232265843374762E-2</v>
      </c>
      <c r="L82" s="229">
        <v>2.7101618551989181E-2</v>
      </c>
      <c r="M82" s="229">
        <v>7.7728107913101778E-3</v>
      </c>
      <c r="N82" s="229">
        <v>2.143575689430198E-2</v>
      </c>
      <c r="O82" s="229">
        <v>0.34285078397406088</v>
      </c>
      <c r="P82" s="229">
        <v>2.1780344791093569</v>
      </c>
      <c r="Q82" s="229">
        <v>2.9289385982534539</v>
      </c>
      <c r="R82" s="229">
        <v>0.19722196555045901</v>
      </c>
      <c r="S82" s="229">
        <v>4.1042791619404184</v>
      </c>
      <c r="T82" s="229">
        <v>2.4835091690927529</v>
      </c>
      <c r="U82" s="229">
        <v>3.947413843506475</v>
      </c>
      <c r="V82" s="229">
        <v>3.5143306947792659</v>
      </c>
      <c r="W82" s="229">
        <v>2.7471739676241471</v>
      </c>
      <c r="X82" s="229">
        <v>2.6178947064735412</v>
      </c>
      <c r="Y82" s="229">
        <v>5.2921995810677096</v>
      </c>
      <c r="DA82" s="73" t="s">
        <v>1062</v>
      </c>
    </row>
    <row r="83" spans="1:105" ht="12" customHeight="1" x14ac:dyDescent="0.25">
      <c r="A83" s="64" t="s">
        <v>39</v>
      </c>
      <c r="B83" s="229">
        <v>95.680715041913416</v>
      </c>
      <c r="C83" s="229">
        <v>123.5908621244117</v>
      </c>
      <c r="D83" s="229">
        <v>108.323495327336</v>
      </c>
      <c r="E83" s="229">
        <v>115.0893971670218</v>
      </c>
      <c r="F83" s="229">
        <v>106.3111485165563</v>
      </c>
      <c r="G83" s="229">
        <v>123.12623460069899</v>
      </c>
      <c r="H83" s="229">
        <v>118.07510023341629</v>
      </c>
      <c r="I83" s="229">
        <v>123.4462288447029</v>
      </c>
      <c r="J83" s="229">
        <v>135.9763249501481</v>
      </c>
      <c r="K83" s="229">
        <v>159.82026997032139</v>
      </c>
      <c r="L83" s="229">
        <v>199.7417558754193</v>
      </c>
      <c r="M83" s="229">
        <v>133.07286936631829</v>
      </c>
      <c r="N83" s="229">
        <v>172.59126890061901</v>
      </c>
      <c r="O83" s="229">
        <v>140.30753965005371</v>
      </c>
      <c r="P83" s="229">
        <v>115.0215290065378</v>
      </c>
      <c r="Q83" s="229">
        <v>83.801492443498532</v>
      </c>
      <c r="R83" s="229">
        <v>65.827903008397683</v>
      </c>
      <c r="S83" s="229">
        <v>46.459999763101528</v>
      </c>
      <c r="T83" s="229">
        <v>7.9050657090957852</v>
      </c>
      <c r="U83" s="229">
        <v>9.7891456553565721</v>
      </c>
      <c r="V83" s="229">
        <v>10.726081694553869</v>
      </c>
      <c r="W83" s="229">
        <v>11.07762917954973</v>
      </c>
      <c r="X83" s="229">
        <v>9.6032533947152832</v>
      </c>
      <c r="Y83" s="229">
        <v>21.368243937184388</v>
      </c>
      <c r="DA83" s="73" t="s">
        <v>1063</v>
      </c>
    </row>
    <row r="84" spans="1:105" ht="12" customHeight="1" x14ac:dyDescent="0.25">
      <c r="A84" s="60" t="s">
        <v>1064</v>
      </c>
      <c r="B84" s="262">
        <v>6.6769938816685567E-2</v>
      </c>
      <c r="C84" s="262">
        <v>7.4727908868012546E-2</v>
      </c>
      <c r="D84" s="262">
        <v>6.1571646583733382E-2</v>
      </c>
      <c r="E84" s="262">
        <v>5.8715549107842227E-2</v>
      </c>
      <c r="F84" s="262">
        <v>5.5759799493666898E-2</v>
      </c>
      <c r="G84" s="262">
        <v>6.4438008467925939E-2</v>
      </c>
      <c r="H84" s="262">
        <v>6.6864282070157682E-2</v>
      </c>
      <c r="I84" s="262">
        <v>7.0966041363278873E-2</v>
      </c>
      <c r="J84" s="262">
        <v>5.8760753230434788E-2</v>
      </c>
      <c r="K84" s="262">
        <v>5.212009686016264E-2</v>
      </c>
      <c r="L84" s="262">
        <v>3.8365277029211498E-2</v>
      </c>
      <c r="M84" s="262">
        <v>2.5398067150267409E-2</v>
      </c>
      <c r="N84" s="262">
        <v>4.2415831320634513E-2</v>
      </c>
      <c r="O84" s="262">
        <v>4.480459421580231E-2</v>
      </c>
      <c r="P84" s="262">
        <v>3.3777687312980399E-2</v>
      </c>
      <c r="Q84" s="262">
        <v>3.2429142415918523E-2</v>
      </c>
      <c r="R84" s="262">
        <v>3.0500588887210741E-2</v>
      </c>
      <c r="S84" s="262">
        <v>3.8767308910946187E-2</v>
      </c>
      <c r="T84" s="262">
        <v>4.4825784744509579E-2</v>
      </c>
      <c r="U84" s="262">
        <v>3.8556294252863367E-2</v>
      </c>
      <c r="V84" s="262">
        <v>3.9408380124157309E-2</v>
      </c>
      <c r="W84" s="262">
        <v>3.9604107386824752E-2</v>
      </c>
      <c r="X84" s="262">
        <v>2.3099695691988682E-2</v>
      </c>
      <c r="Y84" s="262">
        <v>4.8500402510257633E-2</v>
      </c>
      <c r="DA84" s="72" t="s">
        <v>1065</v>
      </c>
    </row>
    <row r="85" spans="1:105" ht="12" customHeight="1" x14ac:dyDescent="0.25">
      <c r="A85" s="57" t="s">
        <v>1010</v>
      </c>
      <c r="B85" s="261">
        <v>143.62034882943641</v>
      </c>
      <c r="C85" s="261">
        <v>154.21119179621701</v>
      </c>
      <c r="D85" s="261">
        <v>118.97222099658249</v>
      </c>
      <c r="E85" s="261">
        <v>110.2692820813164</v>
      </c>
      <c r="F85" s="261">
        <v>105.0501237033458</v>
      </c>
      <c r="G85" s="261">
        <v>113.9169300589739</v>
      </c>
      <c r="H85" s="261">
        <v>106.6098395856116</v>
      </c>
      <c r="I85" s="261">
        <v>110.3270350283975</v>
      </c>
      <c r="J85" s="261">
        <v>93.618355826152438</v>
      </c>
      <c r="K85" s="261">
        <v>66.239248234948775</v>
      </c>
      <c r="L85" s="261">
        <v>87.875016062890808</v>
      </c>
      <c r="M85" s="261">
        <v>64.096592751719228</v>
      </c>
      <c r="N85" s="261">
        <v>78.864842567870383</v>
      </c>
      <c r="O85" s="261">
        <v>68.823809263917823</v>
      </c>
      <c r="P85" s="261">
        <v>56.767614470943357</v>
      </c>
      <c r="Q85" s="261">
        <v>54.517828730559707</v>
      </c>
      <c r="R85" s="261">
        <v>49.073950518159492</v>
      </c>
      <c r="S85" s="261">
        <v>63.099513530324757</v>
      </c>
      <c r="T85" s="261">
        <v>74.651392736237824</v>
      </c>
      <c r="U85" s="261">
        <v>55.312559300749093</v>
      </c>
      <c r="V85" s="261">
        <v>55.457721211293958</v>
      </c>
      <c r="W85" s="261">
        <v>61.402552263603887</v>
      </c>
      <c r="X85" s="261">
        <v>32.653650031545602</v>
      </c>
      <c r="Y85" s="261">
        <v>63.731714360714172</v>
      </c>
      <c r="DA85" s="70" t="s">
        <v>1066</v>
      </c>
    </row>
    <row r="86" spans="1:105" ht="12" customHeight="1" x14ac:dyDescent="0.25">
      <c r="A86" s="60" t="s">
        <v>1012</v>
      </c>
      <c r="B86" s="262">
        <v>143.5172159209398</v>
      </c>
      <c r="C86" s="262">
        <v>154.0779812880802</v>
      </c>
      <c r="D86" s="262">
        <v>118.84577967992089</v>
      </c>
      <c r="E86" s="262">
        <v>110.1090492157422</v>
      </c>
      <c r="F86" s="262">
        <v>104.9034114779891</v>
      </c>
      <c r="G86" s="262">
        <v>113.7368296774986</v>
      </c>
      <c r="H86" s="262">
        <v>106.3848293972746</v>
      </c>
      <c r="I86" s="262">
        <v>110.0683227566506</v>
      </c>
      <c r="J86" s="262">
        <v>93.413519559344778</v>
      </c>
      <c r="K86" s="262">
        <v>65.907564849587089</v>
      </c>
      <c r="L86" s="262">
        <v>87.794472764294142</v>
      </c>
      <c r="M86" s="262">
        <v>64.05755038887051</v>
      </c>
      <c r="N86" s="262">
        <v>78.748481542482494</v>
      </c>
      <c r="O86" s="262">
        <v>68.660131420480695</v>
      </c>
      <c r="P86" s="262">
        <v>56.660341062425928</v>
      </c>
      <c r="Q86" s="262">
        <v>54.424408418627237</v>
      </c>
      <c r="R86" s="262">
        <v>48.981113003367398</v>
      </c>
      <c r="S86" s="262">
        <v>62.984381343579329</v>
      </c>
      <c r="T86" s="262">
        <v>74.528509104771103</v>
      </c>
      <c r="U86" s="262">
        <v>55.162749959927162</v>
      </c>
      <c r="V86" s="262">
        <v>55.30565021943648</v>
      </c>
      <c r="W86" s="262">
        <v>61.278758706376337</v>
      </c>
      <c r="X86" s="262">
        <v>32.547257552245263</v>
      </c>
      <c r="Y86" s="262">
        <v>63.505992250966329</v>
      </c>
      <c r="DA86" s="72" t="s">
        <v>1067</v>
      </c>
    </row>
    <row r="87" spans="1:105" ht="12" customHeight="1" x14ac:dyDescent="0.25">
      <c r="A87" s="59" t="s">
        <v>28</v>
      </c>
      <c r="B87" s="230">
        <v>25.12333523427376</v>
      </c>
      <c r="C87" s="230">
        <v>33.687805071357538</v>
      </c>
      <c r="D87" s="230">
        <v>19.97987566076079</v>
      </c>
      <c r="E87" s="230">
        <v>25.099567522125529</v>
      </c>
      <c r="F87" s="230">
        <v>25.56452383124488</v>
      </c>
      <c r="G87" s="230">
        <v>20.412459006501969</v>
      </c>
      <c r="H87" s="230">
        <v>20.575376966929799</v>
      </c>
      <c r="I87" s="230">
        <v>19.359888512334141</v>
      </c>
      <c r="J87" s="230">
        <v>20.678035210605248</v>
      </c>
      <c r="K87" s="230">
        <v>18.31935132073864</v>
      </c>
      <c r="L87" s="230">
        <v>27.767619803354179</v>
      </c>
      <c r="M87" s="230">
        <v>17.909830505767051</v>
      </c>
      <c r="N87" s="230">
        <v>25.420347397935139</v>
      </c>
      <c r="O87" s="230">
        <v>21.71332341037931</v>
      </c>
      <c r="P87" s="230">
        <v>19.57252278207562</v>
      </c>
      <c r="Q87" s="230">
        <v>15.263046286112139</v>
      </c>
      <c r="R87" s="230">
        <v>13.368264991703059</v>
      </c>
      <c r="S87" s="230">
        <v>22.09136389472701</v>
      </c>
      <c r="T87" s="230">
        <v>32.550001137108637</v>
      </c>
      <c r="U87" s="230">
        <v>24.778127050915369</v>
      </c>
      <c r="V87" s="230">
        <v>24.53939323191539</v>
      </c>
      <c r="W87" s="230">
        <v>30.976111018830299</v>
      </c>
      <c r="X87" s="230">
        <v>17.30931906227547</v>
      </c>
      <c r="Y87" s="230">
        <v>40.07555767105729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6.5022682769061757E-2</v>
      </c>
      <c r="T88" s="295">
        <v>8.1411004856331431E-2</v>
      </c>
      <c r="U88" s="295">
        <v>8.2000667431909507E-2</v>
      </c>
      <c r="V88" s="295">
        <v>3.6824911460030023E-2</v>
      </c>
      <c r="W88" s="295">
        <v>4.6046528355731003E-2</v>
      </c>
      <c r="X88" s="295">
        <v>0.3011270675637952</v>
      </c>
      <c r="Y88" s="295">
        <v>0.79984178467707834</v>
      </c>
      <c r="DA88" s="122" t="s">
        <v>1069</v>
      </c>
    </row>
    <row r="89" spans="1:105" ht="12" customHeight="1" x14ac:dyDescent="0.25">
      <c r="A89" s="59" t="s">
        <v>159</v>
      </c>
      <c r="B89" s="295">
        <v>0.74776062844280711</v>
      </c>
      <c r="C89" s="295">
        <v>0.87386192604087309</v>
      </c>
      <c r="D89" s="295">
        <v>0.420678716624035</v>
      </c>
      <c r="E89" s="295">
        <v>0.54179218264947704</v>
      </c>
      <c r="F89" s="295">
        <v>1.2088103972686941</v>
      </c>
      <c r="G89" s="295">
        <v>0.74439873788070454</v>
      </c>
      <c r="H89" s="295">
        <v>0.23644584999718191</v>
      </c>
      <c r="I89" s="295">
        <v>0.50680405203863654</v>
      </c>
      <c r="J89" s="295">
        <v>1.157364130082293</v>
      </c>
      <c r="K89" s="295">
        <v>0.32173827404735711</v>
      </c>
      <c r="L89" s="295">
        <v>0.32453183470550562</v>
      </c>
      <c r="M89" s="295">
        <v>0.1779168934593042</v>
      </c>
      <c r="N89" s="295">
        <v>0.50109327424466865</v>
      </c>
      <c r="O89" s="295">
        <v>0.22558122481688811</v>
      </c>
      <c r="P89" s="295">
        <v>0.17577413615125251</v>
      </c>
      <c r="Q89" s="295">
        <v>0.26927934398263881</v>
      </c>
      <c r="R89" s="295">
        <v>0.1204766553179048</v>
      </c>
      <c r="S89" s="295">
        <v>0.29153041966378318</v>
      </c>
      <c r="T89" s="295">
        <v>0.39204695154234459</v>
      </c>
      <c r="U89" s="295">
        <v>0.30344725280786339</v>
      </c>
      <c r="V89" s="295">
        <v>0.25554777790093908</v>
      </c>
      <c r="W89" s="295">
        <v>0.25643383769552519</v>
      </c>
      <c r="X89" s="295">
        <v>0.19751925035475501</v>
      </c>
      <c r="Y89" s="295">
        <v>0.28865124244243079</v>
      </c>
      <c r="DA89" s="122" t="s">
        <v>1070</v>
      </c>
    </row>
    <row r="90" spans="1:105" ht="12" customHeight="1" x14ac:dyDescent="0.25">
      <c r="A90" s="59" t="s">
        <v>32</v>
      </c>
      <c r="B90" s="295">
        <v>25.354694016547349</v>
      </c>
      <c r="C90" s="295">
        <v>29.825672157416591</v>
      </c>
      <c r="D90" s="295">
        <v>34.192973304765012</v>
      </c>
      <c r="E90" s="295">
        <v>5.1003834150376051</v>
      </c>
      <c r="F90" s="295">
        <v>3.273895807554577</v>
      </c>
      <c r="G90" s="295">
        <v>3.0701891188875381</v>
      </c>
      <c r="H90" s="295">
        <v>2.2162615046476981</v>
      </c>
      <c r="I90" s="295">
        <v>1.314291049605838</v>
      </c>
      <c r="J90" s="295">
        <v>0.7222784630568212</v>
      </c>
      <c r="K90" s="295">
        <v>1.35409120257004</v>
      </c>
      <c r="L90" s="295">
        <v>1.3788949597933771</v>
      </c>
      <c r="M90" s="295">
        <v>0.37722315157445468</v>
      </c>
      <c r="N90" s="295">
        <v>0.52904102393123831</v>
      </c>
      <c r="O90" s="295">
        <v>0.71124937523650988</v>
      </c>
      <c r="P90" s="295">
        <v>0.37077217351036601</v>
      </c>
      <c r="Q90" s="295">
        <v>0.13950361352476329</v>
      </c>
      <c r="R90" s="295">
        <v>0.2488699466065486</v>
      </c>
      <c r="S90" s="295">
        <v>0.26378005857358477</v>
      </c>
      <c r="T90" s="295">
        <v>0.22840540123438249</v>
      </c>
      <c r="U90" s="295">
        <v>0.20630018661154939</v>
      </c>
      <c r="V90" s="295">
        <v>0.24000235773297829</v>
      </c>
      <c r="W90" s="295">
        <v>1.0486882697462521</v>
      </c>
      <c r="X90" s="295">
        <v>1.7468625457133711</v>
      </c>
      <c r="Y90" s="295">
        <v>0.18793994105865339</v>
      </c>
      <c r="DA90" s="122" t="s">
        <v>1071</v>
      </c>
    </row>
    <row r="91" spans="1:105" ht="12" customHeight="1" x14ac:dyDescent="0.25">
      <c r="A91" s="59" t="s">
        <v>35</v>
      </c>
      <c r="B91" s="295">
        <v>92.291426041675862</v>
      </c>
      <c r="C91" s="295">
        <v>89.690642133265172</v>
      </c>
      <c r="D91" s="295">
        <v>64.252251997771097</v>
      </c>
      <c r="E91" s="295">
        <v>79.367306095929578</v>
      </c>
      <c r="F91" s="295">
        <v>74.856181441920953</v>
      </c>
      <c r="G91" s="295">
        <v>89.509782814228387</v>
      </c>
      <c r="H91" s="295">
        <v>83.356745075699948</v>
      </c>
      <c r="I91" s="295">
        <v>88.887339142671991</v>
      </c>
      <c r="J91" s="295">
        <v>70.855841755600409</v>
      </c>
      <c r="K91" s="295">
        <v>45.91238405223104</v>
      </c>
      <c r="L91" s="295">
        <v>58.323426166441081</v>
      </c>
      <c r="M91" s="295">
        <v>45.59257983806971</v>
      </c>
      <c r="N91" s="295">
        <v>52.29799984637144</v>
      </c>
      <c r="O91" s="295">
        <v>46.009977410047988</v>
      </c>
      <c r="P91" s="295">
        <v>36.541271970688683</v>
      </c>
      <c r="Q91" s="295">
        <v>38.752579175007689</v>
      </c>
      <c r="R91" s="295">
        <v>35.243501409739878</v>
      </c>
      <c r="S91" s="295">
        <v>40.272684287845898</v>
      </c>
      <c r="T91" s="295">
        <v>41.2766446100294</v>
      </c>
      <c r="U91" s="295">
        <v>29.792874802160469</v>
      </c>
      <c r="V91" s="295">
        <v>30.233881940427139</v>
      </c>
      <c r="W91" s="295">
        <v>28.951479051748532</v>
      </c>
      <c r="X91" s="295">
        <v>12.99242962633787</v>
      </c>
      <c r="Y91" s="295">
        <v>22.15400161173088</v>
      </c>
      <c r="DA91" s="122" t="s">
        <v>1072</v>
      </c>
    </row>
    <row r="92" spans="1:105" ht="12" customHeight="1" x14ac:dyDescent="0.25">
      <c r="A92" s="60" t="s">
        <v>1019</v>
      </c>
      <c r="B92" s="262">
        <v>0.1031329084965702</v>
      </c>
      <c r="C92" s="262">
        <v>0.13321050813674959</v>
      </c>
      <c r="D92" s="262">
        <v>0.12644131666156791</v>
      </c>
      <c r="E92" s="262">
        <v>0.1602328655742476</v>
      </c>
      <c r="F92" s="262">
        <v>0.14671222535674311</v>
      </c>
      <c r="G92" s="262">
        <v>0.1801003814752834</v>
      </c>
      <c r="H92" s="262">
        <v>0.22501018833698239</v>
      </c>
      <c r="I92" s="262">
        <v>0.25871227174689337</v>
      </c>
      <c r="J92" s="262">
        <v>0.20483626680766359</v>
      </c>
      <c r="K92" s="262">
        <v>0.33168338536169262</v>
      </c>
      <c r="L92" s="262">
        <v>8.054329859666555E-2</v>
      </c>
      <c r="M92" s="262">
        <v>3.9042362848719252E-2</v>
      </c>
      <c r="N92" s="262">
        <v>0.1163610253878872</v>
      </c>
      <c r="O92" s="262">
        <v>0.16367784343713379</v>
      </c>
      <c r="P92" s="262">
        <v>0.1072734085174301</v>
      </c>
      <c r="Q92" s="262">
        <v>9.3420311932471203E-2</v>
      </c>
      <c r="R92" s="262">
        <v>9.2837514792093428E-2</v>
      </c>
      <c r="S92" s="262">
        <v>0.1151321867454303</v>
      </c>
      <c r="T92" s="262">
        <v>0.12288363146672621</v>
      </c>
      <c r="U92" s="262">
        <v>0.14980934082193451</v>
      </c>
      <c r="V92" s="262">
        <v>0.1520709918574773</v>
      </c>
      <c r="W92" s="262">
        <v>0.12379355722755039</v>
      </c>
      <c r="X92" s="262">
        <v>0.1063924793003501</v>
      </c>
      <c r="Y92" s="262">
        <v>0.2257221097478436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28.111805108550048</v>
      </c>
      <c r="C93" s="261">
        <f t="shared" si="3"/>
        <v>29.954117207415479</v>
      </c>
      <c r="D93" s="261">
        <f t="shared" si="3"/>
        <v>22.797256263592832</v>
      </c>
      <c r="E93" s="261">
        <f t="shared" si="3"/>
        <v>23.05319678279302</v>
      </c>
      <c r="F93" s="261">
        <f t="shared" si="3"/>
        <v>21.677568285776882</v>
      </c>
      <c r="G93" s="261">
        <f t="shared" si="3"/>
        <v>23.498237263689653</v>
      </c>
      <c r="H93" s="261">
        <f t="shared" si="3"/>
        <v>21.839935309286339</v>
      </c>
      <c r="I93" s="261">
        <f t="shared" si="3"/>
        <v>22.872903993418948</v>
      </c>
      <c r="J93" s="261">
        <f t="shared" si="3"/>
        <v>19.217064405909518</v>
      </c>
      <c r="K93" s="261">
        <f t="shared" si="3"/>
        <v>13.565566359732449</v>
      </c>
      <c r="L93" s="261">
        <f t="shared" si="3"/>
        <v>17.887955165703957</v>
      </c>
      <c r="M93" s="261">
        <f t="shared" si="3"/>
        <v>13.213806878599621</v>
      </c>
      <c r="N93" s="261">
        <f t="shared" si="3"/>
        <v>15.900639985139231</v>
      </c>
      <c r="O93" s="261">
        <f t="shared" si="3"/>
        <v>13.750826809455635</v>
      </c>
      <c r="P93" s="261">
        <f t="shared" si="3"/>
        <v>11.325487002172162</v>
      </c>
      <c r="Q93" s="261">
        <f t="shared" si="3"/>
        <v>10.804120659196686</v>
      </c>
      <c r="R93" s="261">
        <f t="shared" si="3"/>
        <v>9.6653829916327929</v>
      </c>
      <c r="S93" s="261">
        <f t="shared" si="3"/>
        <v>12.285552228594517</v>
      </c>
      <c r="T93" s="261">
        <f t="shared" si="3"/>
        <v>14.177986082408527</v>
      </c>
      <c r="U93" s="261">
        <f t="shared" si="3"/>
        <v>10.496343340237333</v>
      </c>
      <c r="V93" s="261">
        <f t="shared" si="3"/>
        <v>10.468536707536552</v>
      </c>
      <c r="W93" s="261">
        <f t="shared" si="3"/>
        <v>11.425336294694105</v>
      </c>
      <c r="X93" s="261">
        <f t="shared" si="3"/>
        <v>5.9240071708148818</v>
      </c>
      <c r="Y93" s="261">
        <f t="shared" si="3"/>
        <v>11.05805171762467</v>
      </c>
      <c r="DA93" s="70"/>
    </row>
    <row r="94" spans="1:105" ht="12" customHeight="1" x14ac:dyDescent="0.25">
      <c r="A94" s="60" t="s">
        <v>1022</v>
      </c>
      <c r="B94" s="262">
        <v>20.90215875826167</v>
      </c>
      <c r="C94" s="262">
        <v>21.71758285651179</v>
      </c>
      <c r="D94" s="262">
        <v>16.312773094962189</v>
      </c>
      <c r="E94" s="262">
        <v>15.43205293588735</v>
      </c>
      <c r="F94" s="262">
        <v>14.75522251208869</v>
      </c>
      <c r="G94" s="262">
        <v>16.316327275525381</v>
      </c>
      <c r="H94" s="262">
        <v>15.04693200032739</v>
      </c>
      <c r="I94" s="262">
        <v>15.53251737063769</v>
      </c>
      <c r="J94" s="262">
        <v>13.057018146824531</v>
      </c>
      <c r="K94" s="262">
        <v>8.3415314993083829</v>
      </c>
      <c r="L94" s="262">
        <v>12.219114370981501</v>
      </c>
      <c r="M94" s="262">
        <v>9.3086190173330827</v>
      </c>
      <c r="N94" s="262">
        <v>10.84589512643451</v>
      </c>
      <c r="O94" s="262">
        <v>9.2971639524143939</v>
      </c>
      <c r="P94" s="262">
        <v>7.6843864423903883</v>
      </c>
      <c r="Q94" s="262">
        <v>7.6697138451064628</v>
      </c>
      <c r="R94" s="262">
        <v>6.9018319062435074</v>
      </c>
      <c r="S94" s="262">
        <v>8.6705476662036371</v>
      </c>
      <c r="T94" s="262">
        <v>10.030924305497511</v>
      </c>
      <c r="U94" s="262">
        <v>7.0778339008772084</v>
      </c>
      <c r="V94" s="262">
        <v>7.1482023725051214</v>
      </c>
      <c r="W94" s="262">
        <v>7.8111591750961527</v>
      </c>
      <c r="X94" s="262">
        <v>3.6946331149927731</v>
      </c>
      <c r="Y94" s="262">
        <v>6.9774418607841344</v>
      </c>
      <c r="DA94" s="72" t="s">
        <v>1074</v>
      </c>
    </row>
    <row r="95" spans="1:105" ht="12" customHeight="1" x14ac:dyDescent="0.25">
      <c r="A95" s="60" t="s">
        <v>1024</v>
      </c>
      <c r="B95" s="262">
        <v>6.9760709772495906</v>
      </c>
      <c r="C95" s="262">
        <v>7.9139800488038832</v>
      </c>
      <c r="D95" s="262">
        <v>6.1634658588249156</v>
      </c>
      <c r="E95" s="262">
        <v>7.3095896081084017</v>
      </c>
      <c r="F95" s="262">
        <v>6.6331550230135736</v>
      </c>
      <c r="G95" s="262">
        <v>6.8536132730782207</v>
      </c>
      <c r="H95" s="262">
        <v>6.3868318587406456</v>
      </c>
      <c r="I95" s="262">
        <v>6.8883027946833337</v>
      </c>
      <c r="J95" s="262">
        <v>5.7825825543899461</v>
      </c>
      <c r="K95" s="262">
        <v>4.6214202360899703</v>
      </c>
      <c r="L95" s="262">
        <v>5.5000976597495201</v>
      </c>
      <c r="M95" s="262">
        <v>3.8254752232482478</v>
      </c>
      <c r="N95" s="262">
        <v>4.8134278902033003</v>
      </c>
      <c r="O95" s="262">
        <v>4.122921606670551</v>
      </c>
      <c r="P95" s="262">
        <v>3.415511716924422</v>
      </c>
      <c r="Q95" s="262">
        <v>2.949514072730512</v>
      </c>
      <c r="R95" s="262">
        <v>2.5817448243600278</v>
      </c>
      <c r="S95" s="262">
        <v>3.3671295744820688</v>
      </c>
      <c r="T95" s="262">
        <v>3.8484337228933021</v>
      </c>
      <c r="U95" s="262">
        <v>3.0626103735000321</v>
      </c>
      <c r="V95" s="262">
        <v>2.960792604026885</v>
      </c>
      <c r="W95" s="262">
        <v>3.280179958821682</v>
      </c>
      <c r="X95" s="262">
        <v>1.9268277357616841</v>
      </c>
      <c r="Y95" s="262">
        <v>3.369694093150625</v>
      </c>
      <c r="DA95" s="72" t="s">
        <v>1075</v>
      </c>
    </row>
    <row r="96" spans="1:105" ht="12" customHeight="1" x14ac:dyDescent="0.25">
      <c r="A96" s="64" t="s">
        <v>28</v>
      </c>
      <c r="B96" s="229">
        <v>0.59567246457858247</v>
      </c>
      <c r="C96" s="229">
        <v>0.6813797504257344</v>
      </c>
      <c r="D96" s="229">
        <v>0.3940280102314585</v>
      </c>
      <c r="E96" s="229">
        <v>0.26745194557170382</v>
      </c>
      <c r="F96" s="229">
        <v>0.30553862026534062</v>
      </c>
      <c r="G96" s="229">
        <v>0.27497834310337871</v>
      </c>
      <c r="H96" s="229">
        <v>0.28067540527325602</v>
      </c>
      <c r="I96" s="229">
        <v>0.23910852821373679</v>
      </c>
      <c r="J96" s="229">
        <v>0.2618959838294932</v>
      </c>
      <c r="K96" s="229">
        <v>0.17498156079818361</v>
      </c>
      <c r="L96" s="229">
        <v>0.33962870058516892</v>
      </c>
      <c r="M96" s="229">
        <v>0.24630009624391491</v>
      </c>
      <c r="N96" s="229">
        <v>0.33163118124919438</v>
      </c>
      <c r="O96" s="229">
        <v>0.29748986027183077</v>
      </c>
      <c r="P96" s="229">
        <v>0.26555814056325622</v>
      </c>
      <c r="Q96" s="229">
        <v>0.27208316936390509</v>
      </c>
      <c r="R96" s="229">
        <v>0.25758694773208191</v>
      </c>
      <c r="S96" s="229">
        <v>0.40779308781260898</v>
      </c>
      <c r="T96" s="229">
        <v>0.65756486864287955</v>
      </c>
      <c r="U96" s="229">
        <v>0.41558766851298101</v>
      </c>
      <c r="V96" s="229">
        <v>0.45452668374255251</v>
      </c>
      <c r="W96" s="229">
        <v>0.56967410448506395</v>
      </c>
      <c r="X96" s="229">
        <v>0.2457567441152233</v>
      </c>
      <c r="Y96" s="229">
        <v>0.75475383195526513</v>
      </c>
      <c r="DA96" s="73" t="s">
        <v>1076</v>
      </c>
    </row>
    <row r="97" spans="1:105" ht="12" customHeight="1" x14ac:dyDescent="0.25">
      <c r="A97" s="64" t="s">
        <v>30</v>
      </c>
      <c r="B97" s="229">
        <v>0.93696811171750816</v>
      </c>
      <c r="C97" s="229">
        <v>1.0487979770936939</v>
      </c>
      <c r="D97" s="229">
        <v>0.75376552810066255</v>
      </c>
      <c r="E97" s="229">
        <v>1.175028523391445</v>
      </c>
      <c r="F97" s="229">
        <v>1.091212625887134</v>
      </c>
      <c r="G97" s="229">
        <v>1.1556799808157401</v>
      </c>
      <c r="H97" s="229">
        <v>1.1763656928426549</v>
      </c>
      <c r="I97" s="229">
        <v>1.6392731125631821</v>
      </c>
      <c r="J97" s="229">
        <v>1.3162153385818509</v>
      </c>
      <c r="K97" s="229">
        <v>0.48612398166706677</v>
      </c>
      <c r="L97" s="229">
        <v>4.4548193438814887E-2</v>
      </c>
      <c r="M97" s="229">
        <v>2.55530626726483E-2</v>
      </c>
      <c r="N97" s="229">
        <v>0</v>
      </c>
      <c r="O97" s="229">
        <v>9.7200269475463771E-2</v>
      </c>
      <c r="P97" s="229">
        <v>7.609677267356578E-2</v>
      </c>
      <c r="Q97" s="229">
        <v>7.6986455577399721E-2</v>
      </c>
      <c r="R97" s="229">
        <v>0.18975657481228719</v>
      </c>
      <c r="S97" s="229">
        <v>0.2869568540188539</v>
      </c>
      <c r="T97" s="229">
        <v>0.24442282028933321</v>
      </c>
      <c r="U97" s="229">
        <v>0.271968810084526</v>
      </c>
      <c r="V97" s="229">
        <v>0.39932673684030368</v>
      </c>
      <c r="W97" s="229">
        <v>0.41788356587416198</v>
      </c>
      <c r="X97" s="229">
        <v>0.29074750295765017</v>
      </c>
      <c r="Y97" s="229">
        <v>0.53236544375841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1.200279019014507E-3</v>
      </c>
      <c r="T98" s="229">
        <v>1.644639472943308E-3</v>
      </c>
      <c r="U98" s="229">
        <v>1.375344719336914E-3</v>
      </c>
      <c r="V98" s="229">
        <v>6.8208307869942024E-4</v>
      </c>
      <c r="W98" s="229">
        <v>8.4683047493441267E-4</v>
      </c>
      <c r="X98" s="229">
        <v>4.2753852663522792E-3</v>
      </c>
      <c r="Y98" s="229">
        <v>1.506363696540512E-2</v>
      </c>
      <c r="DA98" s="73" t="s">
        <v>1078</v>
      </c>
    </row>
    <row r="99" spans="1:105" ht="12" customHeight="1" x14ac:dyDescent="0.25">
      <c r="A99" s="64" t="s">
        <v>159</v>
      </c>
      <c r="B99" s="229">
        <v>1.772935051440562E-2</v>
      </c>
      <c r="C99" s="229">
        <v>1.767499603524296E-2</v>
      </c>
      <c r="D99" s="229">
        <v>8.2963077685029221E-3</v>
      </c>
      <c r="E99" s="229">
        <v>5.7731422351165497E-3</v>
      </c>
      <c r="F99" s="229">
        <v>1.444729670624535E-2</v>
      </c>
      <c r="G99" s="229">
        <v>1.002787226592748E-2</v>
      </c>
      <c r="H99" s="229">
        <v>3.225434697007219E-3</v>
      </c>
      <c r="I99" s="229">
        <v>6.2593940506688447E-3</v>
      </c>
      <c r="J99" s="229">
        <v>1.465850185521545E-2</v>
      </c>
      <c r="K99" s="229">
        <v>3.0731582344614519E-3</v>
      </c>
      <c r="L99" s="229">
        <v>3.9693832636759716E-3</v>
      </c>
      <c r="M99" s="229">
        <v>2.446753919214055E-3</v>
      </c>
      <c r="N99" s="229">
        <v>6.5372102061549463E-3</v>
      </c>
      <c r="O99" s="229">
        <v>3.090642817885987E-3</v>
      </c>
      <c r="P99" s="229">
        <v>2.3848868781589489E-3</v>
      </c>
      <c r="Q99" s="229">
        <v>4.8002460309443376E-3</v>
      </c>
      <c r="R99" s="229">
        <v>2.3214092431268988E-3</v>
      </c>
      <c r="S99" s="229">
        <v>5.3814735293177818E-3</v>
      </c>
      <c r="T99" s="229">
        <v>7.9200090072771862E-3</v>
      </c>
      <c r="U99" s="229">
        <v>5.0895265833432023E-3</v>
      </c>
      <c r="V99" s="229">
        <v>4.7333396930135108E-3</v>
      </c>
      <c r="W99" s="229">
        <v>4.7160121798395759E-3</v>
      </c>
      <c r="X99" s="229">
        <v>2.8043672713306041E-3</v>
      </c>
      <c r="Y99" s="229">
        <v>5.4362470291813986E-3</v>
      </c>
      <c r="DA99" s="73" t="s">
        <v>1079</v>
      </c>
    </row>
    <row r="100" spans="1:105" ht="12" customHeight="1" x14ac:dyDescent="0.25">
      <c r="A100" s="64" t="s">
        <v>32</v>
      </c>
      <c r="B100" s="229">
        <v>0.60115796460290982</v>
      </c>
      <c r="C100" s="229">
        <v>0.60326308015179209</v>
      </c>
      <c r="D100" s="229">
        <v>0.67432798201212252</v>
      </c>
      <c r="E100" s="229">
        <v>5.4347847480279612E-2</v>
      </c>
      <c r="F100" s="229">
        <v>3.9128505366884357E-2</v>
      </c>
      <c r="G100" s="229">
        <v>4.1358834653718299E-2</v>
      </c>
      <c r="H100" s="229">
        <v>3.0232743585126599E-2</v>
      </c>
      <c r="I100" s="229">
        <v>1.6232438441756841E-2</v>
      </c>
      <c r="J100" s="229">
        <v>9.1479595016892134E-3</v>
      </c>
      <c r="K100" s="229">
        <v>1.2933918234351621E-2</v>
      </c>
      <c r="L100" s="229">
        <v>1.6865410386434829E-2</v>
      </c>
      <c r="M100" s="229">
        <v>5.1876592862396776E-3</v>
      </c>
      <c r="N100" s="229">
        <v>6.9018136121086647E-3</v>
      </c>
      <c r="O100" s="229">
        <v>9.7446840936562095E-3</v>
      </c>
      <c r="P100" s="229">
        <v>5.0306018322880787E-3</v>
      </c>
      <c r="Q100" s="229">
        <v>2.4868289458095669E-3</v>
      </c>
      <c r="R100" s="229">
        <v>4.7953605025344639E-3</v>
      </c>
      <c r="S100" s="229">
        <v>4.8692188088390693E-3</v>
      </c>
      <c r="T100" s="229">
        <v>4.6141739604667869E-3</v>
      </c>
      <c r="U100" s="229">
        <v>3.4601410103157642E-3</v>
      </c>
      <c r="V100" s="229">
        <v>4.4454023259583942E-3</v>
      </c>
      <c r="W100" s="229">
        <v>1.9286170255153161E-2</v>
      </c>
      <c r="X100" s="229">
        <v>2.480185674010638E-2</v>
      </c>
      <c r="Y100" s="229">
        <v>3.5395238128877919E-3</v>
      </c>
      <c r="DA100" s="73" t="s">
        <v>1080</v>
      </c>
    </row>
    <row r="101" spans="1:105" ht="12" customHeight="1" x14ac:dyDescent="0.25">
      <c r="A101" s="64" t="s">
        <v>33</v>
      </c>
      <c r="B101" s="229">
        <v>0.522034259574783</v>
      </c>
      <c r="C101" s="229">
        <v>0.81303512604453354</v>
      </c>
      <c r="D101" s="229">
        <v>0.48229946876653151</v>
      </c>
      <c r="E101" s="229">
        <v>2.114353446375556</v>
      </c>
      <c r="F101" s="229">
        <v>1.628981055440365</v>
      </c>
      <c r="G101" s="229">
        <v>1.0794155010371951</v>
      </c>
      <c r="H101" s="229">
        <v>0.77976860923716573</v>
      </c>
      <c r="I101" s="229">
        <v>0.9180514121276403</v>
      </c>
      <c r="J101" s="229">
        <v>0.30053148703665028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0.8084436587742595</v>
      </c>
      <c r="T101" s="229">
        <v>1.8705466552963379</v>
      </c>
      <c r="U101" s="229">
        <v>1.564134648818361</v>
      </c>
      <c r="V101" s="229">
        <v>1.224727579304193</v>
      </c>
      <c r="W101" s="229">
        <v>1.4321007391741969</v>
      </c>
      <c r="X101" s="229">
        <v>0.90591768182462551</v>
      </c>
      <c r="Y101" s="229">
        <v>1.056533483273338</v>
      </c>
      <c r="DA101" s="73" t="s">
        <v>1081</v>
      </c>
    </row>
    <row r="102" spans="1:105" ht="12" customHeight="1" x14ac:dyDescent="0.25">
      <c r="A102" s="64" t="s">
        <v>35</v>
      </c>
      <c r="B102" s="229">
        <v>2.1882230482964848</v>
      </c>
      <c r="C102" s="229">
        <v>1.814110097788731</v>
      </c>
      <c r="D102" s="229">
        <v>1.267134362467198</v>
      </c>
      <c r="E102" s="229">
        <v>0.84570940959160101</v>
      </c>
      <c r="F102" s="229">
        <v>0.89465599074226099</v>
      </c>
      <c r="G102" s="229">
        <v>1.2057955272297061</v>
      </c>
      <c r="H102" s="229">
        <v>1.137096454854051</v>
      </c>
      <c r="I102" s="229">
        <v>1.097822481038508</v>
      </c>
      <c r="J102" s="229">
        <v>0.89741893742073198</v>
      </c>
      <c r="K102" s="229">
        <v>0.43854285453493291</v>
      </c>
      <c r="L102" s="229">
        <v>0.71336000647022213</v>
      </c>
      <c r="M102" s="229">
        <v>0.62699961334134369</v>
      </c>
      <c r="N102" s="229">
        <v>0.68227421106885211</v>
      </c>
      <c r="O102" s="229">
        <v>0.63037341139046599</v>
      </c>
      <c r="P102" s="229">
        <v>0.49578852692607511</v>
      </c>
      <c r="Q102" s="229">
        <v>0.6908139021078431</v>
      </c>
      <c r="R102" s="229">
        <v>0.67909081404061034</v>
      </c>
      <c r="S102" s="229">
        <v>0.74340916018150494</v>
      </c>
      <c r="T102" s="229">
        <v>0.83385777090094992</v>
      </c>
      <c r="U102" s="229">
        <v>0.49969682340746591</v>
      </c>
      <c r="V102" s="229">
        <v>0.56000186985770806</v>
      </c>
      <c r="W102" s="229">
        <v>0.53243959166781563</v>
      </c>
      <c r="X102" s="229">
        <v>0.18446578930270269</v>
      </c>
      <c r="Y102" s="229">
        <v>0.41723231269400002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1.5626964143165081E-2</v>
      </c>
      <c r="C104" s="229">
        <v>0.2248796217926417</v>
      </c>
      <c r="D104" s="229">
        <v>0.20764890581285461</v>
      </c>
      <c r="E104" s="229">
        <v>0.32255684955843578</v>
      </c>
      <c r="F104" s="229">
        <v>0.32736440803587152</v>
      </c>
      <c r="G104" s="229">
        <v>0.38570894494312302</v>
      </c>
      <c r="H104" s="229">
        <v>0.3896107253836032</v>
      </c>
      <c r="I104" s="229">
        <v>0.26388841212546821</v>
      </c>
      <c r="J104" s="229">
        <v>2.1246265819723271E-4</v>
      </c>
      <c r="K104" s="229">
        <v>2.7028493380688899E-4</v>
      </c>
      <c r="L104" s="229">
        <v>5.9444633767684449E-4</v>
      </c>
      <c r="M104" s="229">
        <v>1.704886702425475E-4</v>
      </c>
      <c r="N104" s="229">
        <v>4.7017144591217521E-4</v>
      </c>
      <c r="O104" s="229">
        <v>7.5200819652912069E-3</v>
      </c>
      <c r="P104" s="229">
        <v>4.7772962967387873E-2</v>
      </c>
      <c r="Q104" s="229">
        <v>6.4243278299860956E-2</v>
      </c>
      <c r="R104" s="229">
        <v>4.3258624906848684E-3</v>
      </c>
      <c r="S104" s="229">
        <v>9.0023173779774063E-2</v>
      </c>
      <c r="T104" s="229">
        <v>5.4473238464412412E-2</v>
      </c>
      <c r="U104" s="229">
        <v>8.6582493147630557E-2</v>
      </c>
      <c r="V104" s="229">
        <v>7.7083256370440015E-2</v>
      </c>
      <c r="W104" s="229">
        <v>6.0256456671864689E-2</v>
      </c>
      <c r="X104" s="229">
        <v>5.7420848046456391E-2</v>
      </c>
      <c r="Y104" s="229">
        <v>0.1160789955472873</v>
      </c>
      <c r="DA104" s="73" t="s">
        <v>1084</v>
      </c>
    </row>
    <row r="105" spans="1:105" ht="12" customHeight="1" x14ac:dyDescent="0.25">
      <c r="A105" s="64" t="s">
        <v>39</v>
      </c>
      <c r="B105" s="229">
        <v>2.0986588138217521</v>
      </c>
      <c r="C105" s="229">
        <v>2.7108393994715132</v>
      </c>
      <c r="D105" s="229">
        <v>2.375965293665586</v>
      </c>
      <c r="E105" s="229">
        <v>2.5243684439042648</v>
      </c>
      <c r="F105" s="229">
        <v>2.331826520569471</v>
      </c>
      <c r="G105" s="229">
        <v>2.7006482690294318</v>
      </c>
      <c r="H105" s="229">
        <v>2.5898567928677809</v>
      </c>
      <c r="I105" s="229">
        <v>2.707667016122373</v>
      </c>
      <c r="J105" s="229">
        <v>2.9825018835061181</v>
      </c>
      <c r="K105" s="229">
        <v>3.5054944776871668</v>
      </c>
      <c r="L105" s="229">
        <v>4.3811315192675266</v>
      </c>
      <c r="M105" s="229">
        <v>2.9188175491146451</v>
      </c>
      <c r="N105" s="229">
        <v>3.7856133026210781</v>
      </c>
      <c r="O105" s="229">
        <v>3.0775026566559571</v>
      </c>
      <c r="P105" s="229">
        <v>2.5228798250836899</v>
      </c>
      <c r="Q105" s="229">
        <v>1.83810019240475</v>
      </c>
      <c r="R105" s="229">
        <v>1.443867855538703</v>
      </c>
      <c r="S105" s="229">
        <v>1.019052668557896</v>
      </c>
      <c r="T105" s="229">
        <v>0.17338954685870209</v>
      </c>
      <c r="U105" s="229">
        <v>0.21471491721607161</v>
      </c>
      <c r="V105" s="229">
        <v>0.2352656528140164</v>
      </c>
      <c r="W105" s="229">
        <v>0.2429764880386511</v>
      </c>
      <c r="X105" s="229">
        <v>0.2106375602372364</v>
      </c>
      <c r="Y105" s="229">
        <v>0.46869061811485002</v>
      </c>
      <c r="DA105" s="73" t="s">
        <v>1085</v>
      </c>
    </row>
    <row r="106" spans="1:105" ht="12" customHeight="1" x14ac:dyDescent="0.25">
      <c r="A106" s="60" t="s">
        <v>1036</v>
      </c>
      <c r="B106" s="262">
        <v>0.23357537303878451</v>
      </c>
      <c r="C106" s="262">
        <v>0.32255430209980818</v>
      </c>
      <c r="D106" s="262">
        <v>0.32101730980572818</v>
      </c>
      <c r="E106" s="262">
        <v>0.31155423879726812</v>
      </c>
      <c r="F106" s="262">
        <v>0.28919075067461703</v>
      </c>
      <c r="G106" s="262">
        <v>0.32829671508604952</v>
      </c>
      <c r="H106" s="262">
        <v>0.40617145021830142</v>
      </c>
      <c r="I106" s="262">
        <v>0.45208382809792408</v>
      </c>
      <c r="J106" s="262">
        <v>0.37746370469504159</v>
      </c>
      <c r="K106" s="262">
        <v>0.60261462433409674</v>
      </c>
      <c r="L106" s="262">
        <v>0.16874313497293381</v>
      </c>
      <c r="M106" s="262">
        <v>7.9712638018290635E-2</v>
      </c>
      <c r="N106" s="262">
        <v>0.2413169685014199</v>
      </c>
      <c r="O106" s="262">
        <v>0.33074125037069002</v>
      </c>
      <c r="P106" s="262">
        <v>0.22558884285735209</v>
      </c>
      <c r="Q106" s="262">
        <v>0.18489274135971021</v>
      </c>
      <c r="R106" s="262">
        <v>0.18180626102925929</v>
      </c>
      <c r="S106" s="262">
        <v>0.24787498790880999</v>
      </c>
      <c r="T106" s="262">
        <v>0.2986280540177137</v>
      </c>
      <c r="U106" s="262">
        <v>0.35589906586009118</v>
      </c>
      <c r="V106" s="262">
        <v>0.35954173100454617</v>
      </c>
      <c r="W106" s="262">
        <v>0.33399716077627151</v>
      </c>
      <c r="X106" s="262">
        <v>0.30254632006042509</v>
      </c>
      <c r="Y106" s="262">
        <v>0.71091576368991005</v>
      </c>
      <c r="DA106" s="72" t="s">
        <v>1086</v>
      </c>
    </row>
    <row r="107" spans="1:105" ht="12" customHeight="1" x14ac:dyDescent="0.25">
      <c r="A107" s="132" t="s">
        <v>1038</v>
      </c>
      <c r="B107" s="316">
        <v>4.2714219316245483</v>
      </c>
      <c r="C107" s="316">
        <v>4.7805110278684833</v>
      </c>
      <c r="D107" s="316">
        <v>3.9388755815105219</v>
      </c>
      <c r="E107" s="316">
        <v>3.7561646548033338</v>
      </c>
      <c r="F107" s="316">
        <v>3.5670787585133659</v>
      </c>
      <c r="G107" s="316">
        <v>4.1222431453138482</v>
      </c>
      <c r="H107" s="316">
        <v>4.2774572800032216</v>
      </c>
      <c r="I107" s="316">
        <v>4.5398559718903631</v>
      </c>
      <c r="J107" s="316">
        <v>3.7590564633636459</v>
      </c>
      <c r="K107" s="316">
        <v>3.334238861864296</v>
      </c>
      <c r="L107" s="316">
        <v>2.454312354027107</v>
      </c>
      <c r="M107" s="316">
        <v>1.62477101176278</v>
      </c>
      <c r="N107" s="316">
        <v>2.7134353477312212</v>
      </c>
      <c r="O107" s="316">
        <v>2.8662498388135589</v>
      </c>
      <c r="P107" s="316">
        <v>2.1608340062184679</v>
      </c>
      <c r="Q107" s="316">
        <v>2.074564580917587</v>
      </c>
      <c r="R107" s="316">
        <v>1.9511907096092651</v>
      </c>
      <c r="S107" s="316">
        <v>2.4800312303251451</v>
      </c>
      <c r="T107" s="316">
        <v>2.867605444205255</v>
      </c>
      <c r="U107" s="316">
        <v>2.4665321519314398</v>
      </c>
      <c r="V107" s="316">
        <v>2.521041985889275</v>
      </c>
      <c r="W107" s="316">
        <v>2.5335630954962469</v>
      </c>
      <c r="X107" s="316">
        <v>1.477739062536876</v>
      </c>
      <c r="Y107" s="316">
        <v>3.1026789397500951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27.410237026089732</v>
      </c>
      <c r="C110" s="223">
        <v>34.22281404678148</v>
      </c>
      <c r="D110" s="223">
        <v>31.88484621688124</v>
      </c>
      <c r="E110" s="223">
        <v>32.243889711748487</v>
      </c>
      <c r="F110" s="223">
        <v>27.324534845309081</v>
      </c>
      <c r="G110" s="223">
        <v>29.833604245918</v>
      </c>
      <c r="H110" s="223">
        <v>30.36421855706547</v>
      </c>
      <c r="I110" s="223">
        <v>33.763015061725007</v>
      </c>
      <c r="J110" s="223">
        <v>30.38074655802637</v>
      </c>
      <c r="K110" s="223">
        <v>29.925666433172161</v>
      </c>
      <c r="L110" s="223">
        <v>46.639047961984488</v>
      </c>
      <c r="M110" s="223">
        <v>48.543206276129347</v>
      </c>
      <c r="N110" s="223">
        <v>51.883023855863712</v>
      </c>
      <c r="O110" s="223">
        <v>52.076468302145052</v>
      </c>
      <c r="P110" s="223">
        <v>58.252125728480003</v>
      </c>
      <c r="Q110" s="223">
        <v>58.8396866341836</v>
      </c>
      <c r="R110" s="223">
        <v>65.897582879526112</v>
      </c>
      <c r="S110" s="223">
        <v>63.669150663991573</v>
      </c>
      <c r="T110" s="223">
        <v>62.823636189930269</v>
      </c>
      <c r="U110" s="223">
        <v>75.019107671730197</v>
      </c>
      <c r="V110" s="223">
        <v>87.548963408808632</v>
      </c>
      <c r="W110" s="223">
        <v>94.320244578198114</v>
      </c>
      <c r="X110" s="223">
        <v>68.080634374701432</v>
      </c>
      <c r="Y110" s="223">
        <v>79.17158289286597</v>
      </c>
      <c r="DA110" s="89" t="s">
        <v>1088</v>
      </c>
    </row>
    <row r="111" spans="1:105" ht="12" customHeight="1" x14ac:dyDescent="0.25">
      <c r="A111" s="55" t="s">
        <v>91</v>
      </c>
      <c r="B111" s="259">
        <v>6.9810204022310127E-2</v>
      </c>
      <c r="C111" s="259">
        <v>8.8390761705279416E-2</v>
      </c>
      <c r="D111" s="259">
        <v>8.7030935517733304E-2</v>
      </c>
      <c r="E111" s="259">
        <v>7.9145932720867326E-2</v>
      </c>
      <c r="F111" s="259">
        <v>6.863341415070999E-2</v>
      </c>
      <c r="G111" s="259">
        <v>8.0949707364820003E-2</v>
      </c>
      <c r="H111" s="259">
        <v>9.0223747226456527E-2</v>
      </c>
      <c r="I111" s="259">
        <v>0.10033560110732639</v>
      </c>
      <c r="J111" s="259">
        <v>8.9047928949005983E-2</v>
      </c>
      <c r="K111" s="259">
        <v>0.10010584854954881</v>
      </c>
      <c r="L111" s="259">
        <v>9.9439487015541519E-2</v>
      </c>
      <c r="M111" s="259">
        <v>9.6875292119941281E-2</v>
      </c>
      <c r="N111" s="259">
        <v>0.1345657164047887</v>
      </c>
      <c r="O111" s="259">
        <v>0.16045276853667939</v>
      </c>
      <c r="P111" s="259">
        <v>0.1661410317177324</v>
      </c>
      <c r="Q111" s="259">
        <v>0.19219216789241489</v>
      </c>
      <c r="R111" s="259">
        <v>0.23354689512335011</v>
      </c>
      <c r="S111" s="259">
        <v>0.19308881429588631</v>
      </c>
      <c r="T111" s="259">
        <v>0.21363164807919691</v>
      </c>
      <c r="U111" s="259">
        <v>0.22473327911705579</v>
      </c>
      <c r="V111" s="259">
        <v>0.27189070940927712</v>
      </c>
      <c r="W111" s="259">
        <v>0.2005207025411751</v>
      </c>
      <c r="X111" s="259">
        <v>0.27761192292359022</v>
      </c>
      <c r="Y111" s="259">
        <v>0.35995444962480733</v>
      </c>
      <c r="DA111" s="67" t="s">
        <v>1089</v>
      </c>
    </row>
    <row r="112" spans="1:105" ht="12" customHeight="1" x14ac:dyDescent="0.25">
      <c r="A112" s="173" t="s">
        <v>92</v>
      </c>
      <c r="B112" s="224">
        <v>0.55709408626951162</v>
      </c>
      <c r="C112" s="224">
        <v>0.70536924102287279</v>
      </c>
      <c r="D112" s="224">
        <v>0.69451765939457277</v>
      </c>
      <c r="E112" s="224">
        <v>0.63159435914252404</v>
      </c>
      <c r="F112" s="224">
        <v>0.54770315714343742</v>
      </c>
      <c r="G112" s="224">
        <v>0.64598870451340684</v>
      </c>
      <c r="H112" s="224">
        <v>0.71999669281686907</v>
      </c>
      <c r="I112" s="224">
        <v>0.80069054090322811</v>
      </c>
      <c r="J112" s="224">
        <v>0.71061351713261012</v>
      </c>
      <c r="K112" s="224">
        <v>0.79885708699723057</v>
      </c>
      <c r="L112" s="224">
        <v>0.79353943931073589</v>
      </c>
      <c r="M112" s="224">
        <v>0.77307684602100979</v>
      </c>
      <c r="N112" s="224">
        <v>1.0738511063478671</v>
      </c>
      <c r="O112" s="224">
        <v>1.2804329929875049</v>
      </c>
      <c r="P112" s="224">
        <v>1.3258260386559639</v>
      </c>
      <c r="Q112" s="224">
        <v>1.5337173363075121</v>
      </c>
      <c r="R112" s="224">
        <v>1.863733188607271</v>
      </c>
      <c r="S112" s="224">
        <v>1.540872685813282</v>
      </c>
      <c r="T112" s="224">
        <v>1.704807047217562</v>
      </c>
      <c r="U112" s="224">
        <v>1.79339943977325</v>
      </c>
      <c r="V112" s="224">
        <v>2.169721582179073</v>
      </c>
      <c r="W112" s="224">
        <v>1.6001800757464659</v>
      </c>
      <c r="X112" s="224">
        <v>2.2153775755935938</v>
      </c>
      <c r="Y112" s="224">
        <v>2.872481151155089</v>
      </c>
      <c r="DA112" s="177" t="s">
        <v>1090</v>
      </c>
    </row>
    <row r="113" spans="1:105" ht="12" customHeight="1" x14ac:dyDescent="0.25">
      <c r="A113" s="173" t="s">
        <v>93</v>
      </c>
      <c r="B113" s="224">
        <v>0.68304833396813891</v>
      </c>
      <c r="C113" s="224">
        <v>0.86484724355870735</v>
      </c>
      <c r="D113" s="224">
        <v>0.85154221136609576</v>
      </c>
      <c r="E113" s="224">
        <v>0.77439248663513516</v>
      </c>
      <c r="F113" s="224">
        <v>0.67153419541942228</v>
      </c>
      <c r="G113" s="224">
        <v>0.79204127140322023</v>
      </c>
      <c r="H113" s="224">
        <v>0.88278183813499067</v>
      </c>
      <c r="I113" s="224">
        <v>0.98171988083788964</v>
      </c>
      <c r="J113" s="224">
        <v>0.87127720601551961</v>
      </c>
      <c r="K113" s="224">
        <v>0.97947189855488792</v>
      </c>
      <c r="L113" s="224">
        <v>0.97295197583014315</v>
      </c>
      <c r="M113" s="224">
        <v>0.94786296375893353</v>
      </c>
      <c r="N113" s="224">
        <v>1.31663973321358</v>
      </c>
      <c r="O113" s="224">
        <v>1.5699280322190301</v>
      </c>
      <c r="P113" s="224">
        <v>1.6255840604946219</v>
      </c>
      <c r="Q113" s="224">
        <v>1.880477817235503</v>
      </c>
      <c r="R113" s="224">
        <v>2.2851074545843608</v>
      </c>
      <c r="S113" s="224">
        <v>1.88925093057369</v>
      </c>
      <c r="T113" s="224">
        <v>2.090249460619388</v>
      </c>
      <c r="U113" s="224">
        <v>2.1988718417016031</v>
      </c>
      <c r="V113" s="224">
        <v>2.6602772285849658</v>
      </c>
      <c r="W113" s="224">
        <v>1.9619672183324179</v>
      </c>
      <c r="X113" s="224">
        <v>2.7162556548617118</v>
      </c>
      <c r="Y113" s="224">
        <v>3.5219247753819549</v>
      </c>
      <c r="DA113" s="177" t="s">
        <v>1091</v>
      </c>
    </row>
    <row r="114" spans="1:105" ht="12" customHeight="1" x14ac:dyDescent="0.25">
      <c r="A114" s="173" t="s">
        <v>94</v>
      </c>
      <c r="B114" s="224">
        <v>1.2648208675308721</v>
      </c>
      <c r="C114" s="224">
        <v>1.6014633027867571</v>
      </c>
      <c r="D114" s="224">
        <v>1.5768259798866029</v>
      </c>
      <c r="E114" s="224">
        <v>1.433965545403012</v>
      </c>
      <c r="F114" s="224">
        <v>1.243499795530808</v>
      </c>
      <c r="G114" s="224">
        <v>1.4666463238357079</v>
      </c>
      <c r="H114" s="224">
        <v>1.6346733237218889</v>
      </c>
      <c r="I114" s="224">
        <v>1.8178798331006589</v>
      </c>
      <c r="J114" s="224">
        <v>1.613369855058935</v>
      </c>
      <c r="K114" s="224">
        <v>1.8137171776047261</v>
      </c>
      <c r="L114" s="224">
        <v>1.8016440432351011</v>
      </c>
      <c r="M114" s="224">
        <v>1.755185975137566</v>
      </c>
      <c r="N114" s="224">
        <v>2.4380608615414552</v>
      </c>
      <c r="O114" s="224">
        <v>2.9070823204217522</v>
      </c>
      <c r="P114" s="224">
        <v>3.0101422394144528</v>
      </c>
      <c r="Q114" s="224">
        <v>3.482136572020853</v>
      </c>
      <c r="R114" s="224">
        <v>4.2314012777366221</v>
      </c>
      <c r="S114" s="224">
        <v>3.498382006306429</v>
      </c>
      <c r="T114" s="224">
        <v>3.870576948453365</v>
      </c>
      <c r="U114" s="224">
        <v>4.0717162345643869</v>
      </c>
      <c r="V114" s="224">
        <v>4.9261142803525404</v>
      </c>
      <c r="W114" s="224">
        <v>3.63303291399887</v>
      </c>
      <c r="X114" s="224">
        <v>5.0297711932902267</v>
      </c>
      <c r="Y114" s="224">
        <v>6.5216526097036969</v>
      </c>
      <c r="DA114" s="177" t="s">
        <v>1092</v>
      </c>
    </row>
    <row r="115" spans="1:105" ht="12" customHeight="1" x14ac:dyDescent="0.25">
      <c r="A115" s="56" t="s">
        <v>95</v>
      </c>
      <c r="B115" s="260">
        <v>1.516301268052862</v>
      </c>
      <c r="C115" s="260">
        <v>1.78953615344621</v>
      </c>
      <c r="D115" s="260">
        <v>1.6132697930036111</v>
      </c>
      <c r="E115" s="260">
        <v>1.456207806845093</v>
      </c>
      <c r="F115" s="260">
        <v>1.272552556676785</v>
      </c>
      <c r="G115" s="260">
        <v>1.4349861117480389</v>
      </c>
      <c r="H115" s="260">
        <v>1.429838919912743</v>
      </c>
      <c r="I115" s="260">
        <v>1.55042573132196</v>
      </c>
      <c r="J115" s="260">
        <v>1.3991205458549569</v>
      </c>
      <c r="K115" s="260">
        <v>1.179052808902727</v>
      </c>
      <c r="L115" s="260">
        <v>2.2028685768845069</v>
      </c>
      <c r="M115" s="260">
        <v>2.4558631107593132</v>
      </c>
      <c r="N115" s="260">
        <v>2.4149113044076178</v>
      </c>
      <c r="O115" s="260">
        <v>2.3652685550440791</v>
      </c>
      <c r="P115" s="260">
        <v>2.6689659811126329</v>
      </c>
      <c r="Q115" s="260">
        <v>2.8749477950092519</v>
      </c>
      <c r="R115" s="260">
        <v>3.2160581115822868</v>
      </c>
      <c r="S115" s="260">
        <v>3.1344255838980319</v>
      </c>
      <c r="T115" s="260">
        <v>3.0284496477717751</v>
      </c>
      <c r="U115" s="260">
        <v>3.4776402123414552</v>
      </c>
      <c r="V115" s="260">
        <v>4.1406278278717927</v>
      </c>
      <c r="W115" s="260">
        <v>4.6631884564065977</v>
      </c>
      <c r="X115" s="260">
        <v>2.616423881088608</v>
      </c>
      <c r="Y115" s="260">
        <v>3.1063163794897779</v>
      </c>
      <c r="DA115" s="68" t="s">
        <v>1093</v>
      </c>
    </row>
    <row r="116" spans="1:105" ht="12" customHeight="1" x14ac:dyDescent="0.25">
      <c r="A116" s="37" t="s">
        <v>159</v>
      </c>
      <c r="B116" s="226">
        <v>1.2052983658129381E-2</v>
      </c>
      <c r="C116" s="226">
        <v>1.7017031688040141E-2</v>
      </c>
      <c r="D116" s="226">
        <v>1.0292623665790861E-2</v>
      </c>
      <c r="E116" s="226">
        <v>9.6791583184713849E-3</v>
      </c>
      <c r="F116" s="226">
        <v>1.9840485192257371E-2</v>
      </c>
      <c r="G116" s="226">
        <v>1.1603929167102751E-2</v>
      </c>
      <c r="H116" s="226">
        <v>3.9383330684877047E-3</v>
      </c>
      <c r="I116" s="226">
        <v>8.5426313198293351E-3</v>
      </c>
      <c r="J116" s="226">
        <v>2.186413230308893E-2</v>
      </c>
      <c r="K116" s="226">
        <v>7.6556830582608787E-3</v>
      </c>
      <c r="L116" s="226">
        <v>1.202456191315299E-2</v>
      </c>
      <c r="M116" s="226">
        <v>9.465572437027699E-3</v>
      </c>
      <c r="N116" s="226">
        <v>2.242466994542788E-2</v>
      </c>
      <c r="O116" s="226">
        <v>1.1145480048238369E-2</v>
      </c>
      <c r="P116" s="226">
        <v>1.2414340262457821E-2</v>
      </c>
      <c r="Q116" s="226">
        <v>1.93753844718784E-2</v>
      </c>
      <c r="R116" s="226">
        <v>1.0676076095635751E-2</v>
      </c>
      <c r="S116" s="226">
        <v>2.190503780855373E-2</v>
      </c>
      <c r="T116" s="226">
        <v>2.767745627985374E-2</v>
      </c>
      <c r="U116" s="226">
        <v>3.3400851170002882E-2</v>
      </c>
      <c r="V116" s="226">
        <v>3.3056033261022293E-2</v>
      </c>
      <c r="W116" s="226">
        <v>3.9276268266175272E-2</v>
      </c>
      <c r="X116" s="226">
        <v>3.6256395670294858E-2</v>
      </c>
      <c r="Y116" s="226">
        <v>3.6301484133648268E-2</v>
      </c>
      <c r="DA116" s="69" t="s">
        <v>1094</v>
      </c>
    </row>
    <row r="117" spans="1:105" ht="12" customHeight="1" x14ac:dyDescent="0.25">
      <c r="A117" s="37" t="s">
        <v>35</v>
      </c>
      <c r="B117" s="226">
        <v>1.4876245252204481</v>
      </c>
      <c r="C117" s="226">
        <v>1.7465785541399741</v>
      </c>
      <c r="D117" s="226">
        <v>1.5720411405639261</v>
      </c>
      <c r="E117" s="226">
        <v>1.417902925908566</v>
      </c>
      <c r="F117" s="226">
        <v>1.2286318539310499</v>
      </c>
      <c r="G117" s="226">
        <v>1.3953075504885011</v>
      </c>
      <c r="H117" s="226">
        <v>1.388422023973106</v>
      </c>
      <c r="I117" s="226">
        <v>1.498274854437418</v>
      </c>
      <c r="J117" s="226">
        <v>1.338560145700235</v>
      </c>
      <c r="K117" s="226">
        <v>1.092473880497338</v>
      </c>
      <c r="L117" s="226">
        <v>2.1610010911933522</v>
      </c>
      <c r="M117" s="226">
        <v>2.4256261373343411</v>
      </c>
      <c r="N117" s="226">
        <v>2.3404133434612642</v>
      </c>
      <c r="O117" s="226">
        <v>2.273253395356142</v>
      </c>
      <c r="P117" s="226">
        <v>2.5807880146644049</v>
      </c>
      <c r="Q117" s="226">
        <v>2.7883539438550149</v>
      </c>
      <c r="R117" s="226">
        <v>3.1231137844437629</v>
      </c>
      <c r="S117" s="226">
        <v>3.0260124243453159</v>
      </c>
      <c r="T117" s="226">
        <v>2.914019665447535</v>
      </c>
      <c r="U117" s="226">
        <v>3.279342185455778</v>
      </c>
      <c r="V117" s="226">
        <v>3.910862443186629</v>
      </c>
      <c r="W117" s="226">
        <v>4.4343058161035769</v>
      </c>
      <c r="X117" s="226">
        <v>2.3848747319814181</v>
      </c>
      <c r="Y117" s="226">
        <v>2.786141265840774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1.6623759174284849E-2</v>
      </c>
      <c r="C120" s="226">
        <v>2.5940567618195701E-2</v>
      </c>
      <c r="D120" s="226">
        <v>3.093602877389438E-2</v>
      </c>
      <c r="E120" s="226">
        <v>2.8625722618055641E-2</v>
      </c>
      <c r="F120" s="226">
        <v>2.4080217553477661E-2</v>
      </c>
      <c r="G120" s="226">
        <v>2.8074632092434978E-2</v>
      </c>
      <c r="H120" s="226">
        <v>3.7478562871149791E-2</v>
      </c>
      <c r="I120" s="226">
        <v>4.3608245564712322E-2</v>
      </c>
      <c r="J120" s="226">
        <v>3.8696267851632313E-2</v>
      </c>
      <c r="K120" s="226">
        <v>7.8923245347128523E-2</v>
      </c>
      <c r="L120" s="226">
        <v>2.9842923778002569E-2</v>
      </c>
      <c r="M120" s="226">
        <v>2.0771400987945079E-2</v>
      </c>
      <c r="N120" s="226">
        <v>5.207329100092558E-2</v>
      </c>
      <c r="O120" s="226">
        <v>8.0869679639698641E-2</v>
      </c>
      <c r="P120" s="226">
        <v>7.5763626185770261E-2</v>
      </c>
      <c r="Q120" s="226">
        <v>6.7218466682358632E-2</v>
      </c>
      <c r="R120" s="226">
        <v>8.2268251042888874E-2</v>
      </c>
      <c r="S120" s="226">
        <v>8.6508121744162017E-2</v>
      </c>
      <c r="T120" s="226">
        <v>8.675252604438688E-2</v>
      </c>
      <c r="U120" s="226">
        <v>0.16489717571567369</v>
      </c>
      <c r="V120" s="226">
        <v>0.196709351424141</v>
      </c>
      <c r="W120" s="226">
        <v>0.18960637203684569</v>
      </c>
      <c r="X120" s="226">
        <v>0.19529275343689501</v>
      </c>
      <c r="Y120" s="226">
        <v>0.28387362951535522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11.726222013559003</v>
      </c>
      <c r="C121" s="261">
        <f t="shared" si="4"/>
        <v>15.049655389563913</v>
      </c>
      <c r="D121" s="261">
        <f t="shared" si="4"/>
        <v>14.00660276346721</v>
      </c>
      <c r="E121" s="261">
        <f t="shared" si="4"/>
        <v>15.840067366188441</v>
      </c>
      <c r="F121" s="261">
        <f t="shared" si="4"/>
        <v>13.125871162611277</v>
      </c>
      <c r="G121" s="261">
        <f t="shared" si="4"/>
        <v>13.842029817974499</v>
      </c>
      <c r="H121" s="261">
        <f t="shared" si="4"/>
        <v>13.855862051602072</v>
      </c>
      <c r="I121" s="261">
        <f t="shared" si="4"/>
        <v>15.657984293116884</v>
      </c>
      <c r="J121" s="261">
        <f t="shared" si="4"/>
        <v>14.088850503092436</v>
      </c>
      <c r="K121" s="261">
        <f t="shared" si="4"/>
        <v>14.271249322342097</v>
      </c>
      <c r="L121" s="261">
        <f t="shared" si="4"/>
        <v>22.91739453875276</v>
      </c>
      <c r="M121" s="261">
        <f t="shared" si="4"/>
        <v>23.456732966735917</v>
      </c>
      <c r="N121" s="261">
        <f t="shared" si="4"/>
        <v>24.550479197812464</v>
      </c>
      <c r="O121" s="261">
        <f t="shared" si="4"/>
        <v>23.738676532106787</v>
      </c>
      <c r="P121" s="261">
        <f t="shared" si="4"/>
        <v>27.009488101945802</v>
      </c>
      <c r="Q121" s="261">
        <f t="shared" si="4"/>
        <v>25.296408001521726</v>
      </c>
      <c r="R121" s="261">
        <f t="shared" si="4"/>
        <v>27.481300359934092</v>
      </c>
      <c r="S121" s="261">
        <f t="shared" si="4"/>
        <v>27.726410473913401</v>
      </c>
      <c r="T121" s="261">
        <f t="shared" si="4"/>
        <v>26.423695395374292</v>
      </c>
      <c r="U121" s="261">
        <f t="shared" si="4"/>
        <v>33.54549328774042</v>
      </c>
      <c r="V121" s="261">
        <f t="shared" si="4"/>
        <v>38.24667598160017</v>
      </c>
      <c r="W121" s="261">
        <f t="shared" si="4"/>
        <v>43.977619763556682</v>
      </c>
      <c r="X121" s="261">
        <f t="shared" si="4"/>
        <v>29.486504853806167</v>
      </c>
      <c r="Y121" s="261">
        <f t="shared" si="4"/>
        <v>31.847374793006008</v>
      </c>
      <c r="DA121" s="70"/>
    </row>
    <row r="122" spans="1:105" ht="12" customHeight="1" x14ac:dyDescent="0.25">
      <c r="A122" s="60" t="s">
        <v>1052</v>
      </c>
      <c r="B122" s="262">
        <v>11.722738884546921</v>
      </c>
      <c r="C122" s="262">
        <v>15.04524519723161</v>
      </c>
      <c r="D122" s="262">
        <v>14.00226041866682</v>
      </c>
      <c r="E122" s="262">
        <v>15.83611843782891</v>
      </c>
      <c r="F122" s="262">
        <v>13.12244674866815</v>
      </c>
      <c r="G122" s="262">
        <v>13.837990891599899</v>
      </c>
      <c r="H122" s="262">
        <v>13.851360403799371</v>
      </c>
      <c r="I122" s="262">
        <v>15.65297812176907</v>
      </c>
      <c r="J122" s="262">
        <v>14.08440752188171</v>
      </c>
      <c r="K122" s="262">
        <v>14.26625461432992</v>
      </c>
      <c r="L122" s="262">
        <v>22.912433078361389</v>
      </c>
      <c r="M122" s="262">
        <v>23.451899444971261</v>
      </c>
      <c r="N122" s="262">
        <v>24.543765139926439</v>
      </c>
      <c r="O122" s="262">
        <v>23.730670858710099</v>
      </c>
      <c r="P122" s="262">
        <v>27.001198616822851</v>
      </c>
      <c r="Q122" s="262">
        <v>25.287776903989101</v>
      </c>
      <c r="R122" s="262">
        <v>27.471225400103759</v>
      </c>
      <c r="S122" s="262">
        <v>27.71650410131484</v>
      </c>
      <c r="T122" s="262">
        <v>26.41414435198341</v>
      </c>
      <c r="U122" s="262">
        <v>33.53238824613031</v>
      </c>
      <c r="V122" s="262">
        <v>38.230879321810129</v>
      </c>
      <c r="W122" s="262">
        <v>43.961142620512177</v>
      </c>
      <c r="X122" s="262">
        <v>29.475535136151201</v>
      </c>
      <c r="Y122" s="262">
        <v>31.83315134525402</v>
      </c>
      <c r="DA122" s="72" t="s">
        <v>1099</v>
      </c>
    </row>
    <row r="123" spans="1:105" ht="12" customHeight="1" x14ac:dyDescent="0.25">
      <c r="A123" s="64" t="s">
        <v>28</v>
      </c>
      <c r="B123" s="229">
        <v>1.000980750588973</v>
      </c>
      <c r="C123" s="229">
        <v>1.295369125820967</v>
      </c>
      <c r="D123" s="229">
        <v>0.89515914225602333</v>
      </c>
      <c r="E123" s="229">
        <v>0.57943070864101809</v>
      </c>
      <c r="F123" s="229">
        <v>0.60445056088436111</v>
      </c>
      <c r="G123" s="229">
        <v>0.55520316884508836</v>
      </c>
      <c r="H123" s="229">
        <v>0.60871121722138155</v>
      </c>
      <c r="I123" s="229">
        <v>0.54335017963304932</v>
      </c>
      <c r="J123" s="229">
        <v>0.63788968508515664</v>
      </c>
      <c r="K123" s="229">
        <v>0.54016544084547502</v>
      </c>
      <c r="L123" s="229">
        <v>1.4148330366197359</v>
      </c>
      <c r="M123" s="229">
        <v>1.509931381935447</v>
      </c>
      <c r="N123" s="229">
        <v>1.690994029893492</v>
      </c>
      <c r="O123" s="229">
        <v>1.71228915594528</v>
      </c>
      <c r="P123" s="229">
        <v>2.0993598300752971</v>
      </c>
      <c r="Q123" s="229">
        <v>2.3327159377935098</v>
      </c>
      <c r="R123" s="229">
        <v>2.7408708383977678</v>
      </c>
      <c r="S123" s="229">
        <v>3.356746017885154</v>
      </c>
      <c r="T123" s="229">
        <v>4.5132681531716177</v>
      </c>
      <c r="U123" s="229">
        <v>4.5502513710078496</v>
      </c>
      <c r="V123" s="229">
        <v>5.8690212786502549</v>
      </c>
      <c r="W123" s="229">
        <v>7.6348020135690016</v>
      </c>
      <c r="X123" s="229">
        <v>3.7594494887478218</v>
      </c>
      <c r="Y123" s="229">
        <v>7.1300813358337134</v>
      </c>
      <c r="DA123" s="73" t="s">
        <v>1100</v>
      </c>
    </row>
    <row r="124" spans="1:105" ht="12" customHeight="1" x14ac:dyDescent="0.25">
      <c r="A124" s="64" t="s">
        <v>30</v>
      </c>
      <c r="B124" s="229">
        <v>1.5745012561701111</v>
      </c>
      <c r="C124" s="229">
        <v>1.993866882456955</v>
      </c>
      <c r="D124" s="229">
        <v>1.712416594953222</v>
      </c>
      <c r="E124" s="229">
        <v>2.545682023463085</v>
      </c>
      <c r="F124" s="229">
        <v>2.1587584678780321</v>
      </c>
      <c r="G124" s="229">
        <v>2.3334098979515079</v>
      </c>
      <c r="H124" s="229">
        <v>2.5512281423111798</v>
      </c>
      <c r="I124" s="229">
        <v>3.7250839475815152</v>
      </c>
      <c r="J124" s="229">
        <v>3.2058536200343171</v>
      </c>
      <c r="K124" s="229">
        <v>1.5006574044999299</v>
      </c>
      <c r="L124" s="229">
        <v>0.18557988677154291</v>
      </c>
      <c r="M124" s="229">
        <v>0.15665187233944561</v>
      </c>
      <c r="N124" s="229">
        <v>0</v>
      </c>
      <c r="O124" s="229">
        <v>0.55946433678686025</v>
      </c>
      <c r="P124" s="229">
        <v>0.60158015645994434</v>
      </c>
      <c r="Q124" s="229">
        <v>0.66004645689582586</v>
      </c>
      <c r="R124" s="229">
        <v>2.0191172995232671</v>
      </c>
      <c r="S124" s="229">
        <v>2.3620833844914819</v>
      </c>
      <c r="T124" s="229">
        <v>1.6776226701359109</v>
      </c>
      <c r="U124" s="229">
        <v>2.9777747145060771</v>
      </c>
      <c r="V124" s="229">
        <v>5.1562585860793551</v>
      </c>
      <c r="W124" s="229">
        <v>5.6004973107516332</v>
      </c>
      <c r="X124" s="229">
        <v>4.4476930034374398</v>
      </c>
      <c r="Y124" s="229">
        <v>5.0292012490367224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9.8800885494152463E-3</v>
      </c>
      <c r="T125" s="229">
        <v>1.128816229492823E-2</v>
      </c>
      <c r="U125" s="229">
        <v>1.505858972467497E-2</v>
      </c>
      <c r="V125" s="229">
        <v>8.8073159307883314E-3</v>
      </c>
      <c r="W125" s="229">
        <v>1.134926612299675E-2</v>
      </c>
      <c r="X125" s="229">
        <v>6.5402457261771671E-2</v>
      </c>
      <c r="Y125" s="229">
        <v>0.1423046193731359</v>
      </c>
      <c r="DA125" s="73" t="s">
        <v>1102</v>
      </c>
    </row>
    <row r="126" spans="1:105" ht="12" customHeight="1" x14ac:dyDescent="0.25">
      <c r="A126" s="64" t="s">
        <v>159</v>
      </c>
      <c r="B126" s="229">
        <v>2.9792779825604229E-2</v>
      </c>
      <c r="C126" s="229">
        <v>3.3601885217099919E-2</v>
      </c>
      <c r="D126" s="229">
        <v>1.8847684817083439E-2</v>
      </c>
      <c r="E126" s="229">
        <v>1.250742778942374E-2</v>
      </c>
      <c r="F126" s="229">
        <v>2.858125296818129E-2</v>
      </c>
      <c r="G126" s="229">
        <v>2.0247072536630981E-2</v>
      </c>
      <c r="H126" s="229">
        <v>6.9951204971874298E-3</v>
      </c>
      <c r="I126" s="229">
        <v>1.4223845996763429E-2</v>
      </c>
      <c r="J126" s="229">
        <v>3.5703132959576798E-2</v>
      </c>
      <c r="K126" s="229">
        <v>9.4867931508529797E-3</v>
      </c>
      <c r="L126" s="229">
        <v>1.6535747911698949E-2</v>
      </c>
      <c r="M126" s="229">
        <v>1.499971207009271E-2</v>
      </c>
      <c r="N126" s="229">
        <v>3.3333365665818758E-2</v>
      </c>
      <c r="O126" s="229">
        <v>1.7789090952984799E-2</v>
      </c>
      <c r="P126" s="229">
        <v>1.8853632958346338E-2</v>
      </c>
      <c r="Q126" s="229">
        <v>4.1155101390109701E-2</v>
      </c>
      <c r="R126" s="229">
        <v>2.4701107546378571E-2</v>
      </c>
      <c r="S126" s="229">
        <v>4.429756261144082E-2</v>
      </c>
      <c r="T126" s="229">
        <v>5.4359845134593861E-2</v>
      </c>
      <c r="U126" s="229">
        <v>5.5725005981294991E-2</v>
      </c>
      <c r="V126" s="229">
        <v>6.1118680972998732E-2</v>
      </c>
      <c r="W126" s="229">
        <v>6.3204240816249257E-2</v>
      </c>
      <c r="X126" s="229">
        <v>4.2899645104029882E-2</v>
      </c>
      <c r="Y126" s="229">
        <v>5.1355663050207813E-2</v>
      </c>
      <c r="DA126" s="73" t="s">
        <v>1103</v>
      </c>
    </row>
    <row r="127" spans="1:105" ht="12" customHeight="1" x14ac:dyDescent="0.25">
      <c r="A127" s="64" t="s">
        <v>32</v>
      </c>
      <c r="B127" s="229">
        <v>1.0101987021617249</v>
      </c>
      <c r="C127" s="229">
        <v>1.146861743819114</v>
      </c>
      <c r="D127" s="229">
        <v>1.531949105909054</v>
      </c>
      <c r="E127" s="229">
        <v>0.1177438126737041</v>
      </c>
      <c r="F127" s="229">
        <v>7.7408371468851961E-2</v>
      </c>
      <c r="G127" s="229">
        <v>8.3506780207965786E-2</v>
      </c>
      <c r="H127" s="229">
        <v>6.5566878329534367E-2</v>
      </c>
      <c r="I127" s="229">
        <v>3.6886590407712153E-2</v>
      </c>
      <c r="J127" s="229">
        <v>2.228132299082301E-2</v>
      </c>
      <c r="K127" s="229">
        <v>3.9926810648213143E-2</v>
      </c>
      <c r="L127" s="229">
        <v>7.0258313710721901E-2</v>
      </c>
      <c r="M127" s="229">
        <v>3.180270602624926E-2</v>
      </c>
      <c r="N127" s="229">
        <v>3.5192485729330793E-2</v>
      </c>
      <c r="O127" s="229">
        <v>5.6088355033120929E-2</v>
      </c>
      <c r="P127" s="229">
        <v>3.9769232400138493E-2</v>
      </c>
      <c r="Q127" s="229">
        <v>2.132092745765328E-2</v>
      </c>
      <c r="R127" s="229">
        <v>5.1025348437576078E-2</v>
      </c>
      <c r="S127" s="229">
        <v>4.0080941377537142E-2</v>
      </c>
      <c r="T127" s="229">
        <v>3.1669885941364773E-2</v>
      </c>
      <c r="U127" s="229">
        <v>3.7884933959675501E-2</v>
      </c>
      <c r="V127" s="229">
        <v>5.7400724261963958E-2</v>
      </c>
      <c r="W127" s="229">
        <v>0.25847425806931429</v>
      </c>
      <c r="X127" s="229">
        <v>0.37940495988127731</v>
      </c>
      <c r="Y127" s="229">
        <v>3.3437515130769223E-2</v>
      </c>
      <c r="DA127" s="73" t="s">
        <v>1104</v>
      </c>
    </row>
    <row r="128" spans="1:105" ht="12" customHeight="1" x14ac:dyDescent="0.25">
      <c r="A128" s="64" t="s">
        <v>33</v>
      </c>
      <c r="B128" s="229">
        <v>0.87723753581930064</v>
      </c>
      <c r="C128" s="229">
        <v>1.5456587898715901</v>
      </c>
      <c r="D128" s="229">
        <v>1.095695655032179</v>
      </c>
      <c r="E128" s="229">
        <v>4.5807156613953746</v>
      </c>
      <c r="F128" s="229">
        <v>3.2226319271057511</v>
      </c>
      <c r="G128" s="229">
        <v>2.1794258410054259</v>
      </c>
      <c r="H128" s="229">
        <v>1.6911132588110891</v>
      </c>
      <c r="I128" s="229">
        <v>2.0861798758011449</v>
      </c>
      <c r="J128" s="229">
        <v>0.73199265151310033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6.654698457081329</v>
      </c>
      <c r="T128" s="229">
        <v>12.83870086580859</v>
      </c>
      <c r="U128" s="229">
        <v>17.125642480424851</v>
      </c>
      <c r="V128" s="229">
        <v>15.814147949028751</v>
      </c>
      <c r="W128" s="229">
        <v>19.193088681754329</v>
      </c>
      <c r="X128" s="229">
        <v>13.85822300846568</v>
      </c>
      <c r="Y128" s="229">
        <v>9.9809624685908247</v>
      </c>
      <c r="DA128" s="73" t="s">
        <v>1105</v>
      </c>
    </row>
    <row r="129" spans="1:105" ht="12" customHeight="1" x14ac:dyDescent="0.25">
      <c r="A129" s="64" t="s">
        <v>35</v>
      </c>
      <c r="B129" s="229">
        <v>3.6771368152622541</v>
      </c>
      <c r="C129" s="229">
        <v>3.4487996011729192</v>
      </c>
      <c r="D129" s="229">
        <v>2.878696132193677</v>
      </c>
      <c r="E129" s="229">
        <v>1.832217004279229</v>
      </c>
      <c r="F129" s="229">
        <v>1.769908219566759</v>
      </c>
      <c r="G129" s="229">
        <v>2.43459717642375</v>
      </c>
      <c r="H129" s="229">
        <v>2.46606348161664</v>
      </c>
      <c r="I129" s="229">
        <v>2.494691622810985</v>
      </c>
      <c r="J129" s="229">
        <v>2.1858077967070391</v>
      </c>
      <c r="K129" s="229">
        <v>1.3537751821902491</v>
      </c>
      <c r="L129" s="229">
        <v>2.9717314891773698</v>
      </c>
      <c r="M129" s="229">
        <v>3.843792215606475</v>
      </c>
      <c r="N129" s="229">
        <v>3.4789298561186581</v>
      </c>
      <c r="O129" s="229">
        <v>3.6282969629077262</v>
      </c>
      <c r="P129" s="229">
        <v>3.9194374363111582</v>
      </c>
      <c r="Q129" s="229">
        <v>5.9227206271659663</v>
      </c>
      <c r="R129" s="229">
        <v>7.2259104167174746</v>
      </c>
      <c r="S129" s="229">
        <v>6.119367425975911</v>
      </c>
      <c r="T129" s="229">
        <v>5.7232737044621977</v>
      </c>
      <c r="U129" s="229">
        <v>5.471158862662616</v>
      </c>
      <c r="V129" s="229">
        <v>7.230956966523026</v>
      </c>
      <c r="W129" s="229">
        <v>7.1357831338388964</v>
      </c>
      <c r="X129" s="229">
        <v>2.821854674964142</v>
      </c>
      <c r="Y129" s="229">
        <v>3.9415504757881759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2.6259884798466759E-2</v>
      </c>
      <c r="C131" s="229">
        <v>0.42751801607616707</v>
      </c>
      <c r="D131" s="229">
        <v>0.47174010880254053</v>
      </c>
      <c r="E131" s="229">
        <v>0.69881467310751355</v>
      </c>
      <c r="F131" s="229">
        <v>0.64762876745014142</v>
      </c>
      <c r="G131" s="229">
        <v>0.77877707046845013</v>
      </c>
      <c r="H131" s="229">
        <v>0.84496330791744001</v>
      </c>
      <c r="I131" s="229">
        <v>0.59965998370114115</v>
      </c>
      <c r="J131" s="229">
        <v>5.1748688982578321E-4</v>
      </c>
      <c r="K131" s="229">
        <v>8.3436551690196079E-4</v>
      </c>
      <c r="L131" s="229">
        <v>2.4763581982138821E-3</v>
      </c>
      <c r="M131" s="229">
        <v>1.0451729308653341E-3</v>
      </c>
      <c r="N131" s="229">
        <v>2.3974136119198539E-3</v>
      </c>
      <c r="O131" s="229">
        <v>4.3284012400361727E-2</v>
      </c>
      <c r="P131" s="229">
        <v>0.37766735075296659</v>
      </c>
      <c r="Q131" s="229">
        <v>0.55079231668958384</v>
      </c>
      <c r="R131" s="229">
        <v>4.6029624000859942E-2</v>
      </c>
      <c r="S131" s="229">
        <v>0.7410251402826652</v>
      </c>
      <c r="T131" s="229">
        <v>0.37388301000471652</v>
      </c>
      <c r="U131" s="229">
        <v>0.94798796499414895</v>
      </c>
      <c r="V131" s="229">
        <v>0.99532830094967528</v>
      </c>
      <c r="W131" s="229">
        <v>0.80756017011643455</v>
      </c>
      <c r="X131" s="229">
        <v>0.87839208079069264</v>
      </c>
      <c r="Y131" s="229">
        <v>1.096586257124287</v>
      </c>
      <c r="DA131" s="73" t="s">
        <v>1108</v>
      </c>
    </row>
    <row r="132" spans="1:105" ht="12" customHeight="1" x14ac:dyDescent="0.25">
      <c r="A132" s="64" t="s">
        <v>39</v>
      </c>
      <c r="B132" s="229">
        <v>3.5266311599204858</v>
      </c>
      <c r="C132" s="229">
        <v>5.1535691527968011</v>
      </c>
      <c r="D132" s="229">
        <v>5.3977559947030418</v>
      </c>
      <c r="E132" s="229">
        <v>5.469007126479565</v>
      </c>
      <c r="F132" s="229">
        <v>4.6130791813460679</v>
      </c>
      <c r="G132" s="229">
        <v>5.452823884161079</v>
      </c>
      <c r="H132" s="229">
        <v>5.6167189970949112</v>
      </c>
      <c r="I132" s="229">
        <v>6.1529020758367592</v>
      </c>
      <c r="J132" s="229">
        <v>7.2643618257018696</v>
      </c>
      <c r="K132" s="229">
        <v>10.8214086174783</v>
      </c>
      <c r="L132" s="229">
        <v>18.251018245972109</v>
      </c>
      <c r="M132" s="229">
        <v>17.89367638406269</v>
      </c>
      <c r="N132" s="229">
        <v>19.302917988907211</v>
      </c>
      <c r="O132" s="229">
        <v>17.713458944683769</v>
      </c>
      <c r="P132" s="229">
        <v>19.944530977865</v>
      </c>
      <c r="Q132" s="229">
        <v>15.759025536596461</v>
      </c>
      <c r="R132" s="229">
        <v>15.363570765480439</v>
      </c>
      <c r="S132" s="229">
        <v>8.3883250830599074</v>
      </c>
      <c r="T132" s="229">
        <v>1.1900780550294869</v>
      </c>
      <c r="U132" s="229">
        <v>2.350904322869122</v>
      </c>
      <c r="V132" s="229">
        <v>3.0378395194133181</v>
      </c>
      <c r="W132" s="229">
        <v>3.2563835454733319</v>
      </c>
      <c r="X132" s="229">
        <v>3.2222158174983502</v>
      </c>
      <c r="Y132" s="229">
        <v>4.427671761326188</v>
      </c>
      <c r="DA132" s="73" t="s">
        <v>1109</v>
      </c>
    </row>
    <row r="133" spans="1:105" ht="12" customHeight="1" x14ac:dyDescent="0.25">
      <c r="A133" s="60" t="s">
        <v>1064</v>
      </c>
      <c r="B133" s="262">
        <v>3.4831290120815382E-3</v>
      </c>
      <c r="C133" s="262">
        <v>4.4101923323022051E-3</v>
      </c>
      <c r="D133" s="262">
        <v>4.3423448003895851E-3</v>
      </c>
      <c r="E133" s="262">
        <v>3.9489283595304401E-3</v>
      </c>
      <c r="F133" s="262">
        <v>3.424413943127088E-3</v>
      </c>
      <c r="G133" s="262">
        <v>4.0389263745999968E-3</v>
      </c>
      <c r="H133" s="262">
        <v>4.5016478027015876E-3</v>
      </c>
      <c r="I133" s="262">
        <v>5.0061713478144346E-3</v>
      </c>
      <c r="J133" s="262">
        <v>4.4429812107257948E-3</v>
      </c>
      <c r="K133" s="262">
        <v>4.9947080121774384E-3</v>
      </c>
      <c r="L133" s="262">
        <v>4.9614603913726903E-3</v>
      </c>
      <c r="M133" s="262">
        <v>4.8335217646549933E-3</v>
      </c>
      <c r="N133" s="262">
        <v>6.7140578860257266E-3</v>
      </c>
      <c r="O133" s="262">
        <v>8.0056733966900415E-3</v>
      </c>
      <c r="P133" s="262">
        <v>8.2894851229521303E-3</v>
      </c>
      <c r="Q133" s="262">
        <v>8.6310975326234964E-3</v>
      </c>
      <c r="R133" s="262">
        <v>1.0074959830335481E-2</v>
      </c>
      <c r="S133" s="262">
        <v>9.9063725985614384E-3</v>
      </c>
      <c r="T133" s="262">
        <v>9.5510433908827103E-3</v>
      </c>
      <c r="U133" s="262">
        <v>1.310504161011047E-2</v>
      </c>
      <c r="V133" s="262">
        <v>1.5796659790042279E-2</v>
      </c>
      <c r="W133" s="262">
        <v>1.647714304450253E-2</v>
      </c>
      <c r="X133" s="262">
        <v>1.096971765496469E-2</v>
      </c>
      <c r="Y133" s="262">
        <v>1.422344775198707E-2</v>
      </c>
      <c r="DA133" s="72" t="s">
        <v>1110</v>
      </c>
    </row>
    <row r="134" spans="1:105" ht="12" customHeight="1" x14ac:dyDescent="0.25">
      <c r="A134" s="57" t="s">
        <v>1010</v>
      </c>
      <c r="B134" s="261">
        <v>5.9435351969101271</v>
      </c>
      <c r="C134" s="261">
        <v>7.2198948610459892</v>
      </c>
      <c r="D134" s="261">
        <v>6.6562463328316941</v>
      </c>
      <c r="E134" s="261">
        <v>5.8832994601498374</v>
      </c>
      <c r="F134" s="261">
        <v>5.1180190814241264</v>
      </c>
      <c r="G134" s="261">
        <v>5.6643799766772753</v>
      </c>
      <c r="H134" s="261">
        <v>5.6939663624810546</v>
      </c>
      <c r="I134" s="261">
        <v>6.1741525600046634</v>
      </c>
      <c r="J134" s="261">
        <v>5.6154997374553606</v>
      </c>
      <c r="K134" s="261">
        <v>5.0357082960763284</v>
      </c>
      <c r="L134" s="261">
        <v>9.0152315720293235</v>
      </c>
      <c r="M134" s="261">
        <v>9.6769441511015231</v>
      </c>
      <c r="N134" s="261">
        <v>9.9033201274893781</v>
      </c>
      <c r="O134" s="261">
        <v>9.7556072026414675</v>
      </c>
      <c r="P134" s="261">
        <v>11.05194128783755</v>
      </c>
      <c r="Q134" s="261">
        <v>11.510902901691511</v>
      </c>
      <c r="R134" s="261">
        <v>12.85956857449864</v>
      </c>
      <c r="S134" s="261">
        <v>12.79131794723436</v>
      </c>
      <c r="T134" s="261">
        <v>12.61830761583164</v>
      </c>
      <c r="U134" s="261">
        <v>14.91444686127228</v>
      </c>
      <c r="V134" s="261">
        <v>17.635142804223339</v>
      </c>
      <c r="W134" s="261">
        <v>20.266016191816099</v>
      </c>
      <c r="X134" s="261">
        <v>12.301588746586789</v>
      </c>
      <c r="Y134" s="261">
        <v>14.82707277557288</v>
      </c>
      <c r="DA134" s="70" t="s">
        <v>1111</v>
      </c>
    </row>
    <row r="135" spans="1:105" ht="12" customHeight="1" x14ac:dyDescent="0.25">
      <c r="A135" s="60" t="s">
        <v>1012</v>
      </c>
      <c r="B135" s="262">
        <v>5.9392671800406163</v>
      </c>
      <c r="C135" s="262">
        <v>7.21365818099747</v>
      </c>
      <c r="D135" s="262">
        <v>6.6491722062557841</v>
      </c>
      <c r="E135" s="262">
        <v>5.8747504071974834</v>
      </c>
      <c r="F135" s="262">
        <v>5.1108712938501251</v>
      </c>
      <c r="G135" s="262">
        <v>5.6554247055503897</v>
      </c>
      <c r="H135" s="262">
        <v>5.6819487058689981</v>
      </c>
      <c r="I135" s="262">
        <v>6.1596744310990914</v>
      </c>
      <c r="J135" s="262">
        <v>5.6032130657623043</v>
      </c>
      <c r="K135" s="262">
        <v>5.0104927204192462</v>
      </c>
      <c r="L135" s="262">
        <v>9.0069685125050505</v>
      </c>
      <c r="M135" s="262">
        <v>9.6710497540892266</v>
      </c>
      <c r="N135" s="262">
        <v>9.8887082871907381</v>
      </c>
      <c r="O135" s="262">
        <v>9.7324062673049045</v>
      </c>
      <c r="P135" s="262">
        <v>11.031056503022651</v>
      </c>
      <c r="Q135" s="262">
        <v>11.49117812239013</v>
      </c>
      <c r="R135" s="262">
        <v>12.83524099591266</v>
      </c>
      <c r="S135" s="262">
        <v>12.76797874342396</v>
      </c>
      <c r="T135" s="262">
        <v>12.59753662407967</v>
      </c>
      <c r="U135" s="262">
        <v>14.87405235627636</v>
      </c>
      <c r="V135" s="262">
        <v>17.586785360044029</v>
      </c>
      <c r="W135" s="262">
        <v>20.22515791894747</v>
      </c>
      <c r="X135" s="262">
        <v>12.26150757572784</v>
      </c>
      <c r="Y135" s="262">
        <v>14.77455891835347</v>
      </c>
      <c r="DA135" s="72" t="s">
        <v>1112</v>
      </c>
    </row>
    <row r="136" spans="1:105" ht="12" customHeight="1" x14ac:dyDescent="0.25">
      <c r="A136" s="59" t="s">
        <v>28</v>
      </c>
      <c r="B136" s="230">
        <v>1.039695478013444</v>
      </c>
      <c r="C136" s="230">
        <v>1.5772033656028059</v>
      </c>
      <c r="D136" s="230">
        <v>1.1178321542908101</v>
      </c>
      <c r="E136" s="230">
        <v>1.339160546488547</v>
      </c>
      <c r="F136" s="230">
        <v>1.245498017168597</v>
      </c>
      <c r="G136" s="230">
        <v>1.0149845506837121</v>
      </c>
      <c r="H136" s="230">
        <v>1.098918306231814</v>
      </c>
      <c r="I136" s="230">
        <v>1.08342352524081</v>
      </c>
      <c r="J136" s="230">
        <v>1.2403283551772111</v>
      </c>
      <c r="K136" s="230">
        <v>1.392692578535448</v>
      </c>
      <c r="L136" s="230">
        <v>2.848722355306847</v>
      </c>
      <c r="M136" s="230">
        <v>2.7039257801321019</v>
      </c>
      <c r="N136" s="230">
        <v>3.1921174231355769</v>
      </c>
      <c r="O136" s="230">
        <v>3.0778106664118359</v>
      </c>
      <c r="P136" s="230">
        <v>3.8105242691338339</v>
      </c>
      <c r="Q136" s="230">
        <v>3.2226419847307142</v>
      </c>
      <c r="R136" s="230">
        <v>3.503082971061414</v>
      </c>
      <c r="S136" s="230">
        <v>4.4782858639584227</v>
      </c>
      <c r="T136" s="230">
        <v>5.5019191496521023</v>
      </c>
      <c r="U136" s="230">
        <v>6.6811600094903874</v>
      </c>
      <c r="V136" s="230">
        <v>7.8033445031940643</v>
      </c>
      <c r="W136" s="230">
        <v>10.223717815052639</v>
      </c>
      <c r="X136" s="230">
        <v>6.520928728698367</v>
      </c>
      <c r="Y136" s="230">
        <v>9.3235089636426949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1.3181176249187869E-2</v>
      </c>
      <c r="T137" s="295">
        <v>1.376088328613981E-2</v>
      </c>
      <c r="U137" s="295">
        <v>2.2110613077083049E-2</v>
      </c>
      <c r="V137" s="295">
        <v>1.17100479097626E-2</v>
      </c>
      <c r="W137" s="295">
        <v>1.5197734537613059E-2</v>
      </c>
      <c r="X137" s="295">
        <v>0.1134434080740384</v>
      </c>
      <c r="Y137" s="295">
        <v>0.18608180353079459</v>
      </c>
      <c r="DA137" s="122" t="s">
        <v>1114</v>
      </c>
    </row>
    <row r="138" spans="1:105" ht="12" customHeight="1" x14ac:dyDescent="0.25">
      <c r="A138" s="59" t="s">
        <v>159</v>
      </c>
      <c r="B138" s="295">
        <v>3.094506906741722E-2</v>
      </c>
      <c r="C138" s="295">
        <v>4.0912667593047063E-2</v>
      </c>
      <c r="D138" s="295">
        <v>2.3536092218615561E-2</v>
      </c>
      <c r="E138" s="295">
        <v>2.8906741710211532E-2</v>
      </c>
      <c r="F138" s="295">
        <v>5.8892978522480377E-2</v>
      </c>
      <c r="G138" s="295">
        <v>3.7014316514081103E-2</v>
      </c>
      <c r="H138" s="295">
        <v>1.2628428310794471E-2</v>
      </c>
      <c r="I138" s="295">
        <v>2.8361910881677159E-2</v>
      </c>
      <c r="J138" s="295">
        <v>6.9422047751898391E-2</v>
      </c>
      <c r="K138" s="295">
        <v>2.4459518170236789E-2</v>
      </c>
      <c r="L138" s="295">
        <v>3.329421459532679E-2</v>
      </c>
      <c r="M138" s="295">
        <v>2.686089490298197E-2</v>
      </c>
      <c r="N138" s="295">
        <v>6.2923946171655767E-2</v>
      </c>
      <c r="O138" s="295">
        <v>3.1975588755417311E-2</v>
      </c>
      <c r="P138" s="295">
        <v>3.4221015816304108E-2</v>
      </c>
      <c r="Q138" s="295">
        <v>5.6855682887419372E-2</v>
      </c>
      <c r="R138" s="295">
        <v>3.1570268835673501E-2</v>
      </c>
      <c r="S138" s="295">
        <v>5.9098051325197291E-2</v>
      </c>
      <c r="T138" s="295">
        <v>6.6267605373274599E-2</v>
      </c>
      <c r="U138" s="295">
        <v>8.1821343731253451E-2</v>
      </c>
      <c r="V138" s="295">
        <v>8.126229239414251E-2</v>
      </c>
      <c r="W138" s="295">
        <v>8.4636421700462303E-2</v>
      </c>
      <c r="X138" s="295">
        <v>7.4411301188411216E-2</v>
      </c>
      <c r="Y138" s="295">
        <v>6.7154210762791947E-2</v>
      </c>
      <c r="DA138" s="122" t="s">
        <v>1115</v>
      </c>
    </row>
    <row r="139" spans="1:105" ht="12" customHeight="1" x14ac:dyDescent="0.25">
      <c r="A139" s="59" t="s">
        <v>32</v>
      </c>
      <c r="B139" s="295">
        <v>1.049269950410739</v>
      </c>
      <c r="C139" s="295">
        <v>1.3963851431816581</v>
      </c>
      <c r="D139" s="295">
        <v>1.913025168917305</v>
      </c>
      <c r="E139" s="295">
        <v>0.27212549520472662</v>
      </c>
      <c r="F139" s="295">
        <v>0.15950348864867731</v>
      </c>
      <c r="G139" s="295">
        <v>0.15266139774514631</v>
      </c>
      <c r="H139" s="295">
        <v>0.1183691721793828</v>
      </c>
      <c r="I139" s="295">
        <v>7.3550725317928167E-2</v>
      </c>
      <c r="J139" s="295">
        <v>4.3324351126151753E-2</v>
      </c>
      <c r="K139" s="295">
        <v>0.1029421148959873</v>
      </c>
      <c r="L139" s="295">
        <v>0.1414629314792345</v>
      </c>
      <c r="M139" s="295">
        <v>5.6951036140537911E-2</v>
      </c>
      <c r="N139" s="295">
        <v>6.6433437891630337E-2</v>
      </c>
      <c r="O139" s="295">
        <v>0.10081786524375461</v>
      </c>
      <c r="P139" s="295">
        <v>7.2184683661455029E-2</v>
      </c>
      <c r="Q139" s="295">
        <v>2.945481482131215E-2</v>
      </c>
      <c r="R139" s="295">
        <v>6.5215050158524648E-2</v>
      </c>
      <c r="S139" s="295">
        <v>5.3472592870835382E-2</v>
      </c>
      <c r="T139" s="295">
        <v>3.8607312044077191E-2</v>
      </c>
      <c r="U139" s="295">
        <v>5.5626664352282792E-2</v>
      </c>
      <c r="V139" s="295">
        <v>7.6318964420583224E-2</v>
      </c>
      <c r="W139" s="295">
        <v>0.34612133651393229</v>
      </c>
      <c r="X139" s="295">
        <v>0.65809441252115985</v>
      </c>
      <c r="Y139" s="295">
        <v>4.3723901223521142E-2</v>
      </c>
      <c r="DA139" s="122" t="s">
        <v>1116</v>
      </c>
    </row>
    <row r="140" spans="1:105" ht="12" customHeight="1" x14ac:dyDescent="0.25">
      <c r="A140" s="59" t="s">
        <v>35</v>
      </c>
      <c r="B140" s="295">
        <v>3.8193566825490159</v>
      </c>
      <c r="C140" s="295">
        <v>4.1991570046199582</v>
      </c>
      <c r="D140" s="295">
        <v>3.594778790829054</v>
      </c>
      <c r="E140" s="295">
        <v>4.2345576237939966</v>
      </c>
      <c r="F140" s="295">
        <v>3.6469768095103698</v>
      </c>
      <c r="G140" s="295">
        <v>4.4507644406074496</v>
      </c>
      <c r="H140" s="295">
        <v>4.4520327991470063</v>
      </c>
      <c r="I140" s="295">
        <v>4.9743382696586762</v>
      </c>
      <c r="J140" s="295">
        <v>4.250138311707043</v>
      </c>
      <c r="K140" s="295">
        <v>3.4903985088175751</v>
      </c>
      <c r="L140" s="295">
        <v>5.983489011123643</v>
      </c>
      <c r="M140" s="295">
        <v>6.8833120429136043</v>
      </c>
      <c r="N140" s="295">
        <v>6.5672334799918746</v>
      </c>
      <c r="O140" s="295">
        <v>6.5218021468938963</v>
      </c>
      <c r="P140" s="295">
        <v>7.1141265344110591</v>
      </c>
      <c r="Q140" s="295">
        <v>8.1822256399506887</v>
      </c>
      <c r="R140" s="295">
        <v>9.2353727058570527</v>
      </c>
      <c r="S140" s="295">
        <v>8.163941059020317</v>
      </c>
      <c r="T140" s="295">
        <v>6.9769816737240804</v>
      </c>
      <c r="U140" s="295">
        <v>8.0333337256253543</v>
      </c>
      <c r="V140" s="295">
        <v>9.6141495521254825</v>
      </c>
      <c r="W140" s="295">
        <v>9.5554846111428287</v>
      </c>
      <c r="X140" s="295">
        <v>4.8946297252458653</v>
      </c>
      <c r="Y140" s="295">
        <v>5.1540900391936626</v>
      </c>
      <c r="DA140" s="122" t="s">
        <v>1117</v>
      </c>
    </row>
    <row r="141" spans="1:105" ht="12" customHeight="1" x14ac:dyDescent="0.25">
      <c r="A141" s="60" t="s">
        <v>1019</v>
      </c>
      <c r="B141" s="262">
        <v>4.2680168695109133E-3</v>
      </c>
      <c r="C141" s="262">
        <v>6.236680048519262E-3</v>
      </c>
      <c r="D141" s="262">
        <v>7.074126575910087E-3</v>
      </c>
      <c r="E141" s="262">
        <v>8.5490529523539801E-3</v>
      </c>
      <c r="F141" s="262">
        <v>7.1477875740006578E-3</v>
      </c>
      <c r="G141" s="262">
        <v>8.9552711268852392E-3</v>
      </c>
      <c r="H141" s="262">
        <v>1.201765661205647E-2</v>
      </c>
      <c r="I141" s="262">
        <v>1.447812890557207E-2</v>
      </c>
      <c r="J141" s="262">
        <v>1.2286671693057499E-2</v>
      </c>
      <c r="K141" s="262">
        <v>2.521557565708156E-2</v>
      </c>
      <c r="L141" s="262">
        <v>8.2630595242722225E-3</v>
      </c>
      <c r="M141" s="262">
        <v>5.8943970122961537E-3</v>
      </c>
      <c r="N141" s="262">
        <v>1.461184029864075E-2</v>
      </c>
      <c r="O141" s="262">
        <v>2.3200935336563321E-2</v>
      </c>
      <c r="P141" s="262">
        <v>2.0884784814899911E-2</v>
      </c>
      <c r="Q141" s="262">
        <v>1.9724779301374212E-2</v>
      </c>
      <c r="R141" s="262">
        <v>2.4327578585978751E-2</v>
      </c>
      <c r="S141" s="262">
        <v>2.3339203810397131E-2</v>
      </c>
      <c r="T141" s="262">
        <v>2.0770991751972299E-2</v>
      </c>
      <c r="U141" s="262">
        <v>4.0394504995915272E-2</v>
      </c>
      <c r="V141" s="262">
        <v>4.835744417930303E-2</v>
      </c>
      <c r="W141" s="262">
        <v>4.0858272868620329E-2</v>
      </c>
      <c r="X141" s="262">
        <v>4.0081170858947468E-2</v>
      </c>
      <c r="Y141" s="262">
        <v>5.251385721941567E-2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4.4672608074153439</v>
      </c>
      <c r="C142" s="261">
        <f t="shared" si="5"/>
        <v>5.4068754695098153</v>
      </c>
      <c r="D142" s="261">
        <f t="shared" si="5"/>
        <v>4.9250557903327152</v>
      </c>
      <c r="E142" s="261">
        <f t="shared" si="5"/>
        <v>4.8049841846902366</v>
      </c>
      <c r="F142" s="261">
        <f t="shared" si="5"/>
        <v>4.1145046270952355</v>
      </c>
      <c r="G142" s="261">
        <f t="shared" si="5"/>
        <v>4.5358052045002095</v>
      </c>
      <c r="H142" s="261">
        <f t="shared" si="5"/>
        <v>4.5290547912045351</v>
      </c>
      <c r="I142" s="261">
        <f t="shared" si="5"/>
        <v>4.98077480768894</v>
      </c>
      <c r="J142" s="261">
        <f t="shared" si="5"/>
        <v>4.4850573749342839</v>
      </c>
      <c r="K142" s="261">
        <f t="shared" si="5"/>
        <v>4.0523427387444251</v>
      </c>
      <c r="L142" s="261">
        <f t="shared" si="5"/>
        <v>7.1521010321650094</v>
      </c>
      <c r="M142" s="261">
        <f t="shared" si="5"/>
        <v>7.7402089513244299</v>
      </c>
      <c r="N142" s="261">
        <f t="shared" si="5"/>
        <v>7.7725018855671255</v>
      </c>
      <c r="O142" s="261">
        <f t="shared" si="5"/>
        <v>7.581962698373431</v>
      </c>
      <c r="P142" s="261">
        <f t="shared" si="5"/>
        <v>8.5806565107278274</v>
      </c>
      <c r="Q142" s="261">
        <f t="shared" si="5"/>
        <v>8.8143817411296883</v>
      </c>
      <c r="R142" s="261">
        <f t="shared" si="5"/>
        <v>9.7720566475522865</v>
      </c>
      <c r="S142" s="261">
        <f t="shared" si="5"/>
        <v>9.6256963896989785</v>
      </c>
      <c r="T142" s="261">
        <f t="shared" si="5"/>
        <v>9.2563466463298916</v>
      </c>
      <c r="U142" s="261">
        <f t="shared" si="5"/>
        <v>10.987243173236692</v>
      </c>
      <c r="V142" s="261">
        <f t="shared" si="5"/>
        <v>12.894400418030575</v>
      </c>
      <c r="W142" s="261">
        <f t="shared" si="5"/>
        <v>14.622164143101468</v>
      </c>
      <c r="X142" s="261">
        <f t="shared" si="5"/>
        <v>8.7361067225556894</v>
      </c>
      <c r="Y142" s="261">
        <f t="shared" si="5"/>
        <v>10.019449438269975</v>
      </c>
      <c r="DA142" s="70"/>
    </row>
    <row r="143" spans="1:105" ht="12" customHeight="1" x14ac:dyDescent="0.25">
      <c r="A143" s="60" t="s">
        <v>1022</v>
      </c>
      <c r="B143" s="262">
        <v>3.1140642798147602</v>
      </c>
      <c r="C143" s="262">
        <v>3.6604462667699602</v>
      </c>
      <c r="D143" s="262">
        <v>3.2856339796027978</v>
      </c>
      <c r="E143" s="262">
        <v>2.9641329636355689</v>
      </c>
      <c r="F143" s="262">
        <v>2.5879665874251421</v>
      </c>
      <c r="G143" s="262">
        <v>2.9207479689451792</v>
      </c>
      <c r="H143" s="262">
        <v>2.8931645490219098</v>
      </c>
      <c r="I143" s="262">
        <v>3.1292828987536461</v>
      </c>
      <c r="J143" s="262">
        <v>2.8195446646306799</v>
      </c>
      <c r="K143" s="262">
        <v>2.2829612142493119</v>
      </c>
      <c r="L143" s="262">
        <v>4.5129317794194987</v>
      </c>
      <c r="M143" s="262">
        <v>5.0593662092315874</v>
      </c>
      <c r="N143" s="262">
        <v>4.9030954430238074</v>
      </c>
      <c r="O143" s="262">
        <v>4.744316549841205</v>
      </c>
      <c r="P143" s="262">
        <v>5.3858554227771354</v>
      </c>
      <c r="Q143" s="262">
        <v>5.8298525369912841</v>
      </c>
      <c r="R143" s="262">
        <v>6.5109944497482353</v>
      </c>
      <c r="S143" s="262">
        <v>6.3276635983060521</v>
      </c>
      <c r="T143" s="262">
        <v>6.1039605560266716</v>
      </c>
      <c r="U143" s="262">
        <v>6.8705472919522519</v>
      </c>
      <c r="V143" s="262">
        <v>8.1831661504950333</v>
      </c>
      <c r="W143" s="262">
        <v>9.2812189700929633</v>
      </c>
      <c r="X143" s="262">
        <v>5.0108148746889132</v>
      </c>
      <c r="Y143" s="262">
        <v>5.8439112781984432</v>
      </c>
      <c r="DA143" s="72" t="s">
        <v>1119</v>
      </c>
    </row>
    <row r="144" spans="1:105" ht="12" customHeight="1" x14ac:dyDescent="0.25">
      <c r="A144" s="60" t="s">
        <v>1024</v>
      </c>
      <c r="B144" s="262">
        <v>1.318397790578409</v>
      </c>
      <c r="C144" s="262">
        <v>1.692063452243924</v>
      </c>
      <c r="D144" s="262">
        <v>1.574764172509957</v>
      </c>
      <c r="E144" s="262">
        <v>1.781009008679165</v>
      </c>
      <c r="F144" s="262">
        <v>1.475815930970944</v>
      </c>
      <c r="G144" s="262">
        <v>1.5562896006818769</v>
      </c>
      <c r="H144" s="262">
        <v>1.5577932028279691</v>
      </c>
      <c r="I144" s="262">
        <v>1.7604121336282841</v>
      </c>
      <c r="J144" s="262">
        <v>1.584002846206229</v>
      </c>
      <c r="K144" s="262">
        <v>1.6044542788678291</v>
      </c>
      <c r="L144" s="262">
        <v>2.57684671174477</v>
      </c>
      <c r="M144" s="262">
        <v>2.637517794913514</v>
      </c>
      <c r="N144" s="262">
        <v>2.7603144667505748</v>
      </c>
      <c r="O144" s="262">
        <v>2.6688698210542809</v>
      </c>
      <c r="P144" s="262">
        <v>3.0366897147486762</v>
      </c>
      <c r="Q144" s="262">
        <v>2.8439897473795419</v>
      </c>
      <c r="R144" s="262">
        <v>3.0895512754038479</v>
      </c>
      <c r="S144" s="262">
        <v>3.117136543738956</v>
      </c>
      <c r="T144" s="262">
        <v>2.9706666587600949</v>
      </c>
      <c r="U144" s="262">
        <v>3.7712199351972719</v>
      </c>
      <c r="V144" s="262">
        <v>4.2996357187642236</v>
      </c>
      <c r="W144" s="262">
        <v>4.9440897620424664</v>
      </c>
      <c r="X144" s="262">
        <v>3.3149659633589899</v>
      </c>
      <c r="Y144" s="262">
        <v>3.5801152626588642</v>
      </c>
      <c r="DA144" s="72" t="s">
        <v>1120</v>
      </c>
    </row>
    <row r="145" spans="1:105" ht="12" customHeight="1" x14ac:dyDescent="0.25">
      <c r="A145" s="64" t="s">
        <v>28</v>
      </c>
      <c r="B145" s="229">
        <v>0.1125752968640847</v>
      </c>
      <c r="C145" s="229">
        <v>0.14568368452846001</v>
      </c>
      <c r="D145" s="229">
        <v>0.1006740700265983</v>
      </c>
      <c r="E145" s="229">
        <v>6.5165672765483976E-2</v>
      </c>
      <c r="F145" s="229">
        <v>6.7979530366774107E-2</v>
      </c>
      <c r="G145" s="229">
        <v>6.2440922581019007E-2</v>
      </c>
      <c r="H145" s="229">
        <v>6.8458705067879683E-2</v>
      </c>
      <c r="I145" s="229">
        <v>6.1107876187782191E-2</v>
      </c>
      <c r="J145" s="229">
        <v>7.1740261361415689E-2</v>
      </c>
      <c r="K145" s="229">
        <v>6.0749704550380791E-2</v>
      </c>
      <c r="L145" s="229">
        <v>0.15911919286845849</v>
      </c>
      <c r="M145" s="229">
        <v>0.16981442796553711</v>
      </c>
      <c r="N145" s="229">
        <v>0.1901776380800981</v>
      </c>
      <c r="O145" s="229">
        <v>0.19257259436235191</v>
      </c>
      <c r="P145" s="229">
        <v>0.23610449647128751</v>
      </c>
      <c r="Q145" s="229">
        <v>0.26234889036794129</v>
      </c>
      <c r="R145" s="229">
        <v>0.30825202993882672</v>
      </c>
      <c r="S145" s="229">
        <v>0.37751642999968588</v>
      </c>
      <c r="T145" s="229">
        <v>0.50758468818861924</v>
      </c>
      <c r="U145" s="229">
        <v>0.51174400566246014</v>
      </c>
      <c r="V145" s="229">
        <v>0.6600594590424691</v>
      </c>
      <c r="W145" s="229">
        <v>0.85864798366034656</v>
      </c>
      <c r="X145" s="229">
        <v>0.42280647454238818</v>
      </c>
      <c r="Y145" s="229">
        <v>0.80188457427803816</v>
      </c>
      <c r="DA145" s="73" t="s">
        <v>1121</v>
      </c>
    </row>
    <row r="146" spans="1:105" ht="12" customHeight="1" x14ac:dyDescent="0.25">
      <c r="A146" s="64" t="s">
        <v>30</v>
      </c>
      <c r="B146" s="229">
        <v>0.177076278661634</v>
      </c>
      <c r="C146" s="229">
        <v>0.22424023246000199</v>
      </c>
      <c r="D146" s="229">
        <v>0.1925869267899662</v>
      </c>
      <c r="E146" s="229">
        <v>0.28630012050111592</v>
      </c>
      <c r="F146" s="229">
        <v>0.24278476407886199</v>
      </c>
      <c r="G146" s="229">
        <v>0.26242693659485677</v>
      </c>
      <c r="H146" s="229">
        <v>0.28692386473935472</v>
      </c>
      <c r="I146" s="229">
        <v>0.41894155406672923</v>
      </c>
      <c r="J146" s="229">
        <v>0.36054631696544781</v>
      </c>
      <c r="K146" s="229">
        <v>0.16877143012337109</v>
      </c>
      <c r="L146" s="229">
        <v>2.0871241363050248E-2</v>
      </c>
      <c r="M146" s="229">
        <v>1.761785231389449E-2</v>
      </c>
      <c r="N146" s="229">
        <v>0</v>
      </c>
      <c r="O146" s="229">
        <v>6.2920154819751287E-2</v>
      </c>
      <c r="P146" s="229">
        <v>6.7656710342504325E-2</v>
      </c>
      <c r="Q146" s="229">
        <v>7.4232122631143635E-2</v>
      </c>
      <c r="R146" s="229">
        <v>0.22708002053335871</v>
      </c>
      <c r="S146" s="229">
        <v>0.26565170016545142</v>
      </c>
      <c r="T146" s="229">
        <v>0.18867382814838821</v>
      </c>
      <c r="U146" s="229">
        <v>0.33489542359595048</v>
      </c>
      <c r="V146" s="229">
        <v>0.57989860513733593</v>
      </c>
      <c r="W146" s="229">
        <v>0.62985991186484125</v>
      </c>
      <c r="X146" s="229">
        <v>0.50020977918673459</v>
      </c>
      <c r="Y146" s="229">
        <v>0.56560910213948268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1.111164126622234E-3</v>
      </c>
      <c r="T147" s="229">
        <v>1.2695231358383231E-3</v>
      </c>
      <c r="U147" s="229">
        <v>1.693564244479502E-3</v>
      </c>
      <c r="V147" s="229">
        <v>9.9051475755242277E-4</v>
      </c>
      <c r="W147" s="229">
        <v>1.2763951776636031E-3</v>
      </c>
      <c r="X147" s="229">
        <v>7.3554871435363477E-3</v>
      </c>
      <c r="Y147" s="229">
        <v>1.6004288555634322E-2</v>
      </c>
      <c r="DA147" s="73" t="s">
        <v>1123</v>
      </c>
    </row>
    <row r="148" spans="1:105" ht="12" customHeight="1" x14ac:dyDescent="0.25">
      <c r="A148" s="64" t="s">
        <v>159</v>
      </c>
      <c r="B148" s="229">
        <v>3.3506448863280039E-3</v>
      </c>
      <c r="C148" s="229">
        <v>3.7790359118116601E-3</v>
      </c>
      <c r="D148" s="229">
        <v>2.1197048117413048E-3</v>
      </c>
      <c r="E148" s="229">
        <v>1.40664782571693E-3</v>
      </c>
      <c r="F148" s="229">
        <v>3.2143905222426321E-3</v>
      </c>
      <c r="G148" s="229">
        <v>2.2770869470754018E-3</v>
      </c>
      <c r="H148" s="229">
        <v>7.8670620399799837E-4</v>
      </c>
      <c r="I148" s="229">
        <v>1.5996847938309451E-3</v>
      </c>
      <c r="J148" s="229">
        <v>4.0153527323450611E-3</v>
      </c>
      <c r="K148" s="229">
        <v>1.066932160900242E-3</v>
      </c>
      <c r="L148" s="229">
        <v>1.85969283518576E-3</v>
      </c>
      <c r="M148" s="229">
        <v>1.686942569248127E-3</v>
      </c>
      <c r="N148" s="229">
        <v>3.748836861348903E-3</v>
      </c>
      <c r="O148" s="229">
        <v>2.0006500562534668E-3</v>
      </c>
      <c r="P148" s="229">
        <v>2.120373769429119E-3</v>
      </c>
      <c r="Q148" s="229">
        <v>4.6285083441784834E-3</v>
      </c>
      <c r="R148" s="229">
        <v>2.7780099799812091E-3</v>
      </c>
      <c r="S148" s="229">
        <v>4.981925235229656E-3</v>
      </c>
      <c r="T148" s="229">
        <v>6.1135798065165958E-3</v>
      </c>
      <c r="U148" s="229">
        <v>6.2671126167071819E-3</v>
      </c>
      <c r="V148" s="229">
        <v>6.8737122571320012E-3</v>
      </c>
      <c r="W148" s="229">
        <v>7.1082647381298623E-3</v>
      </c>
      <c r="X148" s="229">
        <v>4.824708447298728E-3</v>
      </c>
      <c r="Y148" s="229">
        <v>5.7757144781528614E-3</v>
      </c>
      <c r="DA148" s="73" t="s">
        <v>1124</v>
      </c>
    </row>
    <row r="149" spans="1:105" ht="12" customHeight="1" x14ac:dyDescent="0.25">
      <c r="A149" s="64" t="s">
        <v>32</v>
      </c>
      <c r="B149" s="229">
        <v>0.11361199375777691</v>
      </c>
      <c r="C149" s="229">
        <v>0.128981802293932</v>
      </c>
      <c r="D149" s="229">
        <v>0.1722906512207216</v>
      </c>
      <c r="E149" s="229">
        <v>1.32420575099493E-2</v>
      </c>
      <c r="F149" s="229">
        <v>8.7057322458437992E-3</v>
      </c>
      <c r="G149" s="229">
        <v>9.3915897648823195E-3</v>
      </c>
      <c r="H149" s="229">
        <v>7.373978758388286E-3</v>
      </c>
      <c r="I149" s="229">
        <v>4.148450270406067E-3</v>
      </c>
      <c r="J149" s="229">
        <v>2.505868917799435E-3</v>
      </c>
      <c r="K149" s="229">
        <v>4.4903686298802294E-3</v>
      </c>
      <c r="L149" s="229">
        <v>7.901601023297079E-3</v>
      </c>
      <c r="M149" s="229">
        <v>3.5766912299558711E-3</v>
      </c>
      <c r="N149" s="229">
        <v>3.9579227932538836E-3</v>
      </c>
      <c r="O149" s="229">
        <v>6.3079766666407286E-3</v>
      </c>
      <c r="P149" s="229">
        <v>4.4726465927222821E-3</v>
      </c>
      <c r="Q149" s="229">
        <v>2.3978580372805958E-3</v>
      </c>
      <c r="R149" s="229">
        <v>5.738565646316E-3</v>
      </c>
      <c r="S149" s="229">
        <v>4.5077029418530796E-3</v>
      </c>
      <c r="T149" s="229">
        <v>3.5617536195406978E-3</v>
      </c>
      <c r="U149" s="229">
        <v>4.2607289747352856E-3</v>
      </c>
      <c r="V149" s="229">
        <v>6.4555722677003538E-3</v>
      </c>
      <c r="W149" s="229">
        <v>2.9069306594313681E-2</v>
      </c>
      <c r="X149" s="229">
        <v>4.2669777580847161E-2</v>
      </c>
      <c r="Y149" s="229">
        <v>3.7605500305863079E-3</v>
      </c>
      <c r="DA149" s="73" t="s">
        <v>1125</v>
      </c>
    </row>
    <row r="150" spans="1:105" ht="12" customHeight="1" x14ac:dyDescent="0.25">
      <c r="A150" s="64" t="s">
        <v>33</v>
      </c>
      <c r="B150" s="229">
        <v>9.8658516616896674E-2</v>
      </c>
      <c r="C150" s="229">
        <v>0.1738325107830429</v>
      </c>
      <c r="D150" s="229">
        <v>0.1232274082846824</v>
      </c>
      <c r="E150" s="229">
        <v>0.51517017198195336</v>
      </c>
      <c r="F150" s="229">
        <v>0.36243328921574552</v>
      </c>
      <c r="G150" s="229">
        <v>0.24510912013051259</v>
      </c>
      <c r="H150" s="229">
        <v>0.19019104715992841</v>
      </c>
      <c r="I150" s="229">
        <v>0.2346222129566497</v>
      </c>
      <c r="J150" s="229">
        <v>8.2323551175114404E-2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0.748420640363061</v>
      </c>
      <c r="T150" s="229">
        <v>1.4439044511766701</v>
      </c>
      <c r="U150" s="229">
        <v>1.9260353259417069</v>
      </c>
      <c r="V150" s="229">
        <v>1.77853809772761</v>
      </c>
      <c r="W150" s="229">
        <v>2.158550656259743</v>
      </c>
      <c r="X150" s="229">
        <v>1.558565005639478</v>
      </c>
      <c r="Y150" s="229">
        <v>1.122508911614706</v>
      </c>
      <c r="DA150" s="73" t="s">
        <v>1126</v>
      </c>
    </row>
    <row r="151" spans="1:105" ht="12" customHeight="1" x14ac:dyDescent="0.25">
      <c r="A151" s="64" t="s">
        <v>35</v>
      </c>
      <c r="B151" s="229">
        <v>0.41354917998616247</v>
      </c>
      <c r="C151" s="229">
        <v>0.3878692359451803</v>
      </c>
      <c r="D151" s="229">
        <v>0.3237525511579657</v>
      </c>
      <c r="E151" s="229">
        <v>0.2060602794357374</v>
      </c>
      <c r="F151" s="229">
        <v>0.19905272216541109</v>
      </c>
      <c r="G151" s="229">
        <v>0.2738069635396097</v>
      </c>
      <c r="H151" s="229">
        <v>0.27734582145093412</v>
      </c>
      <c r="I151" s="229">
        <v>0.28056548525738012</v>
      </c>
      <c r="J151" s="229">
        <v>0.2458268667577676</v>
      </c>
      <c r="K151" s="229">
        <v>0.152252321468345</v>
      </c>
      <c r="L151" s="229">
        <v>0.33421577227898419</v>
      </c>
      <c r="M151" s="229">
        <v>0.43229207904462519</v>
      </c>
      <c r="N151" s="229">
        <v>0.39125783496979838</v>
      </c>
      <c r="O151" s="229">
        <v>0.40805640614972832</v>
      </c>
      <c r="P151" s="229">
        <v>0.44079951854550292</v>
      </c>
      <c r="Q151" s="229">
        <v>0.66609875609888824</v>
      </c>
      <c r="R151" s="229">
        <v>0.81266199154840402</v>
      </c>
      <c r="S151" s="229">
        <v>0.68821463768839486</v>
      </c>
      <c r="T151" s="229">
        <v>0.64366795858475645</v>
      </c>
      <c r="U151" s="229">
        <v>0.61531386372056462</v>
      </c>
      <c r="V151" s="229">
        <v>0.81322955175589595</v>
      </c>
      <c r="W151" s="229">
        <v>0.80252582697217301</v>
      </c>
      <c r="X151" s="229">
        <v>0.31735987685525108</v>
      </c>
      <c r="Y151" s="229">
        <v>0.44328646145846889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2.9533178585748388E-3</v>
      </c>
      <c r="C153" s="229">
        <v>4.8080812289547747E-2</v>
      </c>
      <c r="D153" s="229">
        <v>5.3054249804398393E-2</v>
      </c>
      <c r="E153" s="229">
        <v>7.8592189941482815E-2</v>
      </c>
      <c r="F153" s="229">
        <v>7.2835567227963915E-2</v>
      </c>
      <c r="G153" s="229">
        <v>8.7585160700985196E-2</v>
      </c>
      <c r="H153" s="229">
        <v>9.5028795680731498E-2</v>
      </c>
      <c r="I153" s="229">
        <v>6.7440758119421726E-2</v>
      </c>
      <c r="J153" s="229">
        <v>5.8199161383604732E-5</v>
      </c>
      <c r="K153" s="229">
        <v>9.3836915148594289E-5</v>
      </c>
      <c r="L153" s="229">
        <v>2.7850361671960869E-4</v>
      </c>
      <c r="M153" s="229">
        <v>1.175453702753418E-4</v>
      </c>
      <c r="N153" s="229">
        <v>2.6962511407844071E-4</v>
      </c>
      <c r="O153" s="229">
        <v>4.8679363140323719E-3</v>
      </c>
      <c r="P153" s="229">
        <v>4.2474357375874953E-2</v>
      </c>
      <c r="Q153" s="229">
        <v>6.1944856107675389E-2</v>
      </c>
      <c r="R153" s="229">
        <v>5.1767215137654282E-3</v>
      </c>
      <c r="S153" s="229">
        <v>8.3339389995248495E-2</v>
      </c>
      <c r="T153" s="229">
        <v>4.204875150591348E-2</v>
      </c>
      <c r="U153" s="229">
        <v>0.1066154634042684</v>
      </c>
      <c r="V153" s="229">
        <v>0.1119395941337586</v>
      </c>
      <c r="W153" s="229">
        <v>9.0822251909416341E-2</v>
      </c>
      <c r="X153" s="229">
        <v>9.87883625133546E-2</v>
      </c>
      <c r="Y153" s="229">
        <v>0.123327569846079</v>
      </c>
      <c r="DA153" s="73" t="s">
        <v>1129</v>
      </c>
    </row>
    <row r="154" spans="1:105" ht="12" customHeight="1" x14ac:dyDescent="0.25">
      <c r="A154" s="64" t="s">
        <v>39</v>
      </c>
      <c r="B154" s="229">
        <v>0.39662256194695072</v>
      </c>
      <c r="C154" s="229">
        <v>0.57959613803194765</v>
      </c>
      <c r="D154" s="229">
        <v>0.60705861041388276</v>
      </c>
      <c r="E154" s="229">
        <v>0.61507186871772579</v>
      </c>
      <c r="F154" s="229">
        <v>0.51880993514810081</v>
      </c>
      <c r="G154" s="229">
        <v>0.61325182042293613</v>
      </c>
      <c r="H154" s="229">
        <v>0.63168428376675412</v>
      </c>
      <c r="I154" s="229">
        <v>0.69198611197608428</v>
      </c>
      <c r="J154" s="229">
        <v>0.81698642913495489</v>
      </c>
      <c r="K154" s="229">
        <v>1.217029685019803</v>
      </c>
      <c r="L154" s="229">
        <v>2.052600707759074</v>
      </c>
      <c r="M154" s="229">
        <v>2.012412256419978</v>
      </c>
      <c r="N154" s="229">
        <v>2.1709026089319972</v>
      </c>
      <c r="O154" s="229">
        <v>1.992144102685522</v>
      </c>
      <c r="P154" s="229">
        <v>2.2430616116513549</v>
      </c>
      <c r="Q154" s="229">
        <v>1.7723387557924339</v>
      </c>
      <c r="R154" s="229">
        <v>1.727863936243196</v>
      </c>
      <c r="S154" s="229">
        <v>0.94339295322340955</v>
      </c>
      <c r="T154" s="229">
        <v>0.13384212459385211</v>
      </c>
      <c r="U154" s="229">
        <v>0.2643944470363993</v>
      </c>
      <c r="V154" s="229">
        <v>0.34165061168476979</v>
      </c>
      <c r="W154" s="229">
        <v>0.36622916486583951</v>
      </c>
      <c r="X154" s="229">
        <v>0.36238649145010032</v>
      </c>
      <c r="Y154" s="229">
        <v>0.49795809025771609</v>
      </c>
      <c r="DA154" s="73" t="s">
        <v>1130</v>
      </c>
    </row>
    <row r="155" spans="1:105" ht="12" customHeight="1" x14ac:dyDescent="0.25">
      <c r="A155" s="60" t="s">
        <v>1036</v>
      </c>
      <c r="B155" s="262">
        <v>3.4798737022174349E-2</v>
      </c>
      <c r="C155" s="262">
        <v>5.4365750495931217E-2</v>
      </c>
      <c r="D155" s="262">
        <v>6.4657638219961025E-2</v>
      </c>
      <c r="E155" s="262">
        <v>5.9842212375502662E-2</v>
      </c>
      <c r="F155" s="262">
        <v>5.0722108699149733E-2</v>
      </c>
      <c r="G155" s="262">
        <v>5.8767634873153639E-2</v>
      </c>
      <c r="H155" s="262">
        <v>7.8097039354656422E-2</v>
      </c>
      <c r="I155" s="262">
        <v>9.1079775307010419E-2</v>
      </c>
      <c r="J155" s="262">
        <v>8.1509864097375692E-2</v>
      </c>
      <c r="K155" s="262">
        <v>0.16492724562728431</v>
      </c>
      <c r="L155" s="262">
        <v>6.2322541000740028E-2</v>
      </c>
      <c r="M155" s="262">
        <v>4.3324947179328513E-2</v>
      </c>
      <c r="N155" s="262">
        <v>0.10909197579274391</v>
      </c>
      <c r="O155" s="262">
        <v>0.16877632747794499</v>
      </c>
      <c r="P155" s="262">
        <v>0.15811137320201471</v>
      </c>
      <c r="Q155" s="262">
        <v>0.1405394567588614</v>
      </c>
      <c r="R155" s="262">
        <v>0.17151092240020471</v>
      </c>
      <c r="S155" s="262">
        <v>0.18089624765397061</v>
      </c>
      <c r="T155" s="262">
        <v>0.18171943154312531</v>
      </c>
      <c r="U155" s="262">
        <v>0.34547594608716808</v>
      </c>
      <c r="V155" s="262">
        <v>0.41159854877131702</v>
      </c>
      <c r="W155" s="262">
        <v>0.3968554109660376</v>
      </c>
      <c r="X155" s="262">
        <v>0.41032588450778729</v>
      </c>
      <c r="Y155" s="262">
        <v>0.59542289741266741</v>
      </c>
      <c r="DA155" s="72" t="s">
        <v>1131</v>
      </c>
    </row>
    <row r="156" spans="1:105" ht="12" customHeight="1" x14ac:dyDescent="0.25">
      <c r="A156" s="132" t="s">
        <v>1038</v>
      </c>
      <c r="B156" s="316">
        <v>1.1821442483615601</v>
      </c>
      <c r="C156" s="316">
        <v>1.4967816241419369</v>
      </c>
      <c r="D156" s="316">
        <v>1.4737547510810109</v>
      </c>
      <c r="E156" s="316">
        <v>1.3402325699733459</v>
      </c>
      <c r="F156" s="316">
        <v>1.1622168552572849</v>
      </c>
      <c r="G156" s="316">
        <v>1.3707771279008321</v>
      </c>
      <c r="H156" s="316">
        <v>1.527820829964871</v>
      </c>
      <c r="I156" s="316">
        <v>1.699051813643456</v>
      </c>
      <c r="J156" s="316">
        <v>1.5079098895332641</v>
      </c>
      <c r="K156" s="316">
        <v>1.6951612554001889</v>
      </c>
      <c r="L156" s="316">
        <v>1.683877296761358</v>
      </c>
      <c r="M156" s="316">
        <v>1.6404560191707189</v>
      </c>
      <c r="N156" s="316">
        <v>2.2786939230794379</v>
      </c>
      <c r="O156" s="316">
        <v>2.7170571998143198</v>
      </c>
      <c r="P156" s="316">
        <v>2.8133804765733958</v>
      </c>
      <c r="Q156" s="316">
        <v>3.2545223013751512</v>
      </c>
      <c r="R156" s="316">
        <v>3.9548103699071908</v>
      </c>
      <c r="S156" s="316">
        <v>3.2697058322575279</v>
      </c>
      <c r="T156" s="316">
        <v>3.6175717802531442</v>
      </c>
      <c r="U156" s="316">
        <v>3.8055633419830408</v>
      </c>
      <c r="V156" s="316">
        <v>4.6041125765569006</v>
      </c>
      <c r="W156" s="316">
        <v>3.395555112698339</v>
      </c>
      <c r="X156" s="316">
        <v>4.7009938239950584</v>
      </c>
      <c r="Y156" s="316">
        <v>6.095356520661773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1.0000000000000002</v>
      </c>
      <c r="E160" s="232">
        <f t="shared" si="6"/>
        <v>0.99999999999999989</v>
      </c>
      <c r="F160" s="232">
        <f t="shared" si="6"/>
        <v>0.99999999999999989</v>
      </c>
      <c r="G160" s="232">
        <f t="shared" si="6"/>
        <v>1</v>
      </c>
      <c r="H160" s="232">
        <f t="shared" si="6"/>
        <v>0.99999999999999956</v>
      </c>
      <c r="I160" s="232">
        <f t="shared" si="6"/>
        <v>0.99999999999999978</v>
      </c>
      <c r="J160" s="232">
        <f t="shared" si="6"/>
        <v>1</v>
      </c>
      <c r="K160" s="232">
        <f t="shared" si="6"/>
        <v>1</v>
      </c>
      <c r="L160" s="232">
        <f t="shared" si="6"/>
        <v>0.99999999999999989</v>
      </c>
      <c r="M160" s="232">
        <f t="shared" si="6"/>
        <v>1</v>
      </c>
      <c r="N160" s="232">
        <f t="shared" si="6"/>
        <v>1</v>
      </c>
      <c r="O160" s="232">
        <f t="shared" si="6"/>
        <v>1.0000000000000004</v>
      </c>
      <c r="P160" s="232">
        <f t="shared" si="6"/>
        <v>1.0000000000000002</v>
      </c>
      <c r="Q160" s="232">
        <f t="shared" si="6"/>
        <v>1</v>
      </c>
      <c r="R160" s="232">
        <f t="shared" si="6"/>
        <v>1.0000000000000002</v>
      </c>
      <c r="S160" s="232">
        <f t="shared" si="6"/>
        <v>0.99999999999999978</v>
      </c>
      <c r="T160" s="232">
        <f t="shared" si="6"/>
        <v>0.99999999999999989</v>
      </c>
      <c r="U160" s="232">
        <f t="shared" si="6"/>
        <v>1</v>
      </c>
      <c r="V160" s="232">
        <f t="shared" si="6"/>
        <v>0.99999999999999989</v>
      </c>
      <c r="W160" s="232">
        <f t="shared" si="6"/>
        <v>0.99999999999999978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1.1550634940904836E-3</v>
      </c>
      <c r="C161" s="266">
        <f t="shared" si="7"/>
        <v>1.129681666177318E-3</v>
      </c>
      <c r="D161" s="266">
        <f t="shared" si="7"/>
        <v>1.4251384970477741E-3</v>
      </c>
      <c r="E161" s="266">
        <f t="shared" si="7"/>
        <v>1.1844797467704471E-3</v>
      </c>
      <c r="F161" s="266">
        <f t="shared" si="7"/>
        <v>1.2703187657847937E-3</v>
      </c>
      <c r="G161" s="266">
        <f t="shared" si="7"/>
        <v>1.2535016650295852E-3</v>
      </c>
      <c r="H161" s="266">
        <f t="shared" si="7"/>
        <v>1.460432165981301E-3</v>
      </c>
      <c r="I161" s="266">
        <f t="shared" si="7"/>
        <v>1.436430324388901E-3</v>
      </c>
      <c r="J161" s="266">
        <f t="shared" si="7"/>
        <v>1.242946974759519E-3</v>
      </c>
      <c r="K161" s="266">
        <f t="shared" si="7"/>
        <v>1.3278707186086189E-3</v>
      </c>
      <c r="L161" s="266">
        <f t="shared" si="7"/>
        <v>9.7329798292326061E-4</v>
      </c>
      <c r="M161" s="266">
        <f t="shared" si="7"/>
        <v>1.1887263044135208E-3</v>
      </c>
      <c r="N161" s="266">
        <f t="shared" si="7"/>
        <v>1.5173502664660237E-3</v>
      </c>
      <c r="O161" s="266">
        <f t="shared" si="7"/>
        <v>1.8189375541952644E-3</v>
      </c>
      <c r="P161" s="266">
        <f t="shared" si="7"/>
        <v>1.7371337251317301E-3</v>
      </c>
      <c r="Q161" s="266">
        <f t="shared" si="7"/>
        <v>1.8540717568127211E-3</v>
      </c>
      <c r="R161" s="266">
        <f t="shared" si="7"/>
        <v>1.9060389930589821E-3</v>
      </c>
      <c r="S161" s="266">
        <f t="shared" si="7"/>
        <v>1.9035608232088963E-3</v>
      </c>
      <c r="T161" s="266">
        <f t="shared" si="7"/>
        <v>1.9842186309315009E-3</v>
      </c>
      <c r="U161" s="266">
        <f t="shared" si="7"/>
        <v>2.3684957186930733E-3</v>
      </c>
      <c r="V161" s="266">
        <f t="shared" si="7"/>
        <v>2.435071969273778E-3</v>
      </c>
      <c r="W161" s="266">
        <f t="shared" si="7"/>
        <v>2.2462734865546789E-3</v>
      </c>
      <c r="X161" s="266">
        <f t="shared" si="7"/>
        <v>2.5123162976517679E-3</v>
      </c>
      <c r="Y161" s="266">
        <f t="shared" si="7"/>
        <v>2.6007735906274439E-3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9.1392081940212758E-3</v>
      </c>
      <c r="C162" s="267">
        <f t="shared" si="8"/>
        <v>8.9383795721922205E-3</v>
      </c>
      <c r="D162" s="267">
        <f t="shared" si="8"/>
        <v>1.1276122478522268E-2</v>
      </c>
      <c r="E162" s="267">
        <f t="shared" si="8"/>
        <v>9.3719583925216676E-3</v>
      </c>
      <c r="F162" s="267">
        <f t="shared" si="8"/>
        <v>1.005114241137112E-2</v>
      </c>
      <c r="G162" s="267">
        <f t="shared" si="8"/>
        <v>9.9180804751156631E-3</v>
      </c>
      <c r="H162" s="267">
        <f t="shared" si="8"/>
        <v>1.1555376554133372E-2</v>
      </c>
      <c r="I162" s="267">
        <f t="shared" si="8"/>
        <v>1.1365466797245425E-2</v>
      </c>
      <c r="J162" s="267">
        <f t="shared" si="8"/>
        <v>9.8345686055993399E-3</v>
      </c>
      <c r="K162" s="267">
        <f t="shared" si="8"/>
        <v>1.0506510693305784E-2</v>
      </c>
      <c r="L162" s="267">
        <f t="shared" si="8"/>
        <v>7.7010250486367008E-3</v>
      </c>
      <c r="M162" s="267">
        <f t="shared" si="8"/>
        <v>9.4055584280232016E-3</v>
      </c>
      <c r="N162" s="267">
        <f t="shared" si="8"/>
        <v>1.2005729606584144E-2</v>
      </c>
      <c r="O162" s="267">
        <f t="shared" si="8"/>
        <v>1.4391978523054363E-2</v>
      </c>
      <c r="P162" s="267">
        <f t="shared" si="8"/>
        <v>1.374472213524129E-2</v>
      </c>
      <c r="Q162" s="267">
        <f t="shared" si="8"/>
        <v>1.4669970853428128E-2</v>
      </c>
      <c r="R162" s="267">
        <f t="shared" si="8"/>
        <v>1.5081151185723578E-2</v>
      </c>
      <c r="S162" s="267">
        <f t="shared" si="8"/>
        <v>1.5061543163899708E-2</v>
      </c>
      <c r="T162" s="267">
        <f t="shared" si="8"/>
        <v>1.5699731887741823E-2</v>
      </c>
      <c r="U162" s="267">
        <f t="shared" si="8"/>
        <v>1.8740247259592085E-2</v>
      </c>
      <c r="V162" s="267">
        <f t="shared" si="8"/>
        <v>1.9267018487275543E-2</v>
      </c>
      <c r="W162" s="267">
        <f t="shared" si="8"/>
        <v>1.7773188365283982E-2</v>
      </c>
      <c r="X162" s="267">
        <f t="shared" si="8"/>
        <v>1.9878198740539161E-2</v>
      </c>
      <c r="Y162" s="267">
        <f t="shared" si="8"/>
        <v>2.0578099326888158E-2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1.0086318765885562E-2</v>
      </c>
      <c r="C163" s="267">
        <f t="shared" si="9"/>
        <v>9.864677956957878E-3</v>
      </c>
      <c r="D163" s="267">
        <f t="shared" si="9"/>
        <v>1.2444684850920294E-2</v>
      </c>
      <c r="E163" s="267">
        <f t="shared" si="9"/>
        <v>1.0343189234864899E-2</v>
      </c>
      <c r="F163" s="267">
        <f t="shared" si="9"/>
        <v>1.10927581657152E-2</v>
      </c>
      <c r="G163" s="267">
        <f t="shared" si="9"/>
        <v>1.0945906810960361E-2</v>
      </c>
      <c r="H163" s="267">
        <f t="shared" si="9"/>
        <v>1.2752878467204128E-2</v>
      </c>
      <c r="I163" s="267">
        <f t="shared" si="9"/>
        <v>1.2543288062427405E-2</v>
      </c>
      <c r="J163" s="267">
        <f t="shared" si="9"/>
        <v>1.0853740474578218E-2</v>
      </c>
      <c r="K163" s="267">
        <f t="shared" si="9"/>
        <v>1.1595316981529387E-2</v>
      </c>
      <c r="L163" s="267">
        <f t="shared" si="9"/>
        <v>8.4990944308975091E-3</v>
      </c>
      <c r="M163" s="267">
        <f t="shared" si="9"/>
        <v>1.0380271295084873E-2</v>
      </c>
      <c r="N163" s="267">
        <f t="shared" si="9"/>
        <v>1.3249902317386207E-2</v>
      </c>
      <c r="O163" s="267">
        <f t="shared" si="9"/>
        <v>1.5883441975888885E-2</v>
      </c>
      <c r="P163" s="267">
        <f t="shared" si="9"/>
        <v>1.5169109386878689E-2</v>
      </c>
      <c r="Q163" s="267">
        <f t="shared" si="9"/>
        <v>1.6190243090284707E-2</v>
      </c>
      <c r="R163" s="267">
        <f t="shared" si="9"/>
        <v>1.6644034689485578E-2</v>
      </c>
      <c r="S163" s="267">
        <f t="shared" si="9"/>
        <v>1.6622394657407811E-2</v>
      </c>
      <c r="T163" s="267">
        <f t="shared" si="9"/>
        <v>1.7326719886115935E-2</v>
      </c>
      <c r="U163" s="267">
        <f t="shared" si="9"/>
        <v>2.0682328665563503E-2</v>
      </c>
      <c r="V163" s="267">
        <f t="shared" si="9"/>
        <v>2.1263690027107717E-2</v>
      </c>
      <c r="W163" s="267">
        <f t="shared" si="9"/>
        <v>1.9615051931485241E-2</v>
      </c>
      <c r="X163" s="267">
        <f t="shared" si="9"/>
        <v>2.1938207854797019E-2</v>
      </c>
      <c r="Y163" s="267">
        <f t="shared" si="9"/>
        <v>2.2710640243739023E-2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1.6410754801970129E-2</v>
      </c>
      <c r="C164" s="267">
        <f t="shared" si="10"/>
        <v>1.605013830215014E-2</v>
      </c>
      <c r="D164" s="267">
        <f t="shared" si="10"/>
        <v>2.024788988099311E-2</v>
      </c>
      <c r="E164" s="267">
        <f t="shared" si="10"/>
        <v>1.6828691056031905E-2</v>
      </c>
      <c r="F164" s="267">
        <f t="shared" si="10"/>
        <v>1.804826305418886E-2</v>
      </c>
      <c r="G164" s="267">
        <f t="shared" si="10"/>
        <v>1.7809331325859018E-2</v>
      </c>
      <c r="H164" s="267">
        <f t="shared" si="10"/>
        <v>2.0749330494338879E-2</v>
      </c>
      <c r="I164" s="267">
        <f t="shared" si="10"/>
        <v>2.0408320377419922E-2</v>
      </c>
      <c r="J164" s="267">
        <f t="shared" si="10"/>
        <v>1.7659373825757094E-2</v>
      </c>
      <c r="K164" s="267">
        <f t="shared" si="10"/>
        <v>1.8865941901281196E-2</v>
      </c>
      <c r="L164" s="267">
        <f t="shared" si="10"/>
        <v>1.3828291369889415E-2</v>
      </c>
      <c r="M164" s="267">
        <f t="shared" si="10"/>
        <v>1.6889024723046278E-2</v>
      </c>
      <c r="N164" s="267">
        <f t="shared" si="10"/>
        <v>2.1558003779943984E-2</v>
      </c>
      <c r="O164" s="267">
        <f t="shared" si="10"/>
        <v>2.5842854834138999E-2</v>
      </c>
      <c r="P164" s="267">
        <f t="shared" si="10"/>
        <v>2.4680613461701705E-2</v>
      </c>
      <c r="Q164" s="267">
        <f t="shared" si="10"/>
        <v>2.6342029803539148E-2</v>
      </c>
      <c r="R164" s="267">
        <f t="shared" si="10"/>
        <v>2.7080362870194462E-2</v>
      </c>
      <c r="S164" s="267">
        <f t="shared" si="10"/>
        <v>2.7045153863957616E-2</v>
      </c>
      <c r="T164" s="267">
        <f t="shared" si="10"/>
        <v>2.819111294947297E-2</v>
      </c>
      <c r="U164" s="267">
        <f t="shared" si="10"/>
        <v>3.3650792954541438E-2</v>
      </c>
      <c r="V164" s="267">
        <f t="shared" si="10"/>
        <v>3.4596685998087719E-2</v>
      </c>
      <c r="W164" s="267">
        <f t="shared" si="10"/>
        <v>3.1914300464531566E-2</v>
      </c>
      <c r="X164" s="267">
        <f t="shared" si="10"/>
        <v>3.5694147513700952E-2</v>
      </c>
      <c r="Y164" s="267">
        <f t="shared" si="10"/>
        <v>3.6950919070326847E-2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1.4469330910397813E-2</v>
      </c>
      <c r="C165" s="268">
        <f t="shared" si="11"/>
        <v>1.3190634322301355E-2</v>
      </c>
      <c r="D165" s="268">
        <f t="shared" si="11"/>
        <v>1.523584065458642E-2</v>
      </c>
      <c r="E165" s="268">
        <f t="shared" si="11"/>
        <v>1.2568932460973146E-2</v>
      </c>
      <c r="F165" s="268">
        <f t="shared" si="11"/>
        <v>1.3584036448635317E-2</v>
      </c>
      <c r="G165" s="268">
        <f t="shared" si="11"/>
        <v>1.2815434339006513E-2</v>
      </c>
      <c r="H165" s="268">
        <f t="shared" si="11"/>
        <v>1.3348228836089325E-2</v>
      </c>
      <c r="I165" s="268">
        <f t="shared" si="11"/>
        <v>1.2801370741800272E-2</v>
      </c>
      <c r="J165" s="268">
        <f t="shared" si="11"/>
        <v>1.1263151154739671E-2</v>
      </c>
      <c r="K165" s="268">
        <f t="shared" si="11"/>
        <v>9.0199805297614347E-3</v>
      </c>
      <c r="L165" s="268">
        <f t="shared" si="11"/>
        <v>1.2435164534061358E-2</v>
      </c>
      <c r="M165" s="268">
        <f t="shared" si="11"/>
        <v>1.7379969239493059E-2</v>
      </c>
      <c r="N165" s="268">
        <f t="shared" si="11"/>
        <v>1.5704662288947967E-2</v>
      </c>
      <c r="O165" s="268">
        <f t="shared" si="11"/>
        <v>1.546418485768444E-2</v>
      </c>
      <c r="P165" s="268">
        <f t="shared" si="11"/>
        <v>1.6094422093602682E-2</v>
      </c>
      <c r="Q165" s="268">
        <f t="shared" si="11"/>
        <v>1.7771215377827949E-2</v>
      </c>
      <c r="R165" s="268">
        <f t="shared" si="11"/>
        <v>1.7508099198132804E-2</v>
      </c>
      <c r="S165" s="268">
        <f t="shared" si="11"/>
        <v>1.7331522537487487E-2</v>
      </c>
      <c r="T165" s="268">
        <f t="shared" si="11"/>
        <v>1.8104465835542136E-2</v>
      </c>
      <c r="U165" s="268">
        <f t="shared" si="11"/>
        <v>1.8086123918811824E-2</v>
      </c>
      <c r="V165" s="268">
        <f t="shared" si="11"/>
        <v>1.8367049074991003E-2</v>
      </c>
      <c r="W165" s="268">
        <f t="shared" si="11"/>
        <v>1.8293227674567564E-2</v>
      </c>
      <c r="X165" s="268">
        <f t="shared" si="11"/>
        <v>1.724303158949703E-2</v>
      </c>
      <c r="Y165" s="268">
        <f t="shared" si="11"/>
        <v>1.6344438477204307E-2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0.52008423928627789</v>
      </c>
      <c r="C166" s="317">
        <f t="shared" si="12"/>
        <v>0.5342374153123205</v>
      </c>
      <c r="D166" s="317">
        <f t="shared" si="12"/>
        <v>0.44405175234098571</v>
      </c>
      <c r="E166" s="317">
        <f t="shared" si="12"/>
        <v>0.4754940535832563</v>
      </c>
      <c r="F166" s="317">
        <f t="shared" si="12"/>
        <v>0.4530328728412743</v>
      </c>
      <c r="G166" s="317">
        <f t="shared" si="12"/>
        <v>0.50561955221366128</v>
      </c>
      <c r="H166" s="317">
        <f t="shared" si="12"/>
        <v>0.47730501403076342</v>
      </c>
      <c r="I166" s="317">
        <f t="shared" si="12"/>
        <v>0.48455576962344882</v>
      </c>
      <c r="J166" s="317">
        <f t="shared" si="12"/>
        <v>0.54719552865576382</v>
      </c>
      <c r="K166" s="317">
        <f t="shared" si="12"/>
        <v>0.56094105227711977</v>
      </c>
      <c r="L166" s="317">
        <f t="shared" si="12"/>
        <v>0.47501067352331261</v>
      </c>
      <c r="M166" s="317">
        <f t="shared" si="12"/>
        <v>0.35099856580863492</v>
      </c>
      <c r="N166" s="317">
        <f t="shared" si="12"/>
        <v>0.36029921690259281</v>
      </c>
      <c r="O166" s="317">
        <f t="shared" si="12"/>
        <v>0.37174546099386979</v>
      </c>
      <c r="P166" s="317">
        <f t="shared" si="12"/>
        <v>0.34740396731829276</v>
      </c>
      <c r="Q166" s="317">
        <f t="shared" si="12"/>
        <v>0.34551947891569956</v>
      </c>
      <c r="R166" s="317">
        <f t="shared" si="12"/>
        <v>0.36378393844366352</v>
      </c>
      <c r="S166" s="317">
        <f t="shared" si="12"/>
        <v>0.35335508003000116</v>
      </c>
      <c r="T166" s="317">
        <f t="shared" si="12"/>
        <v>0.32641587947299827</v>
      </c>
      <c r="U166" s="317">
        <f t="shared" si="12"/>
        <v>0.26766532081209421</v>
      </c>
      <c r="V166" s="317">
        <f t="shared" si="12"/>
        <v>0.2752043444628795</v>
      </c>
      <c r="W166" s="317">
        <f t="shared" si="12"/>
        <v>0.27155923047829195</v>
      </c>
      <c r="X166" s="317">
        <f t="shared" si="12"/>
        <v>0.20707596994248234</v>
      </c>
      <c r="Y166" s="317">
        <f t="shared" si="12"/>
        <v>0.27951604538173425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0.25707971357948728</v>
      </c>
      <c r="C167" s="269">
        <f t="shared" si="13"/>
        <v>0.25485915513430613</v>
      </c>
      <c r="D167" s="269">
        <f t="shared" si="13"/>
        <v>0.30390184408559279</v>
      </c>
      <c r="E167" s="269">
        <f t="shared" si="13"/>
        <v>0.31412286062357841</v>
      </c>
      <c r="F167" s="269">
        <f t="shared" si="13"/>
        <v>0.32191683893323025</v>
      </c>
      <c r="G167" s="269">
        <f t="shared" si="13"/>
        <v>0.28401052683445538</v>
      </c>
      <c r="H167" s="269">
        <f t="shared" si="13"/>
        <v>0.29716983536338981</v>
      </c>
      <c r="I167" s="269">
        <f t="shared" si="13"/>
        <v>0.29701491001895469</v>
      </c>
      <c r="J167" s="269">
        <f t="shared" si="13"/>
        <v>0.26056682789762703</v>
      </c>
      <c r="K167" s="269">
        <f t="shared" si="13"/>
        <v>0.25081764085825242</v>
      </c>
      <c r="L167" s="269">
        <f t="shared" si="13"/>
        <v>0.29724182738525784</v>
      </c>
      <c r="M167" s="269">
        <f t="shared" si="13"/>
        <v>0.38141576196001425</v>
      </c>
      <c r="N167" s="269">
        <f t="shared" si="13"/>
        <v>0.36681270444960529</v>
      </c>
      <c r="O167" s="269">
        <f t="shared" si="13"/>
        <v>0.3565597817811455</v>
      </c>
      <c r="P167" s="269">
        <f t="shared" si="13"/>
        <v>0.37418912132090615</v>
      </c>
      <c r="Q167" s="269">
        <f t="shared" si="13"/>
        <v>0.35923081521447386</v>
      </c>
      <c r="R167" s="269">
        <f t="shared" si="13"/>
        <v>0.34369159253103204</v>
      </c>
      <c r="S167" s="269">
        <f t="shared" si="13"/>
        <v>0.35220293392461705</v>
      </c>
      <c r="T167" s="269">
        <f t="shared" si="13"/>
        <v>0.36289223071862392</v>
      </c>
      <c r="U167" s="269">
        <f t="shared" si="13"/>
        <v>0.40077544413571842</v>
      </c>
      <c r="V167" s="269">
        <f t="shared" si="13"/>
        <v>0.38972946555780935</v>
      </c>
      <c r="W167" s="269">
        <f t="shared" si="13"/>
        <v>0.39632558497865861</v>
      </c>
      <c r="X167" s="269">
        <f t="shared" si="13"/>
        <v>0.44641932146365892</v>
      </c>
      <c r="Y167" s="269">
        <f t="shared" si="13"/>
        <v>0.38492818961240188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0.12730052468127981</v>
      </c>
      <c r="C168" s="269">
        <f t="shared" si="14"/>
        <v>0.11944788964666293</v>
      </c>
      <c r="D168" s="269">
        <f t="shared" si="14"/>
        <v>0.14109486540131616</v>
      </c>
      <c r="E168" s="269">
        <f t="shared" si="14"/>
        <v>0.1139773082051127</v>
      </c>
      <c r="F168" s="269">
        <f t="shared" si="14"/>
        <v>0.12262454672418811</v>
      </c>
      <c r="G168" s="269">
        <f t="shared" si="14"/>
        <v>0.11354301306621224</v>
      </c>
      <c r="H168" s="269">
        <f t="shared" si="14"/>
        <v>0.1193091715899345</v>
      </c>
      <c r="I168" s="269">
        <f t="shared" si="14"/>
        <v>0.11442087599809345</v>
      </c>
      <c r="J168" s="269">
        <f t="shared" si="14"/>
        <v>0.10146484436523857</v>
      </c>
      <c r="K168" s="269">
        <f t="shared" si="14"/>
        <v>8.6467979620001592E-2</v>
      </c>
      <c r="L168" s="269">
        <f t="shared" si="14"/>
        <v>0.11422528196651628</v>
      </c>
      <c r="M168" s="269">
        <f t="shared" si="14"/>
        <v>0.15371119054521459</v>
      </c>
      <c r="N168" s="269">
        <f t="shared" si="14"/>
        <v>0.144554174936254</v>
      </c>
      <c r="O168" s="269">
        <f t="shared" si="14"/>
        <v>0.14316052555960132</v>
      </c>
      <c r="P168" s="269">
        <f t="shared" si="14"/>
        <v>0.14958681723455114</v>
      </c>
      <c r="Q168" s="269">
        <f t="shared" si="14"/>
        <v>0.15970516501793841</v>
      </c>
      <c r="R168" s="269">
        <f t="shared" si="14"/>
        <v>0.15713173784148599</v>
      </c>
      <c r="S168" s="269">
        <f t="shared" si="14"/>
        <v>0.15875099310753268</v>
      </c>
      <c r="T168" s="269">
        <f t="shared" si="14"/>
        <v>0.16931244175398621</v>
      </c>
      <c r="U168" s="269">
        <f t="shared" si="14"/>
        <v>0.17409664750039569</v>
      </c>
      <c r="V168" s="269">
        <f t="shared" si="14"/>
        <v>0.17557980994177191</v>
      </c>
      <c r="W168" s="269">
        <f t="shared" si="14"/>
        <v>0.17844244348773425</v>
      </c>
      <c r="X168" s="269">
        <f t="shared" si="14"/>
        <v>0.18196553028066773</v>
      </c>
      <c r="Y168" s="269">
        <f t="shared" si="14"/>
        <v>0.17510644906495226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0.12720911094032647</v>
      </c>
      <c r="C169" s="318">
        <f t="shared" si="15"/>
        <v>0.11934470832830101</v>
      </c>
      <c r="D169" s="318">
        <f t="shared" si="15"/>
        <v>0.14094491257698391</v>
      </c>
      <c r="E169" s="318">
        <f t="shared" si="15"/>
        <v>0.11381168718755066</v>
      </c>
      <c r="F169" s="318">
        <f t="shared" si="15"/>
        <v>0.12245329018969719</v>
      </c>
      <c r="G169" s="318">
        <f t="shared" si="15"/>
        <v>0.11336350384000254</v>
      </c>
      <c r="H169" s="318">
        <f t="shared" si="15"/>
        <v>0.11905735825568567</v>
      </c>
      <c r="I169" s="318">
        <f t="shared" si="15"/>
        <v>0.11415256384090446</v>
      </c>
      <c r="J169" s="318">
        <f t="shared" si="15"/>
        <v>0.10124284003981979</v>
      </c>
      <c r="K169" s="318">
        <f t="shared" si="15"/>
        <v>8.6035003809285554E-2</v>
      </c>
      <c r="L169" s="318">
        <f t="shared" si="15"/>
        <v>0.1141205868961207</v>
      </c>
      <c r="M169" s="318">
        <f t="shared" si="15"/>
        <v>0.15361756235348811</v>
      </c>
      <c r="N169" s="318">
        <f t="shared" si="15"/>
        <v>0.14434089267419653</v>
      </c>
      <c r="O169" s="318">
        <f t="shared" si="15"/>
        <v>0.14282005899229658</v>
      </c>
      <c r="P169" s="318">
        <f t="shared" si="15"/>
        <v>0.14930414395501374</v>
      </c>
      <c r="Q169" s="318">
        <f t="shared" si="15"/>
        <v>0.15943149846370097</v>
      </c>
      <c r="R169" s="318">
        <f t="shared" si="15"/>
        <v>0.15683447789232483</v>
      </c>
      <c r="S169" s="318">
        <f t="shared" si="15"/>
        <v>0.15846133399667922</v>
      </c>
      <c r="T169" s="318">
        <f t="shared" si="15"/>
        <v>0.16903373660284801</v>
      </c>
      <c r="U169" s="318">
        <f t="shared" si="15"/>
        <v>0.17362512160589622</v>
      </c>
      <c r="V169" s="318">
        <f t="shared" si="15"/>
        <v>0.17509835135918309</v>
      </c>
      <c r="W169" s="318">
        <f t="shared" si="15"/>
        <v>0.17808268605053693</v>
      </c>
      <c r="X169" s="318">
        <f t="shared" si="15"/>
        <v>0.18137264820178642</v>
      </c>
      <c r="Y169" s="318">
        <f t="shared" si="15"/>
        <v>0.17448626494610547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9.1413740953321716E-5</v>
      </c>
      <c r="C170" s="318">
        <f t="shared" si="16"/>
        <v>1.0318131836190575E-4</v>
      </c>
      <c r="D170" s="318">
        <f t="shared" si="16"/>
        <v>1.4995282433234207E-4</v>
      </c>
      <c r="E170" s="318">
        <f t="shared" si="16"/>
        <v>1.6562101756205055E-4</v>
      </c>
      <c r="F170" s="318">
        <f t="shared" si="16"/>
        <v>1.712565344908256E-4</v>
      </c>
      <c r="G170" s="318">
        <f t="shared" si="16"/>
        <v>1.7950922620976146E-4</v>
      </c>
      <c r="H170" s="318">
        <f t="shared" si="16"/>
        <v>2.5181333424878055E-4</v>
      </c>
      <c r="I170" s="318">
        <f t="shared" si="16"/>
        <v>2.6831215718900578E-4</v>
      </c>
      <c r="J170" s="318">
        <f t="shared" si="16"/>
        <v>2.2200432541873505E-4</v>
      </c>
      <c r="K170" s="318">
        <f t="shared" si="16"/>
        <v>4.3297581071603998E-4</v>
      </c>
      <c r="L170" s="318">
        <f t="shared" si="16"/>
        <v>1.0469507039558414E-4</v>
      </c>
      <c r="M170" s="318">
        <f t="shared" si="16"/>
        <v>9.3628191726523972E-5</v>
      </c>
      <c r="N170" s="318">
        <f t="shared" si="16"/>
        <v>2.1328226205748148E-4</v>
      </c>
      <c r="O170" s="318">
        <f t="shared" si="16"/>
        <v>3.4046656730473925E-4</v>
      </c>
      <c r="P170" s="318">
        <f t="shared" si="16"/>
        <v>2.8267327953753824E-4</v>
      </c>
      <c r="Q170" s="318">
        <f t="shared" si="16"/>
        <v>2.7366655423750262E-4</v>
      </c>
      <c r="R170" s="318">
        <f t="shared" si="16"/>
        <v>2.9725994916117882E-4</v>
      </c>
      <c r="S170" s="318">
        <f t="shared" si="16"/>
        <v>2.8965911085344789E-4</v>
      </c>
      <c r="T170" s="318">
        <f t="shared" si="16"/>
        <v>2.7870515113817459E-4</v>
      </c>
      <c r="U170" s="318">
        <f t="shared" si="16"/>
        <v>4.7152589449951117E-4</v>
      </c>
      <c r="V170" s="318">
        <f t="shared" si="16"/>
        <v>4.8145858258876731E-4</v>
      </c>
      <c r="W170" s="318">
        <f t="shared" si="16"/>
        <v>3.5975743719722411E-4</v>
      </c>
      <c r="X170" s="318">
        <f t="shared" si="16"/>
        <v>5.9288207888123843E-4</v>
      </c>
      <c r="Y170" s="318">
        <f t="shared" si="16"/>
        <v>6.2018411884678221E-4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2.0279058250907648E-2</v>
      </c>
      <c r="C171" s="269">
        <f t="shared" si="17"/>
        <v>1.8993898852550338E-2</v>
      </c>
      <c r="D171" s="269">
        <f t="shared" si="17"/>
        <v>2.2182860592886152E-2</v>
      </c>
      <c r="E171" s="269">
        <f t="shared" si="17"/>
        <v>1.9883229376059183E-2</v>
      </c>
      <c r="F171" s="269">
        <f t="shared" si="17"/>
        <v>2.1030866297681101E-2</v>
      </c>
      <c r="G171" s="269">
        <f t="shared" si="17"/>
        <v>1.9365630880387549E-2</v>
      </c>
      <c r="H171" s="269">
        <f t="shared" si="17"/>
        <v>2.0214983199707E-2</v>
      </c>
      <c r="I171" s="269">
        <f t="shared" si="17"/>
        <v>1.9681356537398637E-2</v>
      </c>
      <c r="J171" s="269">
        <f t="shared" si="17"/>
        <v>1.7278794478729747E-2</v>
      </c>
      <c r="K171" s="269">
        <f t="shared" si="17"/>
        <v>1.4901237863980612E-2</v>
      </c>
      <c r="L171" s="269">
        <f t="shared" si="17"/>
        <v>1.9335467727119214E-2</v>
      </c>
      <c r="M171" s="269">
        <f t="shared" si="17"/>
        <v>2.6180859986516813E-2</v>
      </c>
      <c r="N171" s="269">
        <f t="shared" si="17"/>
        <v>2.4194494858090415E-2</v>
      </c>
      <c r="O171" s="269">
        <f t="shared" si="17"/>
        <v>2.3720106970121946E-2</v>
      </c>
      <c r="P171" s="269">
        <f t="shared" si="17"/>
        <v>2.4764291689617208E-2</v>
      </c>
      <c r="Q171" s="269">
        <f t="shared" si="17"/>
        <v>2.599298391578779E-2</v>
      </c>
      <c r="R171" s="269">
        <f t="shared" si="17"/>
        <v>2.5362241169414382E-2</v>
      </c>
      <c r="S171" s="269">
        <f t="shared" si="17"/>
        <v>2.5394571893396625E-2</v>
      </c>
      <c r="T171" s="269">
        <f t="shared" si="17"/>
        <v>2.6393992838247324E-2</v>
      </c>
      <c r="U171" s="269">
        <f t="shared" si="17"/>
        <v>2.7317865075206203E-2</v>
      </c>
      <c r="V171" s="269">
        <f t="shared" si="17"/>
        <v>2.7317081703959478E-2</v>
      </c>
      <c r="W171" s="269">
        <f t="shared" si="17"/>
        <v>2.7408660656814014E-2</v>
      </c>
      <c r="X171" s="269">
        <f t="shared" si="17"/>
        <v>2.7627074814143955E-2</v>
      </c>
      <c r="Y171" s="269">
        <f t="shared" si="17"/>
        <v>2.5240247501227296E-2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1.3705168231261404E-2</v>
      </c>
      <c r="C172" s="318">
        <f t="shared" si="18"/>
        <v>1.244380185733588E-2</v>
      </c>
      <c r="D172" s="318">
        <f t="shared" si="18"/>
        <v>1.4311081276943189E-2</v>
      </c>
      <c r="E172" s="318">
        <f t="shared" si="18"/>
        <v>1.1799580454229592E-2</v>
      </c>
      <c r="F172" s="318">
        <f t="shared" si="18"/>
        <v>1.2741061806921023E-2</v>
      </c>
      <c r="G172" s="318">
        <f t="shared" si="18"/>
        <v>1.2030219806006713E-2</v>
      </c>
      <c r="H172" s="318">
        <f t="shared" si="18"/>
        <v>1.2456714509409656E-2</v>
      </c>
      <c r="I172" s="318">
        <f t="shared" si="18"/>
        <v>1.1916375552896602E-2</v>
      </c>
      <c r="J172" s="318">
        <f t="shared" si="18"/>
        <v>1.0468334806638059E-2</v>
      </c>
      <c r="K172" s="318">
        <f t="shared" si="18"/>
        <v>8.054984762279534E-3</v>
      </c>
      <c r="L172" s="318">
        <f t="shared" si="18"/>
        <v>1.1749396600481936E-2</v>
      </c>
      <c r="M172" s="318">
        <f t="shared" si="18"/>
        <v>1.6513335737977086E-2</v>
      </c>
      <c r="N172" s="318">
        <f t="shared" si="18"/>
        <v>1.4705900111187702E-2</v>
      </c>
      <c r="O172" s="318">
        <f t="shared" si="18"/>
        <v>1.4305863598356457E-2</v>
      </c>
      <c r="P172" s="318">
        <f t="shared" si="18"/>
        <v>1.4978933301505154E-2</v>
      </c>
      <c r="Q172" s="318">
        <f t="shared" si="18"/>
        <v>1.6620289497639058E-2</v>
      </c>
      <c r="R172" s="318">
        <f t="shared" si="18"/>
        <v>1.6347685849805178E-2</v>
      </c>
      <c r="S172" s="318">
        <f t="shared" si="18"/>
        <v>1.613674671608175E-2</v>
      </c>
      <c r="T172" s="318">
        <f t="shared" si="18"/>
        <v>1.6829488787184755E-2</v>
      </c>
      <c r="U172" s="318">
        <f t="shared" si="18"/>
        <v>1.6479575998950498E-2</v>
      </c>
      <c r="V172" s="318">
        <f t="shared" si="18"/>
        <v>1.674127021010418E-2</v>
      </c>
      <c r="W172" s="318">
        <f t="shared" si="18"/>
        <v>1.6792147427667169E-2</v>
      </c>
      <c r="X172" s="318">
        <f t="shared" si="18"/>
        <v>1.5230274277660289E-2</v>
      </c>
      <c r="Y172" s="318">
        <f t="shared" si="18"/>
        <v>1.4181487256977621E-2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6.420738863385368E-3</v>
      </c>
      <c r="C173" s="318">
        <f t="shared" si="19"/>
        <v>6.365278921763075E-3</v>
      </c>
      <c r="D173" s="318">
        <f t="shared" si="19"/>
        <v>7.5901530844499137E-3</v>
      </c>
      <c r="E173" s="318">
        <f t="shared" si="19"/>
        <v>7.8454298513133403E-3</v>
      </c>
      <c r="F173" s="318">
        <f t="shared" si="19"/>
        <v>8.0400897050076827E-3</v>
      </c>
      <c r="G173" s="318">
        <f t="shared" si="19"/>
        <v>7.0933540490845E-3</v>
      </c>
      <c r="H173" s="318">
        <f t="shared" si="19"/>
        <v>7.4220166359162754E-3</v>
      </c>
      <c r="I173" s="318">
        <f t="shared" si="19"/>
        <v>7.4181472711729963E-3</v>
      </c>
      <c r="J173" s="318">
        <f t="shared" si="19"/>
        <v>6.5078318903371958E-3</v>
      </c>
      <c r="K173" s="318">
        <f t="shared" si="19"/>
        <v>6.2643393827466623E-3</v>
      </c>
      <c r="L173" s="318">
        <f t="shared" si="19"/>
        <v>7.4238146851136541E-3</v>
      </c>
      <c r="M173" s="318">
        <f t="shared" si="19"/>
        <v>9.5261153508606165E-3</v>
      </c>
      <c r="N173" s="318">
        <f t="shared" si="19"/>
        <v>9.1613941615617082E-3</v>
      </c>
      <c r="O173" s="318">
        <f t="shared" si="19"/>
        <v>8.905320517616595E-3</v>
      </c>
      <c r="P173" s="318">
        <f t="shared" si="19"/>
        <v>9.3456251373109835E-3</v>
      </c>
      <c r="Q173" s="318">
        <f t="shared" si="19"/>
        <v>8.9720313752411907E-3</v>
      </c>
      <c r="R173" s="318">
        <f t="shared" si="19"/>
        <v>8.5839288306990072E-3</v>
      </c>
      <c r="S173" s="318">
        <f t="shared" si="19"/>
        <v>8.7965053102057635E-3</v>
      </c>
      <c r="T173" s="318">
        <f t="shared" si="19"/>
        <v>9.0634776916197514E-3</v>
      </c>
      <c r="U173" s="318">
        <f t="shared" si="19"/>
        <v>1.0009636442422353E-2</v>
      </c>
      <c r="V173" s="318">
        <f t="shared" si="19"/>
        <v>9.7337556934056768E-3</v>
      </c>
      <c r="W173" s="318">
        <f t="shared" si="19"/>
        <v>9.8984982151833923E-3</v>
      </c>
      <c r="X173" s="318">
        <f t="shared" si="19"/>
        <v>1.1149622997388264E-2</v>
      </c>
      <c r="Y173" s="318">
        <f t="shared" si="19"/>
        <v>9.6138405953713722E-3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1.5315115626087647E-4</v>
      </c>
      <c r="C174" s="318">
        <f t="shared" si="20"/>
        <v>1.8481807345138213E-4</v>
      </c>
      <c r="D174" s="318">
        <f t="shared" si="20"/>
        <v>2.8162623149305058E-4</v>
      </c>
      <c r="E174" s="318">
        <f t="shared" si="20"/>
        <v>2.3821907051624819E-4</v>
      </c>
      <c r="F174" s="318">
        <f t="shared" si="20"/>
        <v>2.4971478575239761E-4</v>
      </c>
      <c r="G174" s="318">
        <f t="shared" si="20"/>
        <v>2.4205702529633545E-4</v>
      </c>
      <c r="H174" s="318">
        <f t="shared" si="20"/>
        <v>3.362520543810654E-4</v>
      </c>
      <c r="I174" s="318">
        <f t="shared" si="20"/>
        <v>3.4683371332903533E-4</v>
      </c>
      <c r="J174" s="318">
        <f t="shared" si="20"/>
        <v>3.0262778175449195E-4</v>
      </c>
      <c r="K174" s="318">
        <f t="shared" si="20"/>
        <v>5.8191371895441703E-4</v>
      </c>
      <c r="L174" s="318">
        <f t="shared" si="20"/>
        <v>1.6225644152362549E-4</v>
      </c>
      <c r="M174" s="318">
        <f t="shared" si="20"/>
        <v>1.414088976791099E-4</v>
      </c>
      <c r="N174" s="318">
        <f t="shared" si="20"/>
        <v>3.2720058534100373E-4</v>
      </c>
      <c r="O174" s="318">
        <f t="shared" si="20"/>
        <v>5.089228541488946E-4</v>
      </c>
      <c r="P174" s="318">
        <f t="shared" si="20"/>
        <v>4.3973325080107147E-4</v>
      </c>
      <c r="Q174" s="318">
        <f t="shared" si="20"/>
        <v>4.0066304290754546E-4</v>
      </c>
      <c r="R174" s="318">
        <f t="shared" si="20"/>
        <v>4.3062648891019665E-4</v>
      </c>
      <c r="S174" s="318">
        <f t="shared" si="20"/>
        <v>4.613198671091131E-4</v>
      </c>
      <c r="T174" s="318">
        <f t="shared" si="20"/>
        <v>5.0102635944281981E-4</v>
      </c>
      <c r="U174" s="318">
        <f t="shared" si="20"/>
        <v>8.286526338333488E-4</v>
      </c>
      <c r="V174" s="318">
        <f t="shared" si="20"/>
        <v>8.4205580044962366E-4</v>
      </c>
      <c r="W174" s="318">
        <f t="shared" si="20"/>
        <v>7.1801501396345107E-4</v>
      </c>
      <c r="X174" s="318">
        <f t="shared" si="20"/>
        <v>1.2471775390954034E-3</v>
      </c>
      <c r="Y174" s="318">
        <f t="shared" si="20"/>
        <v>1.4449196488783005E-3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2.3995788035682059E-2</v>
      </c>
      <c r="C175" s="319">
        <f t="shared" si="21"/>
        <v>2.3288129234381141E-2</v>
      </c>
      <c r="D175" s="319">
        <f t="shared" si="21"/>
        <v>2.8139001217149441E-2</v>
      </c>
      <c r="E175" s="319">
        <f t="shared" si="21"/>
        <v>2.6225297320831332E-2</v>
      </c>
      <c r="F175" s="319">
        <f t="shared" si="21"/>
        <v>2.7348356357930873E-2</v>
      </c>
      <c r="G175" s="319">
        <f t="shared" si="21"/>
        <v>2.4719022389312444E-2</v>
      </c>
      <c r="H175" s="319">
        <f t="shared" si="21"/>
        <v>2.6134749298458049E-2</v>
      </c>
      <c r="I175" s="319">
        <f t="shared" si="21"/>
        <v>2.577221151882227E-2</v>
      </c>
      <c r="J175" s="319">
        <f t="shared" si="21"/>
        <v>2.2640223567207064E-2</v>
      </c>
      <c r="K175" s="319">
        <f t="shared" si="21"/>
        <v>3.5556468556159321E-2</v>
      </c>
      <c r="L175" s="319">
        <f t="shared" si="21"/>
        <v>5.0749876031385747E-2</v>
      </c>
      <c r="M175" s="319">
        <f t="shared" si="21"/>
        <v>3.2450071709558465E-2</v>
      </c>
      <c r="N175" s="319">
        <f t="shared" si="21"/>
        <v>4.0103760594129248E-2</v>
      </c>
      <c r="O175" s="319">
        <f t="shared" si="21"/>
        <v>3.1412726950299778E-2</v>
      </c>
      <c r="P175" s="319">
        <f t="shared" si="21"/>
        <v>3.2629801634076791E-2</v>
      </c>
      <c r="Q175" s="319">
        <f t="shared" si="21"/>
        <v>3.272402605420776E-2</v>
      </c>
      <c r="R175" s="319">
        <f t="shared" si="21"/>
        <v>3.1810803077808612E-2</v>
      </c>
      <c r="S175" s="319">
        <f t="shared" si="21"/>
        <v>3.2332245998490876E-2</v>
      </c>
      <c r="T175" s="319">
        <f t="shared" si="21"/>
        <v>3.3679206026339857E-2</v>
      </c>
      <c r="U175" s="319">
        <f t="shared" si="21"/>
        <v>3.6616733959383529E-2</v>
      </c>
      <c r="V175" s="319">
        <f t="shared" si="21"/>
        <v>3.6239782776843997E-2</v>
      </c>
      <c r="W175" s="319">
        <f t="shared" si="21"/>
        <v>3.642203847607809E-2</v>
      </c>
      <c r="X175" s="319">
        <f t="shared" si="21"/>
        <v>3.9646201502861217E-2</v>
      </c>
      <c r="Y175" s="319">
        <f t="shared" si="21"/>
        <v>3.6024197730898461E-2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1</v>
      </c>
      <c r="D178" s="232">
        <f t="shared" si="22"/>
        <v>1.0000000000000004</v>
      </c>
      <c r="E178" s="232">
        <f t="shared" si="22"/>
        <v>1.0000000000000004</v>
      </c>
      <c r="F178" s="232">
        <f t="shared" si="22"/>
        <v>1</v>
      </c>
      <c r="G178" s="232">
        <f t="shared" si="22"/>
        <v>1.0000000000000002</v>
      </c>
      <c r="H178" s="232">
        <f t="shared" si="22"/>
        <v>0.99999999999999978</v>
      </c>
      <c r="I178" s="232">
        <f t="shared" si="22"/>
        <v>1</v>
      </c>
      <c r="J178" s="232">
        <f t="shared" si="22"/>
        <v>1</v>
      </c>
      <c r="K178" s="232">
        <f t="shared" si="22"/>
        <v>0.99999999999999967</v>
      </c>
      <c r="L178" s="232">
        <f t="shared" si="22"/>
        <v>0.99999999999999989</v>
      </c>
      <c r="M178" s="232">
        <f t="shared" si="22"/>
        <v>0.99999999999999989</v>
      </c>
      <c r="N178" s="232">
        <f t="shared" si="22"/>
        <v>0.99999999999999989</v>
      </c>
      <c r="O178" s="232">
        <f t="shared" si="22"/>
        <v>1.0000000000000002</v>
      </c>
      <c r="P178" s="232">
        <f t="shared" si="22"/>
        <v>0.99999999999999989</v>
      </c>
      <c r="Q178" s="232">
        <f t="shared" si="22"/>
        <v>1</v>
      </c>
      <c r="R178" s="232">
        <f t="shared" si="22"/>
        <v>0.99999999999999978</v>
      </c>
      <c r="S178" s="232">
        <f t="shared" si="22"/>
        <v>1.0000000000000002</v>
      </c>
      <c r="T178" s="232">
        <f t="shared" si="22"/>
        <v>0.99999999999999967</v>
      </c>
      <c r="U178" s="232">
        <f t="shared" si="22"/>
        <v>1.0000000000000002</v>
      </c>
      <c r="V178" s="232">
        <f t="shared" si="22"/>
        <v>1.0000000000000007</v>
      </c>
      <c r="W178" s="232">
        <f t="shared" si="22"/>
        <v>0.99999999999999989</v>
      </c>
      <c r="X178" s="232">
        <f t="shared" si="22"/>
        <v>1.0000000000000002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2.7898753387945356E-3</v>
      </c>
      <c r="C179" s="266">
        <f t="shared" si="23"/>
        <v>2.810696830254221E-3</v>
      </c>
      <c r="D179" s="266">
        <f t="shared" si="23"/>
        <v>2.9698729079652613E-3</v>
      </c>
      <c r="E179" s="266">
        <f t="shared" si="23"/>
        <v>2.614836917682046E-3</v>
      </c>
      <c r="F179" s="266">
        <f t="shared" si="23"/>
        <v>2.6888278236727055E-3</v>
      </c>
      <c r="G179" s="266">
        <f t="shared" si="23"/>
        <v>2.9313798628961569E-3</v>
      </c>
      <c r="H179" s="266">
        <f t="shared" si="23"/>
        <v>3.2244614183658815E-3</v>
      </c>
      <c r="I179" s="266">
        <f t="shared" si="23"/>
        <v>3.2152372606827568E-3</v>
      </c>
      <c r="J179" s="266">
        <f t="shared" si="23"/>
        <v>3.1685358171696697E-3</v>
      </c>
      <c r="K179" s="266">
        <f t="shared" si="23"/>
        <v>3.5970341364721312E-3</v>
      </c>
      <c r="L179" s="266">
        <f t="shared" si="23"/>
        <v>2.2640420493229871E-3</v>
      </c>
      <c r="M179" s="266">
        <f t="shared" si="23"/>
        <v>2.1288173998087107E-3</v>
      </c>
      <c r="N179" s="266">
        <f t="shared" si="23"/>
        <v>2.7828603832939364E-3</v>
      </c>
      <c r="O179" s="266">
        <f t="shared" si="23"/>
        <v>3.3398279170033266E-3</v>
      </c>
      <c r="P179" s="266">
        <f t="shared" si="23"/>
        <v>3.0759862965056765E-3</v>
      </c>
      <c r="Q179" s="266">
        <f t="shared" si="23"/>
        <v>3.2711827924740504E-3</v>
      </c>
      <c r="R179" s="266">
        <f t="shared" si="23"/>
        <v>3.4559327053343514E-3</v>
      </c>
      <c r="S179" s="266">
        <f t="shared" si="23"/>
        <v>3.3974237298856147E-3</v>
      </c>
      <c r="T179" s="266">
        <f t="shared" si="23"/>
        <v>3.4013960811390483E-3</v>
      </c>
      <c r="U179" s="266">
        <f t="shared" si="23"/>
        <v>3.7251929932963983E-3</v>
      </c>
      <c r="V179" s="266">
        <f t="shared" si="23"/>
        <v>3.8670417620512328E-3</v>
      </c>
      <c r="W179" s="266">
        <f t="shared" si="23"/>
        <v>3.5573549818862524E-3</v>
      </c>
      <c r="X179" s="266">
        <f t="shared" si="23"/>
        <v>3.6522065267572141E-3</v>
      </c>
      <c r="Y179" s="266">
        <f t="shared" si="23"/>
        <v>4.1517935879707979E-3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2.2140648070518434E-2</v>
      </c>
      <c r="C180" s="267">
        <f t="shared" si="24"/>
        <v>2.230588889984933E-2</v>
      </c>
      <c r="D180" s="267">
        <f t="shared" si="24"/>
        <v>2.3569121514166923E-2</v>
      </c>
      <c r="E180" s="267">
        <f t="shared" si="24"/>
        <v>2.0751530776716574E-2</v>
      </c>
      <c r="F180" s="267">
        <f t="shared" si="24"/>
        <v>2.1338727841466384E-2</v>
      </c>
      <c r="G180" s="267">
        <f t="shared" si="24"/>
        <v>2.3263637985140903E-2</v>
      </c>
      <c r="H180" s="267">
        <f t="shared" si="24"/>
        <v>2.5589553944675908E-2</v>
      </c>
      <c r="I180" s="267">
        <f t="shared" si="24"/>
        <v>2.5516350376699526E-2</v>
      </c>
      <c r="J180" s="267">
        <f t="shared" si="24"/>
        <v>2.5145724416883272E-2</v>
      </c>
      <c r="K180" s="267">
        <f t="shared" si="24"/>
        <v>2.8546317394841821E-2</v>
      </c>
      <c r="L180" s="267">
        <f t="shared" si="24"/>
        <v>1.7967597882912901E-2</v>
      </c>
      <c r="M180" s="267">
        <f t="shared" si="24"/>
        <v>1.6894445497312605E-2</v>
      </c>
      <c r="N180" s="267">
        <f t="shared" si="24"/>
        <v>2.2084976887362197E-2</v>
      </c>
      <c r="O180" s="267">
        <f t="shared" si="24"/>
        <v>2.6505110639966543E-2</v>
      </c>
      <c r="P180" s="267">
        <f t="shared" si="24"/>
        <v>2.4411244873076107E-2</v>
      </c>
      <c r="Q180" s="267">
        <f t="shared" si="24"/>
        <v>2.5960338075104804E-2</v>
      </c>
      <c r="R180" s="267">
        <f t="shared" si="24"/>
        <v>2.7426526454498956E-2</v>
      </c>
      <c r="S180" s="267">
        <f t="shared" si="24"/>
        <v>2.6962195085866267E-2</v>
      </c>
      <c r="T180" s="267">
        <f t="shared" si="24"/>
        <v>2.6993719946454737E-2</v>
      </c>
      <c r="U180" s="267">
        <f t="shared" si="24"/>
        <v>2.9563395149754024E-2</v>
      </c>
      <c r="V180" s="267">
        <f t="shared" si="24"/>
        <v>3.0689117014299466E-2</v>
      </c>
      <c r="W180" s="267">
        <f t="shared" si="24"/>
        <v>2.82314208167742E-2</v>
      </c>
      <c r="X180" s="267">
        <f t="shared" si="24"/>
        <v>2.8984169387554555E-2</v>
      </c>
      <c r="Y180" s="267">
        <f t="shared" si="24"/>
        <v>3.2948927650801499E-2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2.47838441084418E-2</v>
      </c>
      <c r="C181" s="267">
        <f t="shared" si="25"/>
        <v>2.4968811727340882E-2</v>
      </c>
      <c r="D181" s="267">
        <f t="shared" si="25"/>
        <v>2.6382851645514495E-2</v>
      </c>
      <c r="E181" s="267">
        <f t="shared" si="25"/>
        <v>2.3228891139211925E-2</v>
      </c>
      <c r="F181" s="267">
        <f t="shared" si="25"/>
        <v>2.3886188995505129E-2</v>
      </c>
      <c r="G181" s="267">
        <f t="shared" si="25"/>
        <v>2.6040898865407804E-2</v>
      </c>
      <c r="H181" s="267">
        <f t="shared" si="25"/>
        <v>2.8644487449032432E-2</v>
      </c>
      <c r="I181" s="267">
        <f t="shared" si="25"/>
        <v>2.8562544688769492E-2</v>
      </c>
      <c r="J181" s="267">
        <f t="shared" si="25"/>
        <v>2.8147672640698815E-2</v>
      </c>
      <c r="K181" s="267">
        <f t="shared" si="25"/>
        <v>3.195423539231991E-2</v>
      </c>
      <c r="L181" s="267">
        <f t="shared" si="25"/>
        <v>2.0112606619055253E-2</v>
      </c>
      <c r="M181" s="267">
        <f t="shared" si="25"/>
        <v>1.8911339097679697E-2</v>
      </c>
      <c r="N181" s="267">
        <f t="shared" si="25"/>
        <v>2.4721526785105887E-2</v>
      </c>
      <c r="O181" s="267">
        <f t="shared" si="25"/>
        <v>2.9669345182927659E-2</v>
      </c>
      <c r="P181" s="267">
        <f t="shared" si="25"/>
        <v>2.7325509420517629E-2</v>
      </c>
      <c r="Q181" s="267">
        <f t="shared" si="25"/>
        <v>2.9059536550448305E-2</v>
      </c>
      <c r="R181" s="267">
        <f t="shared" si="25"/>
        <v>3.0700761509752882E-2</v>
      </c>
      <c r="S181" s="267">
        <f t="shared" si="25"/>
        <v>3.0180997308714173E-2</v>
      </c>
      <c r="T181" s="267">
        <f t="shared" si="25"/>
        <v>3.0216285671903757E-2</v>
      </c>
      <c r="U181" s="267">
        <f t="shared" si="25"/>
        <v>3.3092733978432785E-2</v>
      </c>
      <c r="V181" s="267">
        <f t="shared" si="25"/>
        <v>3.4352846831114302E-2</v>
      </c>
      <c r="W181" s="267">
        <f t="shared" si="25"/>
        <v>3.1601745814045026E-2</v>
      </c>
      <c r="X181" s="267">
        <f t="shared" si="25"/>
        <v>3.2444359055159418E-2</v>
      </c>
      <c r="Y181" s="267">
        <f t="shared" si="25"/>
        <v>3.6882438302478761E-2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3.9899884397401941E-2</v>
      </c>
      <c r="C182" s="267">
        <f t="shared" si="26"/>
        <v>4.0197666556579664E-2</v>
      </c>
      <c r="D182" s="267">
        <f t="shared" si="26"/>
        <v>4.2474150746101412E-2</v>
      </c>
      <c r="E182" s="267">
        <f t="shared" si="26"/>
        <v>3.7396542161863271E-2</v>
      </c>
      <c r="F182" s="267">
        <f t="shared" si="26"/>
        <v>3.8454735893473528E-2</v>
      </c>
      <c r="G182" s="267">
        <f t="shared" si="26"/>
        <v>4.1923635808389217E-2</v>
      </c>
      <c r="H182" s="267">
        <f t="shared" si="26"/>
        <v>4.611519233410323E-2</v>
      </c>
      <c r="I182" s="267">
        <f t="shared" si="26"/>
        <v>4.5983271448570333E-2</v>
      </c>
      <c r="J182" s="267">
        <f t="shared" si="26"/>
        <v>4.5315362681661371E-2</v>
      </c>
      <c r="K182" s="267">
        <f t="shared" si="26"/>
        <v>5.1443605462586729E-2</v>
      </c>
      <c r="L182" s="267">
        <f t="shared" si="26"/>
        <v>3.2379588715916105E-2</v>
      </c>
      <c r="M182" s="267">
        <f t="shared" si="26"/>
        <v>3.0445650016837855E-2</v>
      </c>
      <c r="N182" s="267">
        <f t="shared" si="26"/>
        <v>3.9799558798750717E-2</v>
      </c>
      <c r="O182" s="267">
        <f t="shared" si="26"/>
        <v>4.7765126255866208E-2</v>
      </c>
      <c r="P182" s="267">
        <f t="shared" si="26"/>
        <v>4.3991749714379531E-2</v>
      </c>
      <c r="Q182" s="267">
        <f t="shared" si="26"/>
        <v>4.6783386141862809E-2</v>
      </c>
      <c r="R182" s="267">
        <f t="shared" si="26"/>
        <v>4.9425618955297818E-2</v>
      </c>
      <c r="S182" s="267">
        <f t="shared" si="26"/>
        <v>4.8588842729438329E-2</v>
      </c>
      <c r="T182" s="267">
        <f t="shared" si="26"/>
        <v>4.8645653997523963E-2</v>
      </c>
      <c r="U182" s="267">
        <f t="shared" si="26"/>
        <v>5.3276491506162031E-2</v>
      </c>
      <c r="V182" s="267">
        <f t="shared" si="26"/>
        <v>5.5305166191561138E-2</v>
      </c>
      <c r="W182" s="267">
        <f t="shared" si="26"/>
        <v>5.0876127174597226E-2</v>
      </c>
      <c r="X182" s="267">
        <f t="shared" si="26"/>
        <v>5.2232662938987921E-2</v>
      </c>
      <c r="Y182" s="267">
        <f t="shared" si="26"/>
        <v>5.9377593650290834E-2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3.4948407323324437E-2</v>
      </c>
      <c r="C183" s="268">
        <f t="shared" si="27"/>
        <v>3.2818868526202853E-2</v>
      </c>
      <c r="D183" s="268">
        <f t="shared" si="27"/>
        <v>3.1750254788475735E-2</v>
      </c>
      <c r="E183" s="268">
        <f t="shared" si="27"/>
        <v>2.7746957011646065E-2</v>
      </c>
      <c r="F183" s="268">
        <f t="shared" si="27"/>
        <v>2.8752732105244514E-2</v>
      </c>
      <c r="G183" s="268">
        <f t="shared" si="27"/>
        <v>2.9969570207746928E-2</v>
      </c>
      <c r="H183" s="268">
        <f t="shared" si="27"/>
        <v>2.9471309854757252E-2</v>
      </c>
      <c r="I183" s="268">
        <f t="shared" si="27"/>
        <v>2.8653978893379971E-2</v>
      </c>
      <c r="J183" s="268">
        <f t="shared" si="27"/>
        <v>2.8712164374424368E-2</v>
      </c>
      <c r="K183" s="268">
        <f t="shared" si="27"/>
        <v>2.443398850594658E-2</v>
      </c>
      <c r="L183" s="268">
        <f t="shared" si="27"/>
        <v>2.8926121176996961E-2</v>
      </c>
      <c r="M183" s="268">
        <f t="shared" si="27"/>
        <v>3.1124726346008803E-2</v>
      </c>
      <c r="N183" s="268">
        <f t="shared" si="27"/>
        <v>2.8802764584285521E-2</v>
      </c>
      <c r="O183" s="268">
        <f t="shared" si="27"/>
        <v>2.8394441679579756E-2</v>
      </c>
      <c r="P183" s="268">
        <f t="shared" si="27"/>
        <v>2.8498797239312233E-2</v>
      </c>
      <c r="Q183" s="268">
        <f t="shared" si="27"/>
        <v>3.1354176952264133E-2</v>
      </c>
      <c r="R183" s="268">
        <f t="shared" si="27"/>
        <v>3.1744792655033174E-2</v>
      </c>
      <c r="S183" s="268">
        <f t="shared" si="27"/>
        <v>3.0932831368449456E-2</v>
      </c>
      <c r="T183" s="268">
        <f t="shared" si="27"/>
        <v>3.1035117896872032E-2</v>
      </c>
      <c r="U183" s="268">
        <f t="shared" si="27"/>
        <v>2.8446030772403263E-2</v>
      </c>
      <c r="V183" s="268">
        <f t="shared" si="27"/>
        <v>2.9167986291517064E-2</v>
      </c>
      <c r="W183" s="268">
        <f t="shared" si="27"/>
        <v>2.8970428130153991E-2</v>
      </c>
      <c r="X183" s="268">
        <f t="shared" si="27"/>
        <v>2.5066554148100047E-2</v>
      </c>
      <c r="Y183" s="268">
        <f t="shared" si="27"/>
        <v>2.6091750205856742E-2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0.56360937013683987</v>
      </c>
      <c r="C184" s="269">
        <f t="shared" si="28"/>
        <v>0.575557070822309</v>
      </c>
      <c r="D184" s="269">
        <f t="shared" si="28"/>
        <v>0.57484342918542775</v>
      </c>
      <c r="E184" s="269">
        <f t="shared" si="28"/>
        <v>0.629409533056285</v>
      </c>
      <c r="F184" s="269">
        <f t="shared" si="28"/>
        <v>0.61846387319464913</v>
      </c>
      <c r="G184" s="269">
        <f t="shared" si="28"/>
        <v>0.60285305802794509</v>
      </c>
      <c r="H184" s="269">
        <f t="shared" si="28"/>
        <v>0.59555315100229578</v>
      </c>
      <c r="I184" s="269">
        <f t="shared" si="28"/>
        <v>0.60345533764438997</v>
      </c>
      <c r="J184" s="269">
        <f t="shared" si="28"/>
        <v>0.60292351926634113</v>
      </c>
      <c r="K184" s="269">
        <f t="shared" si="28"/>
        <v>0.61672926203791156</v>
      </c>
      <c r="L184" s="269">
        <f t="shared" si="28"/>
        <v>0.62756009760603526</v>
      </c>
      <c r="M184" s="269">
        <f t="shared" si="28"/>
        <v>0.61995291522799933</v>
      </c>
      <c r="N184" s="269">
        <f t="shared" si="28"/>
        <v>0.61062441915461085</v>
      </c>
      <c r="O184" s="269">
        <f t="shared" si="28"/>
        <v>0.5942681513410919</v>
      </c>
      <c r="P184" s="269">
        <f t="shared" si="28"/>
        <v>0.60141850937502661</v>
      </c>
      <c r="Q184" s="269">
        <f t="shared" si="28"/>
        <v>0.57530330989160772</v>
      </c>
      <c r="R184" s="269">
        <f t="shared" si="28"/>
        <v>0.56565967590763166</v>
      </c>
      <c r="S184" s="269">
        <f t="shared" si="28"/>
        <v>0.57059226665605345</v>
      </c>
      <c r="T184" s="269">
        <f t="shared" si="28"/>
        <v>0.56467243488637253</v>
      </c>
      <c r="U184" s="269">
        <f t="shared" si="28"/>
        <v>0.572186329608661</v>
      </c>
      <c r="V184" s="269">
        <f t="shared" si="28"/>
        <v>0.56182022124431952</v>
      </c>
      <c r="W184" s="269">
        <f t="shared" si="28"/>
        <v>0.56973378422012433</v>
      </c>
      <c r="X184" s="269">
        <f t="shared" si="28"/>
        <v>0.58908569036891023</v>
      </c>
      <c r="Y184" s="269">
        <f t="shared" si="28"/>
        <v>0.55781514554241574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0.56349107291238265</v>
      </c>
      <c r="C185" s="318">
        <f t="shared" si="29"/>
        <v>0.57543789071802742</v>
      </c>
      <c r="D185" s="318">
        <f t="shared" si="29"/>
        <v>0.57471749964401853</v>
      </c>
      <c r="E185" s="318">
        <f t="shared" si="29"/>
        <v>0.62929865786932992</v>
      </c>
      <c r="F185" s="318">
        <f t="shared" si="29"/>
        <v>0.61834986062062436</v>
      </c>
      <c r="G185" s="318">
        <f t="shared" si="29"/>
        <v>0.60272876068146919</v>
      </c>
      <c r="H185" s="318">
        <f t="shared" si="29"/>
        <v>0.59541642631397063</v>
      </c>
      <c r="I185" s="318">
        <f t="shared" si="29"/>
        <v>0.60331900408187489</v>
      </c>
      <c r="J185" s="318">
        <f t="shared" si="29"/>
        <v>0.60278916595400756</v>
      </c>
      <c r="K185" s="318">
        <f t="shared" si="29"/>
        <v>0.61657673939695123</v>
      </c>
      <c r="L185" s="318">
        <f t="shared" si="29"/>
        <v>0.62746409694006811</v>
      </c>
      <c r="M185" s="318">
        <f t="shared" si="29"/>
        <v>0.61986264840271432</v>
      </c>
      <c r="N185" s="318">
        <f t="shared" si="29"/>
        <v>0.61050641938063599</v>
      </c>
      <c r="O185" s="318">
        <f t="shared" si="29"/>
        <v>0.59412653484402034</v>
      </c>
      <c r="P185" s="318">
        <f t="shared" si="29"/>
        <v>0.60128808037833081</v>
      </c>
      <c r="Q185" s="318">
        <f t="shared" si="29"/>
        <v>0.57516460410799752</v>
      </c>
      <c r="R185" s="318">
        <f t="shared" si="29"/>
        <v>0.56551313629660771</v>
      </c>
      <c r="S185" s="318">
        <f t="shared" si="29"/>
        <v>0.57044820796211748</v>
      </c>
      <c r="T185" s="318">
        <f t="shared" si="29"/>
        <v>0.56452820775547397</v>
      </c>
      <c r="U185" s="318">
        <f t="shared" si="29"/>
        <v>0.57202837273311646</v>
      </c>
      <c r="V185" s="318">
        <f t="shared" si="29"/>
        <v>0.56165624964997984</v>
      </c>
      <c r="W185" s="318">
        <f t="shared" si="29"/>
        <v>0.56958294406790855</v>
      </c>
      <c r="X185" s="318">
        <f t="shared" si="29"/>
        <v>0.58893082828985865</v>
      </c>
      <c r="Y185" s="318">
        <f t="shared" si="29"/>
        <v>0.55763909980619697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1.1829722445733551E-4</v>
      </c>
      <c r="C186" s="318">
        <f t="shared" si="30"/>
        <v>1.191801042815671E-4</v>
      </c>
      <c r="D186" s="318">
        <f t="shared" si="30"/>
        <v>1.2592954140923368E-4</v>
      </c>
      <c r="E186" s="318">
        <f t="shared" si="30"/>
        <v>1.1087518695513342E-4</v>
      </c>
      <c r="F186" s="318">
        <f t="shared" si="30"/>
        <v>1.1401257402475094E-4</v>
      </c>
      <c r="G186" s="318">
        <f t="shared" si="30"/>
        <v>1.2429734647590961E-4</v>
      </c>
      <c r="H186" s="318">
        <f t="shared" si="30"/>
        <v>1.3672468832505761E-4</v>
      </c>
      <c r="I186" s="318">
        <f t="shared" si="30"/>
        <v>1.3633356251499106E-4</v>
      </c>
      <c r="J186" s="318">
        <f t="shared" si="30"/>
        <v>1.3435331233358465E-4</v>
      </c>
      <c r="K186" s="318">
        <f t="shared" si="30"/>
        <v>1.5252264096029554E-4</v>
      </c>
      <c r="L186" s="318">
        <f t="shared" si="30"/>
        <v>9.6000665967151301E-5</v>
      </c>
      <c r="M186" s="318">
        <f t="shared" si="30"/>
        <v>9.0266825284984238E-5</v>
      </c>
      <c r="N186" s="318">
        <f t="shared" si="30"/>
        <v>1.1799977397491678E-4</v>
      </c>
      <c r="O186" s="318">
        <f t="shared" si="30"/>
        <v>1.4161649707163318E-4</v>
      </c>
      <c r="P186" s="318">
        <f t="shared" si="30"/>
        <v>1.3042899669583365E-4</v>
      </c>
      <c r="Q186" s="318">
        <f t="shared" si="30"/>
        <v>1.3870578361020294E-4</v>
      </c>
      <c r="R186" s="318">
        <f t="shared" si="30"/>
        <v>1.4653961102399391E-4</v>
      </c>
      <c r="S186" s="318">
        <f t="shared" si="30"/>
        <v>1.4405869393598571E-4</v>
      </c>
      <c r="T186" s="318">
        <f t="shared" si="30"/>
        <v>1.4422713089849669E-4</v>
      </c>
      <c r="U186" s="318">
        <f t="shared" si="30"/>
        <v>1.5795687554458581E-4</v>
      </c>
      <c r="V186" s="318">
        <f t="shared" si="30"/>
        <v>1.6397159433974098E-4</v>
      </c>
      <c r="W186" s="318">
        <f t="shared" si="30"/>
        <v>1.5084015221570845E-4</v>
      </c>
      <c r="X186" s="318">
        <f t="shared" si="30"/>
        <v>1.5486207905154094E-4</v>
      </c>
      <c r="Y186" s="318">
        <f t="shared" si="30"/>
        <v>1.7604573621878196E-4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0.25445415921020659</v>
      </c>
      <c r="C187" s="269">
        <f t="shared" si="31"/>
        <v>0.24594433589891368</v>
      </c>
      <c r="D187" s="269">
        <f t="shared" si="31"/>
        <v>0.24332818857073998</v>
      </c>
      <c r="E187" s="269">
        <f t="shared" si="31"/>
        <v>0.20822639746958171</v>
      </c>
      <c r="F187" s="269">
        <f t="shared" si="31"/>
        <v>0.21479695253203498</v>
      </c>
      <c r="G187" s="269">
        <f t="shared" si="31"/>
        <v>0.21973944356241518</v>
      </c>
      <c r="H187" s="269">
        <f t="shared" si="31"/>
        <v>0.21799676357001765</v>
      </c>
      <c r="I187" s="269">
        <f t="shared" si="31"/>
        <v>0.21195035594757994</v>
      </c>
      <c r="J187" s="269">
        <f t="shared" si="31"/>
        <v>0.2140533520927205</v>
      </c>
      <c r="K187" s="269">
        <f t="shared" si="31"/>
        <v>0.19384048926703118</v>
      </c>
      <c r="L187" s="269">
        <f t="shared" si="31"/>
        <v>0.21988789648223783</v>
      </c>
      <c r="M187" s="269">
        <f t="shared" si="31"/>
        <v>0.227804576822741</v>
      </c>
      <c r="N187" s="269">
        <f t="shared" si="31"/>
        <v>0.21940000485264305</v>
      </c>
      <c r="O187" s="269">
        <f t="shared" si="31"/>
        <v>0.21753543255268892</v>
      </c>
      <c r="P187" s="269">
        <f t="shared" si="31"/>
        <v>0.21920218905619682</v>
      </c>
      <c r="Q187" s="269">
        <f t="shared" si="31"/>
        <v>0.23318341440590129</v>
      </c>
      <c r="R187" s="269">
        <f t="shared" si="31"/>
        <v>0.23577504181754355</v>
      </c>
      <c r="S187" s="269">
        <f t="shared" si="31"/>
        <v>0.23447677340863907</v>
      </c>
      <c r="T187" s="269">
        <f t="shared" si="31"/>
        <v>0.24019113671497314</v>
      </c>
      <c r="U187" s="269">
        <f t="shared" si="31"/>
        <v>0.22660370284086875</v>
      </c>
      <c r="V187" s="269">
        <f t="shared" si="31"/>
        <v>0.23075018401709027</v>
      </c>
      <c r="W187" s="269">
        <f t="shared" si="31"/>
        <v>0.233863882839491</v>
      </c>
      <c r="X187" s="269">
        <f t="shared" si="31"/>
        <v>0.2189124999711726</v>
      </c>
      <c r="Y187" s="269">
        <f t="shared" si="31"/>
        <v>0.23133203013612363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0.25427143720923462</v>
      </c>
      <c r="C188" s="318">
        <f t="shared" si="32"/>
        <v>0.24573188458732692</v>
      </c>
      <c r="D188" s="318">
        <f t="shared" si="32"/>
        <v>0.24306958419834074</v>
      </c>
      <c r="E188" s="318">
        <f t="shared" si="32"/>
        <v>0.20792382261169756</v>
      </c>
      <c r="F188" s="318">
        <f t="shared" si="32"/>
        <v>0.21449696869770077</v>
      </c>
      <c r="G188" s="318">
        <f t="shared" si="32"/>
        <v>0.21939203990968092</v>
      </c>
      <c r="H188" s="318">
        <f t="shared" si="32"/>
        <v>0.21753666070316777</v>
      </c>
      <c r="I188" s="318">
        <f t="shared" si="32"/>
        <v>0.21145334124877427</v>
      </c>
      <c r="J188" s="318">
        <f t="shared" si="32"/>
        <v>0.21358500494911375</v>
      </c>
      <c r="K188" s="318">
        <f t="shared" si="32"/>
        <v>0.19286986125699992</v>
      </c>
      <c r="L188" s="318">
        <f t="shared" si="32"/>
        <v>0.21968635459584449</v>
      </c>
      <c r="M188" s="318">
        <f t="shared" si="32"/>
        <v>0.22766581704526948</v>
      </c>
      <c r="N188" s="318">
        <f t="shared" si="32"/>
        <v>0.21907629141198295</v>
      </c>
      <c r="O188" s="318">
        <f t="shared" si="32"/>
        <v>0.21701808643581169</v>
      </c>
      <c r="P188" s="318">
        <f t="shared" si="32"/>
        <v>0.21878796404086565</v>
      </c>
      <c r="Q188" s="318">
        <f t="shared" si="32"/>
        <v>0.23278383746348599</v>
      </c>
      <c r="R188" s="318">
        <f t="shared" si="32"/>
        <v>0.2353290054030869</v>
      </c>
      <c r="S188" s="318">
        <f t="shared" si="32"/>
        <v>0.23404894406173651</v>
      </c>
      <c r="T188" s="318">
        <f t="shared" si="32"/>
        <v>0.23979575816885623</v>
      </c>
      <c r="U188" s="318">
        <f t="shared" si="32"/>
        <v>0.22598996607331442</v>
      </c>
      <c r="V188" s="318">
        <f t="shared" si="32"/>
        <v>0.23011744237916615</v>
      </c>
      <c r="W188" s="318">
        <f t="shared" si="32"/>
        <v>0.23339239035430145</v>
      </c>
      <c r="X188" s="318">
        <f t="shared" si="32"/>
        <v>0.21819923687197026</v>
      </c>
      <c r="Y188" s="318">
        <f t="shared" si="32"/>
        <v>0.23051270879166652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1.8272200097190728E-4</v>
      </c>
      <c r="C189" s="318">
        <f t="shared" si="33"/>
        <v>2.1245131158666926E-4</v>
      </c>
      <c r="D189" s="318">
        <f t="shared" si="33"/>
        <v>2.5860437239918745E-4</v>
      </c>
      <c r="E189" s="318">
        <f t="shared" si="33"/>
        <v>3.025748578842568E-4</v>
      </c>
      <c r="F189" s="318">
        <f t="shared" si="33"/>
        <v>2.999838343342939E-4</v>
      </c>
      <c r="G189" s="318">
        <f t="shared" si="33"/>
        <v>3.4740365273423128E-4</v>
      </c>
      <c r="H189" s="318">
        <f t="shared" si="33"/>
        <v>4.6010286684984786E-4</v>
      </c>
      <c r="I189" s="318">
        <f t="shared" si="33"/>
        <v>4.970146988056654E-4</v>
      </c>
      <c r="J189" s="318">
        <f t="shared" si="33"/>
        <v>4.6834714360675445E-4</v>
      </c>
      <c r="K189" s="318">
        <f t="shared" si="33"/>
        <v>9.7062801003127157E-4</v>
      </c>
      <c r="L189" s="318">
        <f t="shared" si="33"/>
        <v>2.0154188639335706E-4</v>
      </c>
      <c r="M189" s="318">
        <f t="shared" si="33"/>
        <v>1.3875977747153861E-4</v>
      </c>
      <c r="N189" s="318">
        <f t="shared" si="33"/>
        <v>3.2371344066008145E-4</v>
      </c>
      <c r="O189" s="318">
        <f t="shared" si="33"/>
        <v>5.1734611687724716E-4</v>
      </c>
      <c r="P189" s="318">
        <f t="shared" si="33"/>
        <v>4.1422501533116803E-4</v>
      </c>
      <c r="Q189" s="318">
        <f t="shared" si="33"/>
        <v>3.9957694241529913E-4</v>
      </c>
      <c r="R189" s="318">
        <f t="shared" si="33"/>
        <v>4.4603641445664438E-4</v>
      </c>
      <c r="S189" s="318">
        <f t="shared" si="33"/>
        <v>4.2782934690258046E-4</v>
      </c>
      <c r="T189" s="318">
        <f t="shared" si="33"/>
        <v>3.9537854611691861E-4</v>
      </c>
      <c r="U189" s="318">
        <f t="shared" si="33"/>
        <v>6.1373676755435052E-4</v>
      </c>
      <c r="V189" s="318">
        <f t="shared" si="33"/>
        <v>6.3274163792413759E-4</v>
      </c>
      <c r="W189" s="318">
        <f t="shared" si="33"/>
        <v>4.7149248518954745E-4</v>
      </c>
      <c r="X189" s="318">
        <f t="shared" si="33"/>
        <v>7.1326309920240335E-4</v>
      </c>
      <c r="Y189" s="318">
        <f t="shared" si="33"/>
        <v>8.1932134445712138E-4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4.9806074077096106E-2</v>
      </c>
      <c r="C190" s="269">
        <f t="shared" si="34"/>
        <v>4.7772443609353815E-2</v>
      </c>
      <c r="D190" s="269">
        <f t="shared" si="34"/>
        <v>4.6626136963202065E-2</v>
      </c>
      <c r="E190" s="269">
        <f t="shared" si="34"/>
        <v>4.3532378425194113E-2</v>
      </c>
      <c r="F190" s="269">
        <f t="shared" si="34"/>
        <v>4.4324322922636057E-2</v>
      </c>
      <c r="G190" s="269">
        <f t="shared" si="34"/>
        <v>4.5326797152518729E-2</v>
      </c>
      <c r="H190" s="269">
        <f t="shared" si="34"/>
        <v>4.4658497119111497E-2</v>
      </c>
      <c r="I190" s="269">
        <f t="shared" si="34"/>
        <v>4.3941361622852858E-2</v>
      </c>
      <c r="J190" s="269">
        <f t="shared" si="34"/>
        <v>4.3938787614528158E-2</v>
      </c>
      <c r="K190" s="269">
        <f t="shared" si="34"/>
        <v>3.9697854224250172E-2</v>
      </c>
      <c r="L190" s="269">
        <f t="shared" si="34"/>
        <v>4.4760672714303555E-2</v>
      </c>
      <c r="M190" s="269">
        <f t="shared" si="34"/>
        <v>4.6962959417465616E-2</v>
      </c>
      <c r="N190" s="269">
        <f t="shared" si="34"/>
        <v>4.4235179787462567E-2</v>
      </c>
      <c r="O190" s="269">
        <f t="shared" si="34"/>
        <v>4.3463041205426045E-2</v>
      </c>
      <c r="P190" s="269">
        <f t="shared" si="34"/>
        <v>4.373218015483727E-2</v>
      </c>
      <c r="Q190" s="269">
        <f t="shared" si="34"/>
        <v>4.6211336798022834E-2</v>
      </c>
      <c r="R190" s="269">
        <f t="shared" si="34"/>
        <v>4.6437184187800823E-2</v>
      </c>
      <c r="S190" s="269">
        <f t="shared" si="34"/>
        <v>4.5652913706216512E-2</v>
      </c>
      <c r="T190" s="269">
        <f t="shared" si="34"/>
        <v>4.5617723509794421E-2</v>
      </c>
      <c r="U190" s="269">
        <f t="shared" si="34"/>
        <v>4.3001269463130057E-2</v>
      </c>
      <c r="V190" s="269">
        <f t="shared" si="34"/>
        <v>4.3557807982232487E-2</v>
      </c>
      <c r="W190" s="269">
        <f t="shared" si="34"/>
        <v>4.3515675002453083E-2</v>
      </c>
      <c r="X190" s="269">
        <f t="shared" si="34"/>
        <v>3.9714984951373149E-2</v>
      </c>
      <c r="Y190" s="269">
        <f t="shared" si="34"/>
        <v>4.0138282468127506E-2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3.703264388271435E-2</v>
      </c>
      <c r="C191" s="318">
        <f t="shared" si="35"/>
        <v>3.4636373863401099E-2</v>
      </c>
      <c r="D191" s="318">
        <f t="shared" si="35"/>
        <v>3.3363733941528036E-2</v>
      </c>
      <c r="E191" s="318">
        <f t="shared" si="35"/>
        <v>2.9141033003462026E-2</v>
      </c>
      <c r="F191" s="318">
        <f t="shared" si="35"/>
        <v>3.0170138956512098E-2</v>
      </c>
      <c r="G191" s="318">
        <f t="shared" si="35"/>
        <v>3.1473290885297753E-2</v>
      </c>
      <c r="H191" s="318">
        <f t="shared" si="35"/>
        <v>3.0768102554880935E-2</v>
      </c>
      <c r="I191" s="318">
        <f t="shared" si="35"/>
        <v>2.9839672430436063E-2</v>
      </c>
      <c r="J191" s="318">
        <f t="shared" si="35"/>
        <v>2.9854172058451308E-2</v>
      </c>
      <c r="K191" s="318">
        <f t="shared" si="35"/>
        <v>2.4410400029406969E-2</v>
      </c>
      <c r="L191" s="318">
        <f t="shared" si="35"/>
        <v>3.0575645687371231E-2</v>
      </c>
      <c r="M191" s="318">
        <f t="shared" si="35"/>
        <v>3.3083599689326761E-2</v>
      </c>
      <c r="N191" s="318">
        <f t="shared" si="35"/>
        <v>3.0173006955832509E-2</v>
      </c>
      <c r="O191" s="318">
        <f t="shared" si="35"/>
        <v>2.9386088964448619E-2</v>
      </c>
      <c r="P191" s="318">
        <f t="shared" si="35"/>
        <v>2.9672452249828386E-2</v>
      </c>
      <c r="Q191" s="318">
        <f t="shared" si="35"/>
        <v>3.2804865922982582E-2</v>
      </c>
      <c r="R191" s="318">
        <f t="shared" si="35"/>
        <v>3.3159745427669515E-2</v>
      </c>
      <c r="S191" s="318">
        <f t="shared" si="35"/>
        <v>3.221961512397687E-2</v>
      </c>
      <c r="T191" s="318">
        <f t="shared" si="35"/>
        <v>3.2274536655358885E-2</v>
      </c>
      <c r="U191" s="318">
        <f t="shared" si="35"/>
        <v>2.8996368823051094E-2</v>
      </c>
      <c r="V191" s="318">
        <f t="shared" si="35"/>
        <v>2.9742459243187365E-2</v>
      </c>
      <c r="W191" s="318">
        <f t="shared" si="35"/>
        <v>2.9750359664578622E-2</v>
      </c>
      <c r="X191" s="318">
        <f t="shared" si="35"/>
        <v>2.4769095366000207E-2</v>
      </c>
      <c r="Y191" s="318">
        <f t="shared" si="35"/>
        <v>2.5326571033007412E-2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1.2359601474125835E-2</v>
      </c>
      <c r="C192" s="318">
        <f t="shared" si="36"/>
        <v>1.2621642727412416E-2</v>
      </c>
      <c r="D192" s="318">
        <f t="shared" si="36"/>
        <v>1.2605841684577339E-2</v>
      </c>
      <c r="E192" s="318">
        <f t="shared" si="36"/>
        <v>1.3803023673946584E-2</v>
      </c>
      <c r="F192" s="318">
        <f t="shared" si="36"/>
        <v>1.3562872982799708E-2</v>
      </c>
      <c r="G192" s="318">
        <f t="shared" si="36"/>
        <v>1.3220240101612131E-2</v>
      </c>
      <c r="H192" s="318">
        <f t="shared" si="36"/>
        <v>1.3059851511672767E-2</v>
      </c>
      <c r="I192" s="318">
        <f t="shared" si="36"/>
        <v>1.323318648808112E-2</v>
      </c>
      <c r="J192" s="318">
        <f t="shared" si="36"/>
        <v>1.3221565029603715E-2</v>
      </c>
      <c r="K192" s="318">
        <f t="shared" si="36"/>
        <v>1.3523981378755927E-2</v>
      </c>
      <c r="L192" s="318">
        <f t="shared" si="36"/>
        <v>1.3762784452678204E-2</v>
      </c>
      <c r="M192" s="318">
        <f t="shared" si="36"/>
        <v>1.3596054438550059E-2</v>
      </c>
      <c r="N192" s="318">
        <f t="shared" si="36"/>
        <v>1.3390835105764783E-2</v>
      </c>
      <c r="O192" s="318">
        <f t="shared" si="36"/>
        <v>1.3031559058997225E-2</v>
      </c>
      <c r="P192" s="318">
        <f t="shared" si="36"/>
        <v>1.3188640249805463E-2</v>
      </c>
      <c r="Q192" s="318">
        <f t="shared" si="36"/>
        <v>1.261564846459166E-2</v>
      </c>
      <c r="R192" s="318">
        <f t="shared" si="36"/>
        <v>1.240395337034182E-2</v>
      </c>
      <c r="S192" s="318">
        <f t="shared" si="36"/>
        <v>1.2512199129616585E-2</v>
      </c>
      <c r="T192" s="318">
        <f t="shared" si="36"/>
        <v>1.2382349968204528E-2</v>
      </c>
      <c r="U192" s="318">
        <f t="shared" si="36"/>
        <v>1.2546858430840401E-2</v>
      </c>
      <c r="V192" s="318">
        <f t="shared" si="36"/>
        <v>1.2319356498847798E-2</v>
      </c>
      <c r="W192" s="318">
        <f t="shared" si="36"/>
        <v>1.2493220449356222E-2</v>
      </c>
      <c r="X192" s="318">
        <f t="shared" si="36"/>
        <v>1.2917596539495304E-2</v>
      </c>
      <c r="Y192" s="318">
        <f t="shared" si="36"/>
        <v>1.223124441772043E-2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4.1382872025591847E-4</v>
      </c>
      <c r="C193" s="318">
        <f t="shared" si="37"/>
        <v>5.1442701854030398E-4</v>
      </c>
      <c r="D193" s="318">
        <f t="shared" si="37"/>
        <v>6.5656133709669664E-4</v>
      </c>
      <c r="E193" s="318">
        <f t="shared" si="37"/>
        <v>5.8832174778550501E-4</v>
      </c>
      <c r="F193" s="318">
        <f t="shared" si="37"/>
        <v>5.9131098332424782E-4</v>
      </c>
      <c r="G193" s="318">
        <f t="shared" si="37"/>
        <v>6.3326616560884408E-4</v>
      </c>
      <c r="H193" s="318">
        <f t="shared" si="37"/>
        <v>8.3054305255779069E-4</v>
      </c>
      <c r="I193" s="318">
        <f t="shared" si="37"/>
        <v>8.6850270433567111E-4</v>
      </c>
      <c r="J193" s="318">
        <f t="shared" si="37"/>
        <v>8.6305052647313784E-4</v>
      </c>
      <c r="K193" s="318">
        <f t="shared" si="37"/>
        <v>1.7634728160872801E-3</v>
      </c>
      <c r="L193" s="318">
        <f t="shared" si="37"/>
        <v>4.2224257425411542E-4</v>
      </c>
      <c r="M193" s="318">
        <f t="shared" si="37"/>
        <v>2.8330528958879747E-4</v>
      </c>
      <c r="N193" s="318">
        <f t="shared" si="37"/>
        <v>6.7133772586526984E-4</v>
      </c>
      <c r="O193" s="318">
        <f t="shared" si="37"/>
        <v>1.0453931819801973E-3</v>
      </c>
      <c r="P193" s="318">
        <f t="shared" si="37"/>
        <v>8.710876552034233E-4</v>
      </c>
      <c r="Q193" s="318">
        <f t="shared" si="37"/>
        <v>7.9082241044858652E-4</v>
      </c>
      <c r="R193" s="318">
        <f t="shared" si="37"/>
        <v>8.7348538978949323E-4</v>
      </c>
      <c r="S193" s="318">
        <f t="shared" si="37"/>
        <v>9.2109945262305512E-4</v>
      </c>
      <c r="T193" s="318">
        <f t="shared" si="37"/>
        <v>9.6083688623101085E-4</v>
      </c>
      <c r="U193" s="318">
        <f t="shared" si="37"/>
        <v>1.4580422092385567E-3</v>
      </c>
      <c r="V193" s="318">
        <f t="shared" si="37"/>
        <v>1.4959922401973221E-3</v>
      </c>
      <c r="W193" s="318">
        <f t="shared" si="37"/>
        <v>1.2720948885182402E-3</v>
      </c>
      <c r="X193" s="318">
        <f t="shared" si="37"/>
        <v>2.0282930458776416E-3</v>
      </c>
      <c r="Y193" s="318">
        <f t="shared" si="37"/>
        <v>2.5804670173996671E-3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7.5677373373764841E-3</v>
      </c>
      <c r="C194" s="319">
        <f t="shared" si="38"/>
        <v>7.6242171291966481E-3</v>
      </c>
      <c r="D194" s="319">
        <f t="shared" si="38"/>
        <v>8.0559936784067171E-3</v>
      </c>
      <c r="E194" s="319">
        <f t="shared" si="38"/>
        <v>7.0929330418194022E-3</v>
      </c>
      <c r="F194" s="319">
        <f t="shared" si="38"/>
        <v>7.2936386913176254E-3</v>
      </c>
      <c r="G194" s="319">
        <f t="shared" si="38"/>
        <v>7.9515785275402831E-3</v>
      </c>
      <c r="H194" s="319">
        <f t="shared" si="38"/>
        <v>8.7465833076402315E-3</v>
      </c>
      <c r="I194" s="319">
        <f t="shared" si="38"/>
        <v>8.7215621170752787E-3</v>
      </c>
      <c r="J194" s="319">
        <f t="shared" si="38"/>
        <v>8.5948810955726925E-3</v>
      </c>
      <c r="K194" s="319">
        <f t="shared" si="38"/>
        <v>9.7572135786396456E-3</v>
      </c>
      <c r="L194" s="319">
        <f t="shared" si="38"/>
        <v>6.1413767532190701E-3</v>
      </c>
      <c r="M194" s="319">
        <f t="shared" si="38"/>
        <v>5.7745701741462544E-3</v>
      </c>
      <c r="N194" s="319">
        <f t="shared" si="38"/>
        <v>7.5487087664852601E-3</v>
      </c>
      <c r="O194" s="319">
        <f t="shared" si="38"/>
        <v>9.0595232254496814E-3</v>
      </c>
      <c r="P194" s="319">
        <f t="shared" si="38"/>
        <v>8.3438338701479799E-3</v>
      </c>
      <c r="Q194" s="319">
        <f t="shared" si="38"/>
        <v>8.8733183923141931E-3</v>
      </c>
      <c r="R194" s="319">
        <f t="shared" si="38"/>
        <v>9.3744658071065919E-3</v>
      </c>
      <c r="S194" s="319">
        <f t="shared" si="38"/>
        <v>9.215756006737387E-3</v>
      </c>
      <c r="T194" s="319">
        <f t="shared" si="38"/>
        <v>9.226531294966131E-3</v>
      </c>
      <c r="U194" s="319">
        <f t="shared" si="38"/>
        <v>1.0104853687291795E-2</v>
      </c>
      <c r="V194" s="319">
        <f t="shared" si="38"/>
        <v>1.0489628665814914E-2</v>
      </c>
      <c r="W194" s="319">
        <f t="shared" si="38"/>
        <v>9.6495810204749368E-3</v>
      </c>
      <c r="X194" s="319">
        <f t="shared" si="38"/>
        <v>9.9068726519848851E-3</v>
      </c>
      <c r="Y194" s="319">
        <f t="shared" si="38"/>
        <v>1.1262038455934329E-2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1</v>
      </c>
      <c r="D197" s="232">
        <f t="shared" si="39"/>
        <v>1.0000000000000002</v>
      </c>
      <c r="E197" s="232">
        <f t="shared" si="39"/>
        <v>1.0000000000000002</v>
      </c>
      <c r="F197" s="232">
        <f t="shared" si="39"/>
        <v>1.0000000000000002</v>
      </c>
      <c r="G197" s="232">
        <f t="shared" si="39"/>
        <v>1.0000000000000004</v>
      </c>
      <c r="H197" s="232">
        <f t="shared" si="39"/>
        <v>1.0000000000000002</v>
      </c>
      <c r="I197" s="232">
        <f t="shared" si="39"/>
        <v>1</v>
      </c>
      <c r="J197" s="232">
        <f t="shared" si="39"/>
        <v>1</v>
      </c>
      <c r="K197" s="232">
        <f t="shared" si="39"/>
        <v>1</v>
      </c>
      <c r="L197" s="232">
        <f t="shared" si="39"/>
        <v>0.99999999999999967</v>
      </c>
      <c r="M197" s="232">
        <f t="shared" si="39"/>
        <v>1</v>
      </c>
      <c r="N197" s="232">
        <f t="shared" si="39"/>
        <v>1</v>
      </c>
      <c r="O197" s="232">
        <f t="shared" si="39"/>
        <v>1</v>
      </c>
      <c r="P197" s="232">
        <f t="shared" si="39"/>
        <v>0.99999999999999967</v>
      </c>
      <c r="Q197" s="232">
        <f t="shared" si="39"/>
        <v>1</v>
      </c>
      <c r="R197" s="232">
        <f t="shared" si="39"/>
        <v>1</v>
      </c>
      <c r="S197" s="232">
        <f t="shared" si="39"/>
        <v>1</v>
      </c>
      <c r="T197" s="232">
        <f t="shared" si="39"/>
        <v>0.99999999999999978</v>
      </c>
      <c r="U197" s="232">
        <f t="shared" si="39"/>
        <v>0.99999999999999978</v>
      </c>
      <c r="V197" s="232">
        <f t="shared" si="39"/>
        <v>0.99999999999999989</v>
      </c>
      <c r="W197" s="232">
        <f t="shared" si="39"/>
        <v>0.99999999999999989</v>
      </c>
      <c r="X197" s="232">
        <f t="shared" si="39"/>
        <v>1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2.5468661199778415E-3</v>
      </c>
      <c r="C198" s="266">
        <f t="shared" si="40"/>
        <v>2.5828022670623201E-3</v>
      </c>
      <c r="D198" s="266">
        <f t="shared" si="40"/>
        <v>2.7295391335980571E-3</v>
      </c>
      <c r="E198" s="266">
        <f t="shared" si="40"/>
        <v>2.4546025131710293E-3</v>
      </c>
      <c r="F198" s="266">
        <f t="shared" si="40"/>
        <v>2.511787100467058E-3</v>
      </c>
      <c r="G198" s="266">
        <f t="shared" si="40"/>
        <v>2.7133733724411121E-3</v>
      </c>
      <c r="H198" s="266">
        <f t="shared" si="40"/>
        <v>2.9713838035019119E-3</v>
      </c>
      <c r="I198" s="266">
        <f t="shared" si="40"/>
        <v>2.9717606950651313E-3</v>
      </c>
      <c r="J198" s="266">
        <f t="shared" si="40"/>
        <v>2.9310645404623929E-3</v>
      </c>
      <c r="K198" s="266">
        <f t="shared" si="40"/>
        <v>3.3451501831412165E-3</v>
      </c>
      <c r="L198" s="266">
        <f t="shared" si="40"/>
        <v>2.1321079944984019E-3</v>
      </c>
      <c r="M198" s="266">
        <f t="shared" si="40"/>
        <v>1.9956508758173803E-3</v>
      </c>
      <c r="N198" s="266">
        <f t="shared" si="40"/>
        <v>2.5936367313251804E-3</v>
      </c>
      <c r="O198" s="266">
        <f t="shared" si="40"/>
        <v>3.081099271282002E-3</v>
      </c>
      <c r="P198" s="266">
        <f t="shared" si="40"/>
        <v>2.8521024707687964E-3</v>
      </c>
      <c r="Q198" s="266">
        <f t="shared" si="40"/>
        <v>3.266369671329259E-3</v>
      </c>
      <c r="R198" s="266">
        <f t="shared" si="40"/>
        <v>3.544088947091129E-3</v>
      </c>
      <c r="S198" s="266">
        <f t="shared" si="40"/>
        <v>3.03269027907873E-3</v>
      </c>
      <c r="T198" s="266">
        <f t="shared" si="40"/>
        <v>3.4004979818955307E-3</v>
      </c>
      <c r="U198" s="266">
        <f t="shared" si="40"/>
        <v>2.9956805151621804E-3</v>
      </c>
      <c r="V198" s="266">
        <f t="shared" si="40"/>
        <v>3.1055845646017228E-3</v>
      </c>
      <c r="W198" s="266">
        <f t="shared" si="40"/>
        <v>2.1259561342096534E-3</v>
      </c>
      <c r="X198" s="266">
        <f t="shared" si="40"/>
        <v>4.0776929515032546E-3</v>
      </c>
      <c r="Y198" s="266">
        <f t="shared" si="40"/>
        <v>4.5465107109440182E-3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2.032430751106807E-2</v>
      </c>
      <c r="C199" s="267">
        <f t="shared" si="41"/>
        <v>2.0611082421762742E-2</v>
      </c>
      <c r="D199" s="267">
        <f t="shared" si="41"/>
        <v>2.1782060815675647E-2</v>
      </c>
      <c r="E199" s="267">
        <f t="shared" si="41"/>
        <v>1.9588032485807514E-2</v>
      </c>
      <c r="F199" s="267">
        <f t="shared" si="41"/>
        <v>2.0044372584716256E-2</v>
      </c>
      <c r="G199" s="267">
        <f t="shared" si="41"/>
        <v>2.1653056036693742E-2</v>
      </c>
      <c r="H199" s="267">
        <f t="shared" si="41"/>
        <v>2.3712011276158219E-2</v>
      </c>
      <c r="I199" s="267">
        <f t="shared" si="41"/>
        <v>2.3715018917576478E-2</v>
      </c>
      <c r="J199" s="267">
        <f t="shared" si="41"/>
        <v>2.3390258556528831E-2</v>
      </c>
      <c r="K199" s="267">
        <f t="shared" si="41"/>
        <v>2.669471334184589E-2</v>
      </c>
      <c r="L199" s="267">
        <f t="shared" si="41"/>
        <v>1.7014486229597788E-2</v>
      </c>
      <c r="M199" s="267">
        <f t="shared" si="41"/>
        <v>1.5925541498505485E-2</v>
      </c>
      <c r="N199" s="267">
        <f t="shared" si="41"/>
        <v>2.0697542790318737E-2</v>
      </c>
      <c r="O199" s="267">
        <f t="shared" si="41"/>
        <v>2.4587554316442831E-2</v>
      </c>
      <c r="P199" s="267">
        <f t="shared" si="41"/>
        <v>2.2760131447147437E-2</v>
      </c>
      <c r="Q199" s="267">
        <f t="shared" si="41"/>
        <v>2.606603508687759E-2</v>
      </c>
      <c r="R199" s="267">
        <f t="shared" si="41"/>
        <v>2.8282269351435029E-2</v>
      </c>
      <c r="S199" s="267">
        <f t="shared" si="41"/>
        <v>2.4201244554762542E-2</v>
      </c>
      <c r="T199" s="267">
        <f t="shared" si="41"/>
        <v>2.7136395640385079E-2</v>
      </c>
      <c r="U199" s="267">
        <f t="shared" si="41"/>
        <v>2.3905902048593216E-2</v>
      </c>
      <c r="V199" s="267">
        <f t="shared" si="41"/>
        <v>2.4782949993908999E-2</v>
      </c>
      <c r="W199" s="267">
        <f t="shared" si="41"/>
        <v>1.6965393621512549E-2</v>
      </c>
      <c r="X199" s="267">
        <f t="shared" si="41"/>
        <v>3.2540495486581743E-2</v>
      </c>
      <c r="Y199" s="267">
        <f t="shared" si="41"/>
        <v>3.6281719351779235E-2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2.4919461050920386E-2</v>
      </c>
      <c r="C200" s="267">
        <f t="shared" si="42"/>
        <v>2.5271073336531856E-2</v>
      </c>
      <c r="D200" s="267">
        <f t="shared" si="42"/>
        <v>2.6706800013206647E-2</v>
      </c>
      <c r="E200" s="267">
        <f t="shared" si="42"/>
        <v>2.4016720487447116E-2</v>
      </c>
      <c r="F200" s="267">
        <f t="shared" si="42"/>
        <v>2.4576235212095749E-2</v>
      </c>
      <c r="G200" s="267">
        <f t="shared" si="42"/>
        <v>2.6548628347900397E-2</v>
      </c>
      <c r="H200" s="267">
        <f t="shared" si="42"/>
        <v>2.9073095903190158E-2</v>
      </c>
      <c r="I200" s="267">
        <f t="shared" si="42"/>
        <v>2.907678354682261E-2</v>
      </c>
      <c r="J200" s="267">
        <f t="shared" si="42"/>
        <v>2.8678597622721506E-2</v>
      </c>
      <c r="K200" s="267">
        <f t="shared" si="42"/>
        <v>3.273016160699959E-2</v>
      </c>
      <c r="L200" s="267">
        <f t="shared" si="42"/>
        <v>2.0861317251226842E-2</v>
      </c>
      <c r="M200" s="267">
        <f t="shared" si="42"/>
        <v>1.952617135273646E-2</v>
      </c>
      <c r="N200" s="267">
        <f t="shared" si="42"/>
        <v>2.5377081661071613E-2</v>
      </c>
      <c r="O200" s="267">
        <f t="shared" si="42"/>
        <v>3.0146591798629403E-2</v>
      </c>
      <c r="P200" s="267">
        <f t="shared" si="42"/>
        <v>2.7906004118573458E-2</v>
      </c>
      <c r="Q200" s="267">
        <f t="shared" si="42"/>
        <v>3.1959344530958424E-2</v>
      </c>
      <c r="R200" s="267">
        <f t="shared" si="42"/>
        <v>3.4676650564892365E-2</v>
      </c>
      <c r="S200" s="267">
        <f t="shared" si="42"/>
        <v>2.967294067646745E-2</v>
      </c>
      <c r="T200" s="267">
        <f t="shared" si="42"/>
        <v>3.3271704526940851E-2</v>
      </c>
      <c r="U200" s="267">
        <f t="shared" si="42"/>
        <v>2.9310823734713849E-2</v>
      </c>
      <c r="V200" s="267">
        <f t="shared" si="42"/>
        <v>3.0386164781447376E-2</v>
      </c>
      <c r="W200" s="267">
        <f t="shared" si="42"/>
        <v>2.0801125220851278E-2</v>
      </c>
      <c r="X200" s="267">
        <f t="shared" si="42"/>
        <v>3.989762551141951E-2</v>
      </c>
      <c r="Y200" s="267">
        <f t="shared" si="42"/>
        <v>4.4484708359914707E-2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4.6144105442320137E-2</v>
      </c>
      <c r="C201" s="267">
        <f t="shared" si="43"/>
        <v>4.6795196344684237E-2</v>
      </c>
      <c r="D201" s="267">
        <f t="shared" si="43"/>
        <v>4.9453774033000102E-2</v>
      </c>
      <c r="E201" s="267">
        <f t="shared" si="43"/>
        <v>4.4472473954670792E-2</v>
      </c>
      <c r="F201" s="267">
        <f t="shared" si="43"/>
        <v>4.5508543972315227E-2</v>
      </c>
      <c r="G201" s="267">
        <f t="shared" si="43"/>
        <v>4.9160882867056957E-2</v>
      </c>
      <c r="H201" s="267">
        <f t="shared" si="43"/>
        <v>5.3835514345601881E-2</v>
      </c>
      <c r="I201" s="267">
        <f t="shared" si="43"/>
        <v>5.3842342864736457E-2</v>
      </c>
      <c r="J201" s="267">
        <f t="shared" si="43"/>
        <v>5.3105010174040457E-2</v>
      </c>
      <c r="K201" s="267">
        <f t="shared" si="43"/>
        <v>6.0607411422398512E-2</v>
      </c>
      <c r="L201" s="267">
        <f t="shared" si="43"/>
        <v>3.8629520154519925E-2</v>
      </c>
      <c r="M201" s="267">
        <f t="shared" si="43"/>
        <v>3.615719087761745E-2</v>
      </c>
      <c r="N201" s="267">
        <f t="shared" si="43"/>
        <v>4.6991495104730885E-2</v>
      </c>
      <c r="O201" s="267">
        <f t="shared" si="43"/>
        <v>5.5823338548132845E-2</v>
      </c>
      <c r="P201" s="267">
        <f t="shared" si="43"/>
        <v>5.1674375857888505E-2</v>
      </c>
      <c r="Q201" s="267">
        <f t="shared" si="43"/>
        <v>5.9180066570882539E-2</v>
      </c>
      <c r="R201" s="267">
        <f t="shared" si="43"/>
        <v>6.4211782782267829E-2</v>
      </c>
      <c r="S201" s="267">
        <f t="shared" si="43"/>
        <v>5.4946264710971832E-2</v>
      </c>
      <c r="T201" s="267">
        <f t="shared" si="43"/>
        <v>6.1610202516004048E-2</v>
      </c>
      <c r="U201" s="267">
        <f t="shared" si="43"/>
        <v>5.4275722025133484E-2</v>
      </c>
      <c r="V201" s="267">
        <f t="shared" si="43"/>
        <v>5.6266962949065656E-2</v>
      </c>
      <c r="W201" s="267">
        <f t="shared" si="43"/>
        <v>3.8518060785845715E-2</v>
      </c>
      <c r="X201" s="267">
        <f t="shared" si="43"/>
        <v>7.38796170083761E-2</v>
      </c>
      <c r="Y201" s="267">
        <f t="shared" si="43"/>
        <v>8.2373654427608425E-2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5.531879445659698E-2</v>
      </c>
      <c r="C202" s="268">
        <f t="shared" si="44"/>
        <v>5.2290736553691111E-2</v>
      </c>
      <c r="D202" s="268">
        <f t="shared" si="44"/>
        <v>5.0596756278205764E-2</v>
      </c>
      <c r="E202" s="268">
        <f t="shared" si="44"/>
        <v>4.5162287176367076E-2</v>
      </c>
      <c r="F202" s="268">
        <f t="shared" si="44"/>
        <v>4.657179212312372E-2</v>
      </c>
      <c r="G202" s="268">
        <f t="shared" si="44"/>
        <v>4.8099656344552523E-2</v>
      </c>
      <c r="H202" s="268">
        <f t="shared" si="44"/>
        <v>4.7089600452768207E-2</v>
      </c>
      <c r="I202" s="268">
        <f t="shared" si="44"/>
        <v>4.5920831670024032E-2</v>
      </c>
      <c r="J202" s="268">
        <f t="shared" si="44"/>
        <v>4.6052869147987396E-2</v>
      </c>
      <c r="K202" s="268">
        <f t="shared" si="44"/>
        <v>3.9399383520353763E-2</v>
      </c>
      <c r="L202" s="268">
        <f t="shared" si="44"/>
        <v>4.7232280098857639E-2</v>
      </c>
      <c r="M202" s="268">
        <f t="shared" si="44"/>
        <v>5.0591283500920299E-2</v>
      </c>
      <c r="N202" s="268">
        <f t="shared" si="44"/>
        <v>4.6545307596497956E-2</v>
      </c>
      <c r="O202" s="268">
        <f t="shared" si="44"/>
        <v>4.5419142890430086E-2</v>
      </c>
      <c r="P202" s="268">
        <f t="shared" si="44"/>
        <v>4.5817486447670537E-2</v>
      </c>
      <c r="Q202" s="268">
        <f t="shared" si="44"/>
        <v>4.8860691813049487E-2</v>
      </c>
      <c r="R202" s="268">
        <f t="shared" si="44"/>
        <v>4.8803885833898955E-2</v>
      </c>
      <c r="S202" s="268">
        <f t="shared" si="44"/>
        <v>4.9229894716825914E-2</v>
      </c>
      <c r="T202" s="268">
        <f t="shared" si="44"/>
        <v>4.820557725465105E-2</v>
      </c>
      <c r="U202" s="268">
        <f t="shared" si="44"/>
        <v>4.6356725909870437E-2</v>
      </c>
      <c r="V202" s="268">
        <f t="shared" si="44"/>
        <v>4.7294995470559605E-2</v>
      </c>
      <c r="W202" s="268">
        <f t="shared" si="44"/>
        <v>4.9439952973621547E-2</v>
      </c>
      <c r="X202" s="268">
        <f t="shared" si="44"/>
        <v>3.8431250018740475E-2</v>
      </c>
      <c r="Y202" s="268">
        <f t="shared" si="44"/>
        <v>3.9235244086166722E-2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0.42780447328484239</v>
      </c>
      <c r="C203" s="269">
        <f t="shared" si="45"/>
        <v>0.43975505255036951</v>
      </c>
      <c r="D203" s="269">
        <f t="shared" si="45"/>
        <v>0.43928713559394555</v>
      </c>
      <c r="E203" s="269">
        <f t="shared" si="45"/>
        <v>0.49125795640024483</v>
      </c>
      <c r="F203" s="269">
        <f t="shared" si="45"/>
        <v>0.48036942758294204</v>
      </c>
      <c r="G203" s="269">
        <f t="shared" si="45"/>
        <v>0.46397443982546771</v>
      </c>
      <c r="H203" s="269">
        <f t="shared" si="45"/>
        <v>0.45632203659586495</v>
      </c>
      <c r="I203" s="269">
        <f t="shared" si="45"/>
        <v>0.46376143435327699</v>
      </c>
      <c r="J203" s="269">
        <f t="shared" si="45"/>
        <v>0.46374273509649044</v>
      </c>
      <c r="K203" s="269">
        <f t="shared" si="45"/>
        <v>0.47688994175657279</v>
      </c>
      <c r="L203" s="269">
        <f t="shared" si="45"/>
        <v>0.49137783767440407</v>
      </c>
      <c r="M203" s="269">
        <f t="shared" si="45"/>
        <v>0.48321350743307906</v>
      </c>
      <c r="N203" s="269">
        <f t="shared" si="45"/>
        <v>0.47318905825566721</v>
      </c>
      <c r="O203" s="269">
        <f t="shared" si="45"/>
        <v>0.45584267340051132</v>
      </c>
      <c r="P203" s="269">
        <f t="shared" si="45"/>
        <v>0.46366527854863526</v>
      </c>
      <c r="Q203" s="269">
        <f t="shared" si="45"/>
        <v>0.4299208484707579</v>
      </c>
      <c r="R203" s="269">
        <f t="shared" si="45"/>
        <v>0.41703047606731458</v>
      </c>
      <c r="S203" s="269">
        <f t="shared" si="45"/>
        <v>0.4354763678290155</v>
      </c>
      <c r="T203" s="269">
        <f t="shared" si="45"/>
        <v>0.42060117812170877</v>
      </c>
      <c r="U203" s="269">
        <f t="shared" si="45"/>
        <v>0.44715932152284887</v>
      </c>
      <c r="V203" s="269">
        <f t="shared" si="45"/>
        <v>0.43686040922047087</v>
      </c>
      <c r="W203" s="269">
        <f t="shared" si="45"/>
        <v>0.46625854248179077</v>
      </c>
      <c r="X203" s="269">
        <f t="shared" si="45"/>
        <v>0.43311148793823911</v>
      </c>
      <c r="Y203" s="269">
        <f t="shared" si="45"/>
        <v>0.40225764888522553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0.42767739926469561</v>
      </c>
      <c r="C204" s="318">
        <f t="shared" si="46"/>
        <v>0.43962618552247767</v>
      </c>
      <c r="D204" s="318">
        <f t="shared" si="46"/>
        <v>0.43915094723754405</v>
      </c>
      <c r="E204" s="318">
        <f t="shared" si="46"/>
        <v>0.49113548580520083</v>
      </c>
      <c r="F204" s="318">
        <f t="shared" si="46"/>
        <v>0.4802441038047876</v>
      </c>
      <c r="G204" s="318">
        <f t="shared" si="46"/>
        <v>0.46383905804788206</v>
      </c>
      <c r="H204" s="318">
        <f t="shared" si="46"/>
        <v>0.45617378157674632</v>
      </c>
      <c r="I204" s="318">
        <f t="shared" si="46"/>
        <v>0.46361316052942975</v>
      </c>
      <c r="J204" s="318">
        <f t="shared" si="46"/>
        <v>0.4635964917774778</v>
      </c>
      <c r="K204" s="318">
        <f t="shared" si="46"/>
        <v>0.4767230379376276</v>
      </c>
      <c r="L204" s="318">
        <f t="shared" si="46"/>
        <v>0.49127145770722686</v>
      </c>
      <c r="M204" s="318">
        <f t="shared" si="46"/>
        <v>0.48311393589391943</v>
      </c>
      <c r="N204" s="318">
        <f t="shared" si="46"/>
        <v>0.4730596506501144</v>
      </c>
      <c r="O204" s="318">
        <f t="shared" si="46"/>
        <v>0.45568894420846551</v>
      </c>
      <c r="P204" s="318">
        <f t="shared" si="46"/>
        <v>0.46352297498427109</v>
      </c>
      <c r="Q204" s="318">
        <f t="shared" si="46"/>
        <v>0.42977416010400493</v>
      </c>
      <c r="R204" s="318">
        <f t="shared" si="46"/>
        <v>0.41687758791284685</v>
      </c>
      <c r="S204" s="318">
        <f t="shared" si="46"/>
        <v>0.43532077642414752</v>
      </c>
      <c r="T204" s="318">
        <f t="shared" si="46"/>
        <v>0.42044914866320998</v>
      </c>
      <c r="U204" s="318">
        <f t="shared" si="46"/>
        <v>0.44698463214014578</v>
      </c>
      <c r="V204" s="318">
        <f t="shared" si="46"/>
        <v>0.43667997693235483</v>
      </c>
      <c r="W204" s="318">
        <f t="shared" si="46"/>
        <v>0.46608384888214849</v>
      </c>
      <c r="X204" s="318">
        <f t="shared" si="46"/>
        <v>0.43295035962685191</v>
      </c>
      <c r="Y204" s="318">
        <f t="shared" si="46"/>
        <v>0.40207799543846756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1.2707402014678718E-4</v>
      </c>
      <c r="C205" s="318">
        <f t="shared" si="47"/>
        <v>1.2886702789179216E-4</v>
      </c>
      <c r="D205" s="318">
        <f t="shared" si="47"/>
        <v>1.3618835640143552E-4</v>
      </c>
      <c r="E205" s="318">
        <f t="shared" si="47"/>
        <v>1.2247059504398429E-4</v>
      </c>
      <c r="F205" s="318">
        <f t="shared" si="47"/>
        <v>1.2532377815445124E-4</v>
      </c>
      <c r="G205" s="318">
        <f t="shared" si="47"/>
        <v>1.3538177758567758E-4</v>
      </c>
      <c r="H205" s="318">
        <f t="shared" si="47"/>
        <v>1.4825501911868225E-4</v>
      </c>
      <c r="I205" s="318">
        <f t="shared" si="47"/>
        <v>1.482738238472551E-4</v>
      </c>
      <c r="J205" s="318">
        <f t="shared" si="47"/>
        <v>1.4624331901258008E-4</v>
      </c>
      <c r="K205" s="318">
        <f t="shared" si="47"/>
        <v>1.6690381894522751E-4</v>
      </c>
      <c r="L205" s="318">
        <f t="shared" si="47"/>
        <v>1.0637996717721982E-4</v>
      </c>
      <c r="M205" s="318">
        <f t="shared" si="47"/>
        <v>9.9571539159576102E-5</v>
      </c>
      <c r="N205" s="318">
        <f t="shared" si="47"/>
        <v>1.2940760555279235E-4</v>
      </c>
      <c r="O205" s="318">
        <f t="shared" si="47"/>
        <v>1.5372919204584932E-4</v>
      </c>
      <c r="P205" s="318">
        <f t="shared" si="47"/>
        <v>1.4230356436416405E-4</v>
      </c>
      <c r="Q205" s="318">
        <f t="shared" si="47"/>
        <v>1.4668836675294528E-4</v>
      </c>
      <c r="R205" s="318">
        <f t="shared" si="47"/>
        <v>1.5288815446773686E-4</v>
      </c>
      <c r="S205" s="318">
        <f t="shared" si="47"/>
        <v>1.5559140486797856E-4</v>
      </c>
      <c r="T205" s="318">
        <f t="shared" si="47"/>
        <v>1.5202945849883179E-4</v>
      </c>
      <c r="U205" s="318">
        <f t="shared" si="47"/>
        <v>1.7468938270308039E-4</v>
      </c>
      <c r="V205" s="318">
        <f t="shared" si="47"/>
        <v>1.8043228811607972E-4</v>
      </c>
      <c r="W205" s="318">
        <f t="shared" si="47"/>
        <v>1.7469359964224668E-4</v>
      </c>
      <c r="X205" s="318">
        <f t="shared" si="47"/>
        <v>1.611283113871954E-4</v>
      </c>
      <c r="Y205" s="318">
        <f t="shared" si="47"/>
        <v>1.7965344675796197E-4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0.21683632984468268</v>
      </c>
      <c r="C206" s="269">
        <f t="shared" si="48"/>
        <v>0.21096730535299132</v>
      </c>
      <c r="D206" s="269">
        <f t="shared" si="48"/>
        <v>0.20875892853789538</v>
      </c>
      <c r="E206" s="269">
        <f t="shared" si="48"/>
        <v>0.18246246072495961</v>
      </c>
      <c r="F206" s="269">
        <f t="shared" si="48"/>
        <v>0.18730489321770682</v>
      </c>
      <c r="G206" s="269">
        <f t="shared" si="48"/>
        <v>0.18986576110569367</v>
      </c>
      <c r="H206" s="269">
        <f t="shared" si="48"/>
        <v>0.18752224272724191</v>
      </c>
      <c r="I206" s="269">
        <f t="shared" si="48"/>
        <v>0.18286733423295212</v>
      </c>
      <c r="J206" s="269">
        <f t="shared" si="48"/>
        <v>0.18483745047969491</v>
      </c>
      <c r="K206" s="269">
        <f t="shared" si="48"/>
        <v>0.16827388981701405</v>
      </c>
      <c r="L206" s="269">
        <f t="shared" si="48"/>
        <v>0.19329793308340348</v>
      </c>
      <c r="M206" s="269">
        <f t="shared" si="48"/>
        <v>0.19934703315755364</v>
      </c>
      <c r="N206" s="269">
        <f t="shared" si="48"/>
        <v>0.19087785158786819</v>
      </c>
      <c r="O206" s="269">
        <f t="shared" si="48"/>
        <v>0.18733235030532264</v>
      </c>
      <c r="P206" s="269">
        <f t="shared" si="48"/>
        <v>0.18972597393873566</v>
      </c>
      <c r="Q206" s="269">
        <f t="shared" si="48"/>
        <v>0.1956316146490848</v>
      </c>
      <c r="R206" s="269">
        <f t="shared" si="48"/>
        <v>0.19514476878474418</v>
      </c>
      <c r="S206" s="269">
        <f t="shared" si="48"/>
        <v>0.20090291473714533</v>
      </c>
      <c r="T206" s="269">
        <f t="shared" si="48"/>
        <v>0.20085286973335323</v>
      </c>
      <c r="U206" s="269">
        <f t="shared" si="48"/>
        <v>0.1988086412135846</v>
      </c>
      <c r="V206" s="269">
        <f t="shared" si="48"/>
        <v>0.20143177163476272</v>
      </c>
      <c r="W206" s="269">
        <f t="shared" si="48"/>
        <v>0.21486390628487129</v>
      </c>
      <c r="X206" s="269">
        <f t="shared" si="48"/>
        <v>0.18069145300382256</v>
      </c>
      <c r="Y206" s="269">
        <f t="shared" si="48"/>
        <v>0.18727771043351119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0.21668062098067511</v>
      </c>
      <c r="C207" s="318">
        <f t="shared" si="49"/>
        <v>0.21078506785376072</v>
      </c>
      <c r="D207" s="318">
        <f t="shared" si="49"/>
        <v>0.20853706368937794</v>
      </c>
      <c r="E207" s="318">
        <f t="shared" si="49"/>
        <v>0.18219732357715329</v>
      </c>
      <c r="F207" s="318">
        <f t="shared" si="49"/>
        <v>0.1870433045899601</v>
      </c>
      <c r="G207" s="318">
        <f t="shared" si="49"/>
        <v>0.18956558714571661</v>
      </c>
      <c r="H207" s="318">
        <f t="shared" si="49"/>
        <v>0.18712645922998278</v>
      </c>
      <c r="I207" s="318">
        <f t="shared" si="49"/>
        <v>0.18243851800077904</v>
      </c>
      <c r="J207" s="318">
        <f t="shared" si="49"/>
        <v>0.1844330275116948</v>
      </c>
      <c r="K207" s="318">
        <f t="shared" si="49"/>
        <v>0.16743128282901626</v>
      </c>
      <c r="L207" s="318">
        <f t="shared" si="49"/>
        <v>0.1931207626675106</v>
      </c>
      <c r="M207" s="318">
        <f t="shared" si="49"/>
        <v>0.19922560737082734</v>
      </c>
      <c r="N207" s="318">
        <f t="shared" si="49"/>
        <v>0.19059622111969746</v>
      </c>
      <c r="O207" s="318">
        <f t="shared" si="49"/>
        <v>0.1868868336239311</v>
      </c>
      <c r="P207" s="318">
        <f t="shared" si="49"/>
        <v>0.18936744994405355</v>
      </c>
      <c r="Q207" s="318">
        <f t="shared" si="49"/>
        <v>0.19529638547928968</v>
      </c>
      <c r="R207" s="318">
        <f t="shared" si="49"/>
        <v>0.19477559623663335</v>
      </c>
      <c r="S207" s="318">
        <f t="shared" si="49"/>
        <v>0.20053634468607665</v>
      </c>
      <c r="T207" s="318">
        <f t="shared" si="49"/>
        <v>0.20052224589475251</v>
      </c>
      <c r="U207" s="318">
        <f t="shared" si="49"/>
        <v>0.19827018499556773</v>
      </c>
      <c r="V207" s="318">
        <f t="shared" si="49"/>
        <v>0.20087942421342886</v>
      </c>
      <c r="W207" s="318">
        <f t="shared" si="49"/>
        <v>0.21443071961268498</v>
      </c>
      <c r="X207" s="318">
        <f t="shared" si="49"/>
        <v>0.18010272213744502</v>
      </c>
      <c r="Y207" s="318">
        <f t="shared" si="49"/>
        <v>0.18661441869043119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1.5570886400757903E-4</v>
      </c>
      <c r="C208" s="318">
        <f t="shared" si="50"/>
        <v>1.822374992305987E-4</v>
      </c>
      <c r="D208" s="318">
        <f t="shared" si="50"/>
        <v>2.2186484851743562E-4</v>
      </c>
      <c r="E208" s="318">
        <f t="shared" si="50"/>
        <v>2.6513714780630266E-4</v>
      </c>
      <c r="F208" s="318">
        <f t="shared" si="50"/>
        <v>2.6158862774667684E-4</v>
      </c>
      <c r="G208" s="318">
        <f t="shared" si="50"/>
        <v>3.0017395997704668E-4</v>
      </c>
      <c r="H208" s="318">
        <f t="shared" si="50"/>
        <v>3.9578349725914724E-4</v>
      </c>
      <c r="I208" s="318">
        <f t="shared" si="50"/>
        <v>4.2881623217308598E-4</v>
      </c>
      <c r="J208" s="318">
        <f t="shared" si="50"/>
        <v>4.0442296800015441E-4</v>
      </c>
      <c r="K208" s="318">
        <f t="shared" si="50"/>
        <v>8.4260698799778328E-4</v>
      </c>
      <c r="L208" s="318">
        <f t="shared" si="50"/>
        <v>1.7717041589286828E-4</v>
      </c>
      <c r="M208" s="318">
        <f t="shared" si="50"/>
        <v>1.2142578672630174E-4</v>
      </c>
      <c r="N208" s="318">
        <f t="shared" si="50"/>
        <v>2.8163046817074349E-4</v>
      </c>
      <c r="O208" s="318">
        <f t="shared" si="50"/>
        <v>4.455166813915387E-4</v>
      </c>
      <c r="P208" s="318">
        <f t="shared" si="50"/>
        <v>3.5852399468212277E-4</v>
      </c>
      <c r="Q208" s="318">
        <f t="shared" si="50"/>
        <v>3.3522916979498107E-4</v>
      </c>
      <c r="R208" s="318">
        <f t="shared" si="50"/>
        <v>3.6917254811082227E-4</v>
      </c>
      <c r="S208" s="318">
        <f t="shared" si="50"/>
        <v>3.6657005106865265E-4</v>
      </c>
      <c r="T208" s="318">
        <f t="shared" si="50"/>
        <v>3.3062383860075887E-4</v>
      </c>
      <c r="U208" s="318">
        <f t="shared" si="50"/>
        <v>5.3845621801680435E-4</v>
      </c>
      <c r="V208" s="318">
        <f t="shared" si="50"/>
        <v>5.5234742133380423E-4</v>
      </c>
      <c r="W208" s="318">
        <f t="shared" si="50"/>
        <v>4.3318667218622347E-4</v>
      </c>
      <c r="X208" s="318">
        <f t="shared" si="50"/>
        <v>5.8873086637749534E-4</v>
      </c>
      <c r="Y208" s="318">
        <f t="shared" si="50"/>
        <v>6.632917430800492E-4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0.16297782478726092</v>
      </c>
      <c r="C209" s="269">
        <f t="shared" si="51"/>
        <v>0.1579903821503045</v>
      </c>
      <c r="D209" s="269">
        <f t="shared" si="51"/>
        <v>0.15446384018390449</v>
      </c>
      <c r="E209" s="269">
        <f t="shared" si="51"/>
        <v>0.1490199919316644</v>
      </c>
      <c r="F209" s="269">
        <f t="shared" si="51"/>
        <v>0.15057912789324535</v>
      </c>
      <c r="G209" s="269">
        <f t="shared" si="51"/>
        <v>0.1520367826532667</v>
      </c>
      <c r="H209" s="269">
        <f t="shared" si="51"/>
        <v>0.14915762718190112</v>
      </c>
      <c r="I209" s="269">
        <f t="shared" si="51"/>
        <v>0.14752162384144801</v>
      </c>
      <c r="J209" s="269">
        <f t="shared" si="51"/>
        <v>0.14762828050877388</v>
      </c>
      <c r="K209" s="269">
        <f t="shared" si="51"/>
        <v>0.13541361719692441</v>
      </c>
      <c r="L209" s="269">
        <f t="shared" si="51"/>
        <v>0.15335006490687139</v>
      </c>
      <c r="M209" s="269">
        <f t="shared" si="51"/>
        <v>0.15944989103718521</v>
      </c>
      <c r="N209" s="269">
        <f t="shared" si="51"/>
        <v>0.14980818980713079</v>
      </c>
      <c r="O209" s="269">
        <f t="shared" si="51"/>
        <v>0.14559287420151582</v>
      </c>
      <c r="P209" s="269">
        <f t="shared" si="51"/>
        <v>0.14730203238802433</v>
      </c>
      <c r="Q209" s="269">
        <f t="shared" si="51"/>
        <v>0.14980334269844447</v>
      </c>
      <c r="R209" s="269">
        <f t="shared" si="51"/>
        <v>0.14829157945622298</v>
      </c>
      <c r="S209" s="269">
        <f t="shared" si="51"/>
        <v>0.15118305002210186</v>
      </c>
      <c r="T209" s="269">
        <f t="shared" si="51"/>
        <v>0.14733860068757929</v>
      </c>
      <c r="U209" s="269">
        <f t="shared" si="51"/>
        <v>0.14645926236972645</v>
      </c>
      <c r="V209" s="269">
        <f t="shared" si="51"/>
        <v>0.14728215978777906</v>
      </c>
      <c r="W209" s="269">
        <f t="shared" si="51"/>
        <v>0.15502678357644276</v>
      </c>
      <c r="X209" s="269">
        <f t="shared" si="51"/>
        <v>0.12831999588126636</v>
      </c>
      <c r="Y209" s="269">
        <f t="shared" si="51"/>
        <v>0.12655360764768556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0.11360953489204483</v>
      </c>
      <c r="C210" s="318">
        <f t="shared" si="52"/>
        <v>0.10695924250315152</v>
      </c>
      <c r="D210" s="318">
        <f t="shared" si="52"/>
        <v>0.10304688180880228</v>
      </c>
      <c r="E210" s="318">
        <f t="shared" si="52"/>
        <v>9.1928517003813839E-2</v>
      </c>
      <c r="F210" s="318">
        <f t="shared" si="52"/>
        <v>9.4712191884555694E-2</v>
      </c>
      <c r="G210" s="318">
        <f t="shared" si="52"/>
        <v>9.7901277528169003E-2</v>
      </c>
      <c r="H210" s="318">
        <f t="shared" si="52"/>
        <v>9.5282035451845909E-2</v>
      </c>
      <c r="I210" s="318">
        <f t="shared" si="52"/>
        <v>9.2683751526122321E-2</v>
      </c>
      <c r="J210" s="318">
        <f t="shared" si="52"/>
        <v>9.2806957829210321E-2</v>
      </c>
      <c r="K210" s="318">
        <f t="shared" si="52"/>
        <v>7.6287731781928936E-2</v>
      </c>
      <c r="L210" s="318">
        <f t="shared" si="52"/>
        <v>9.6762948143752678E-2</v>
      </c>
      <c r="M210" s="318">
        <f t="shared" si="52"/>
        <v>0.10422398101296168</v>
      </c>
      <c r="N210" s="318">
        <f t="shared" si="52"/>
        <v>9.4502885117974278E-2</v>
      </c>
      <c r="O210" s="318">
        <f t="shared" si="52"/>
        <v>9.1102885900689712E-2</v>
      </c>
      <c r="P210" s="318">
        <f t="shared" si="52"/>
        <v>9.2457663225566047E-2</v>
      </c>
      <c r="Q210" s="318">
        <f t="shared" si="52"/>
        <v>9.9080278473209327E-2</v>
      </c>
      <c r="R210" s="318">
        <f t="shared" si="52"/>
        <v>9.8804753759354547E-2</v>
      </c>
      <c r="S210" s="318">
        <f t="shared" si="52"/>
        <v>9.9383508847161295E-2</v>
      </c>
      <c r="T210" s="318">
        <f t="shared" si="52"/>
        <v>9.7160255696964085E-2</v>
      </c>
      <c r="U210" s="318">
        <f t="shared" si="52"/>
        <v>9.1583964474977519E-2</v>
      </c>
      <c r="V210" s="318">
        <f t="shared" si="52"/>
        <v>9.3469594977199852E-2</v>
      </c>
      <c r="W210" s="318">
        <f t="shared" si="52"/>
        <v>9.8401133410952732E-2</v>
      </c>
      <c r="X210" s="318">
        <f t="shared" si="52"/>
        <v>7.3601177790301522E-2</v>
      </c>
      <c r="Y210" s="318">
        <f t="shared" si="52"/>
        <v>7.3813242891787992E-2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4.8098737319328025E-2</v>
      </c>
      <c r="C211" s="318">
        <f t="shared" si="53"/>
        <v>4.9442557527003127E-2</v>
      </c>
      <c r="D211" s="318">
        <f t="shared" si="53"/>
        <v>4.9389109854831532E-2</v>
      </c>
      <c r="E211" s="318">
        <f t="shared" si="53"/>
        <v>5.5235550816011843E-2</v>
      </c>
      <c r="F211" s="318">
        <f t="shared" si="53"/>
        <v>5.4010651574707538E-2</v>
      </c>
      <c r="G211" s="318">
        <f t="shared" si="53"/>
        <v>5.2165658156936141E-2</v>
      </c>
      <c r="H211" s="318">
        <f t="shared" si="53"/>
        <v>5.130358286350449E-2</v>
      </c>
      <c r="I211" s="318">
        <f t="shared" si="53"/>
        <v>5.2140252593257046E-2</v>
      </c>
      <c r="J211" s="318">
        <f t="shared" si="53"/>
        <v>5.2138377942122921E-2</v>
      </c>
      <c r="K211" s="318">
        <f t="shared" si="53"/>
        <v>5.3614654913392845E-2</v>
      </c>
      <c r="L211" s="318">
        <f t="shared" si="53"/>
        <v>5.5250842895531636E-2</v>
      </c>
      <c r="M211" s="318">
        <f t="shared" si="53"/>
        <v>5.4333407231291354E-2</v>
      </c>
      <c r="N211" s="318">
        <f t="shared" si="53"/>
        <v>5.3202652074000302E-2</v>
      </c>
      <c r="O211" s="318">
        <f t="shared" si="53"/>
        <v>5.124905563045544E-2</v>
      </c>
      <c r="P211" s="318">
        <f t="shared" si="53"/>
        <v>5.2130109876213679E-2</v>
      </c>
      <c r="Q211" s="318">
        <f t="shared" si="53"/>
        <v>4.8334549520311229E-2</v>
      </c>
      <c r="R211" s="318">
        <f t="shared" si="53"/>
        <v>4.688413657071705E-2</v>
      </c>
      <c r="S211" s="318">
        <f t="shared" si="53"/>
        <v>4.8958349706742191E-2</v>
      </c>
      <c r="T211" s="318">
        <f t="shared" si="53"/>
        <v>4.7285812138907209E-2</v>
      </c>
      <c r="U211" s="318">
        <f t="shared" si="53"/>
        <v>5.0270125201961023E-2</v>
      </c>
      <c r="V211" s="318">
        <f t="shared" si="53"/>
        <v>4.9111212187483433E-2</v>
      </c>
      <c r="W211" s="318">
        <f t="shared" si="53"/>
        <v>5.2418118550821485E-2</v>
      </c>
      <c r="X211" s="318">
        <f t="shared" si="53"/>
        <v>4.8691760789332801E-2</v>
      </c>
      <c r="Y211" s="318">
        <f t="shared" si="53"/>
        <v>4.5219700451150924E-2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1.2695525758880547E-3</v>
      </c>
      <c r="C212" s="318">
        <f t="shared" si="54"/>
        <v>1.5885821201498799E-3</v>
      </c>
      <c r="D212" s="318">
        <f t="shared" si="54"/>
        <v>2.0278485202706868E-3</v>
      </c>
      <c r="E212" s="318">
        <f t="shared" si="54"/>
        <v>1.8559241118387265E-3</v>
      </c>
      <c r="F212" s="318">
        <f t="shared" si="54"/>
        <v>1.8562844339821364E-3</v>
      </c>
      <c r="G212" s="318">
        <f t="shared" si="54"/>
        <v>1.9698469681615673E-3</v>
      </c>
      <c r="H212" s="318">
        <f t="shared" si="54"/>
        <v>2.5720088665507242E-3</v>
      </c>
      <c r="I212" s="318">
        <f t="shared" si="54"/>
        <v>2.6976197220686549E-3</v>
      </c>
      <c r="J212" s="318">
        <f t="shared" si="54"/>
        <v>2.6829447374406732E-3</v>
      </c>
      <c r="K212" s="318">
        <f t="shared" si="54"/>
        <v>5.5112305016026273E-3</v>
      </c>
      <c r="L212" s="318">
        <f t="shared" si="54"/>
        <v>1.3362738675870734E-3</v>
      </c>
      <c r="M212" s="318">
        <f t="shared" si="54"/>
        <v>8.925027929321829E-4</v>
      </c>
      <c r="N212" s="318">
        <f t="shared" si="54"/>
        <v>2.1026526151562107E-3</v>
      </c>
      <c r="O212" s="318">
        <f t="shared" si="54"/>
        <v>3.2409326703706793E-3</v>
      </c>
      <c r="P212" s="318">
        <f t="shared" si="54"/>
        <v>2.714259286244598E-3</v>
      </c>
      <c r="Q212" s="318">
        <f t="shared" si="54"/>
        <v>2.3885147049238936E-3</v>
      </c>
      <c r="R212" s="318">
        <f t="shared" si="54"/>
        <v>2.6026891261514218E-3</v>
      </c>
      <c r="S212" s="318">
        <f t="shared" si="54"/>
        <v>2.8411914681983883E-3</v>
      </c>
      <c r="T212" s="318">
        <f t="shared" si="54"/>
        <v>2.8925328517080064E-3</v>
      </c>
      <c r="U212" s="318">
        <f t="shared" si="54"/>
        <v>4.6051726927879124E-3</v>
      </c>
      <c r="V212" s="318">
        <f t="shared" si="54"/>
        <v>4.7013526230957579E-3</v>
      </c>
      <c r="W212" s="318">
        <f t="shared" si="54"/>
        <v>4.2075316146685405E-3</v>
      </c>
      <c r="X212" s="318">
        <f t="shared" si="54"/>
        <v>6.0270573016320663E-3</v>
      </c>
      <c r="Y212" s="318">
        <f t="shared" si="54"/>
        <v>7.520664304746647E-3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4.3127837502330478E-2</v>
      </c>
      <c r="C213" s="319">
        <f t="shared" si="55"/>
        <v>4.3736369022602431E-2</v>
      </c>
      <c r="D213" s="319">
        <f t="shared" si="55"/>
        <v>4.6221165410568622E-2</v>
      </c>
      <c r="E213" s="319">
        <f t="shared" si="55"/>
        <v>4.1565474325667803E-2</v>
      </c>
      <c r="F213" s="319">
        <f t="shared" si="55"/>
        <v>4.2533820313387975E-2</v>
      </c>
      <c r="G213" s="319">
        <f t="shared" si="55"/>
        <v>4.5947419446927519E-2</v>
      </c>
      <c r="H213" s="319">
        <f t="shared" si="55"/>
        <v>5.0316487713771951E-2</v>
      </c>
      <c r="I213" s="319">
        <f t="shared" si="55"/>
        <v>5.0322869878098163E-2</v>
      </c>
      <c r="J213" s="319">
        <f t="shared" si="55"/>
        <v>4.9633733873300272E-2</v>
      </c>
      <c r="K213" s="319">
        <f t="shared" si="55"/>
        <v>5.6645731154749746E-2</v>
      </c>
      <c r="L213" s="319">
        <f t="shared" si="55"/>
        <v>3.6104452606620256E-2</v>
      </c>
      <c r="M213" s="319">
        <f t="shared" si="55"/>
        <v>3.3793730266585158E-2</v>
      </c>
      <c r="N213" s="319">
        <f t="shared" si="55"/>
        <v>4.3919836465389529E-2</v>
      </c>
      <c r="O213" s="319">
        <f t="shared" si="55"/>
        <v>5.2174375267733025E-2</v>
      </c>
      <c r="P213" s="319">
        <f t="shared" si="55"/>
        <v>4.8296614782555619E-2</v>
      </c>
      <c r="Q213" s="319">
        <f t="shared" si="55"/>
        <v>5.5311686508615746E-2</v>
      </c>
      <c r="R213" s="319">
        <f t="shared" si="55"/>
        <v>6.0014498212132769E-2</v>
      </c>
      <c r="S213" s="319">
        <f t="shared" si="55"/>
        <v>5.1354632473631021E-2</v>
      </c>
      <c r="T213" s="319">
        <f t="shared" si="55"/>
        <v>5.7582973537481888E-2</v>
      </c>
      <c r="U213" s="319">
        <f t="shared" si="55"/>
        <v>5.0727920660366764E-2</v>
      </c>
      <c r="V213" s="319">
        <f t="shared" si="55"/>
        <v>5.2589001597403991E-2</v>
      </c>
      <c r="W213" s="319">
        <f t="shared" si="55"/>
        <v>3.6000278920854417E-2</v>
      </c>
      <c r="X213" s="319">
        <f t="shared" si="55"/>
        <v>6.9050382200050914E-2</v>
      </c>
      <c r="Y213" s="319">
        <f t="shared" si="55"/>
        <v>7.6989196097164508E-2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1310.3237933066837</v>
      </c>
      <c r="C217" s="320">
        <f t="shared" si="56"/>
        <v>1359.9265820572223</v>
      </c>
      <c r="D217" s="320">
        <f t="shared" si="56"/>
        <v>1226.6445760426286</v>
      </c>
      <c r="E217" s="320">
        <f t="shared" si="56"/>
        <v>1253.4028591362917</v>
      </c>
      <c r="F217" s="320">
        <f t="shared" si="56"/>
        <v>1141.5386108676171</v>
      </c>
      <c r="G217" s="320">
        <f t="shared" si="56"/>
        <v>1262.7090601313907</v>
      </c>
      <c r="H217" s="320">
        <f t="shared" si="56"/>
        <v>1227.9883194417923</v>
      </c>
      <c r="I217" s="320">
        <f t="shared" si="56"/>
        <v>1205.4712308860087</v>
      </c>
      <c r="J217" s="320">
        <f t="shared" si="56"/>
        <v>1370.5698859789206</v>
      </c>
      <c r="K217" s="320">
        <f t="shared" si="56"/>
        <v>938.54503702565751</v>
      </c>
      <c r="L217" s="320">
        <f t="shared" si="56"/>
        <v>843.215658253843</v>
      </c>
      <c r="M217" s="320">
        <f t="shared" si="56"/>
        <v>891.78301324447864</v>
      </c>
      <c r="N217" s="320">
        <f t="shared" si="56"/>
        <v>757.56403485532769</v>
      </c>
      <c r="O217" s="320">
        <f t="shared" si="56"/>
        <v>870.77803039525816</v>
      </c>
      <c r="P217" s="320">
        <f t="shared" si="56"/>
        <v>880.50598068691841</v>
      </c>
      <c r="Q217" s="320">
        <f t="shared" si="56"/>
        <v>849.64837073157514</v>
      </c>
      <c r="R217" s="320">
        <f t="shared" si="56"/>
        <v>893.47236325619645</v>
      </c>
      <c r="S217" s="320">
        <f t="shared" si="56"/>
        <v>851.20410038888417</v>
      </c>
      <c r="T217" s="320">
        <f t="shared" si="56"/>
        <v>923.42489454273232</v>
      </c>
      <c r="U217" s="320">
        <f t="shared" si="56"/>
        <v>747.04241720439256</v>
      </c>
      <c r="V217" s="320">
        <f t="shared" si="56"/>
        <v>828.38870164842876</v>
      </c>
      <c r="W217" s="320">
        <f t="shared" si="56"/>
        <v>778.01353658506457</v>
      </c>
      <c r="X217" s="320">
        <f t="shared" si="56"/>
        <v>591.67335968225154</v>
      </c>
      <c r="Y217" s="320">
        <f t="shared" si="56"/>
        <v>662.09395560249686</v>
      </c>
      <c r="DA217" s="95"/>
    </row>
    <row r="218" spans="1:105" ht="12" customHeight="1" x14ac:dyDescent="0.25">
      <c r="A218" s="55" t="s">
        <v>91</v>
      </c>
      <c r="B218" s="273">
        <f>IF(B$6=0,0,B$6/CHI!B$10*1000)</f>
        <v>1.5135071790867149</v>
      </c>
      <c r="C218" s="273">
        <f>IF(C$6=0,0,C$6/CHI!C$10*1000)</f>
        <v>1.5362841270972278</v>
      </c>
      <c r="D218" s="273">
        <f>IF(D$6=0,0,D$6/CHI!D$10*1000)</f>
        <v>1.7481384075131956</v>
      </c>
      <c r="E218" s="273">
        <f>IF(E$6=0,0,E$6/CHI!E$10*1000)</f>
        <v>1.4846303011911091</v>
      </c>
      <c r="F218" s="273">
        <f>IF(F$6=0,0,F$6/CHI!F$10*1000)</f>
        <v>1.4501179192530396</v>
      </c>
      <c r="G218" s="273">
        <f>IF(G$6=0,0,G$6/CHI!G$10*1000)</f>
        <v>1.5828079093226406</v>
      </c>
      <c r="H218" s="273">
        <f>IF(H$6=0,0,H$6/CHI!H$10*1000)</f>
        <v>1.793393641162115</v>
      </c>
      <c r="I218" s="273">
        <f>IF(I$6=0,0,I$6/CHI!I$10*1000)</f>
        <v>1.7315754312230776</v>
      </c>
      <c r="J218" s="273">
        <f>IF(J$6=0,0,J$6/CHI!J$10*1000)</f>
        <v>1.7035456934739983</v>
      </c>
      <c r="K218" s="273">
        <f>IF(K$6=0,0,K$6/CHI!K$10*1000)</f>
        <v>1.2462664727618122</v>
      </c>
      <c r="L218" s="273">
        <f>IF(L$6=0,0,L$6/CHI!L$10*1000)</f>
        <v>0.82070009934777477</v>
      </c>
      <c r="M218" s="273">
        <f>IF(M$6=0,0,M$6/CHI!M$10*1000)</f>
        <v>1.0600859256728632</v>
      </c>
      <c r="N218" s="273">
        <f>IF(N$6=0,0,N$6/CHI!N$10*1000)</f>
        <v>1.1494899901528077</v>
      </c>
      <c r="O218" s="273">
        <f>IF(O$6=0,0,O$6/CHI!O$10*1000)</f>
        <v>1.5838908608541198</v>
      </c>
      <c r="P218" s="273">
        <f>IF(P$6=0,0,P$6/CHI!P$10*1000)</f>
        <v>1.5295566342314337</v>
      </c>
      <c r="Q218" s="273">
        <f>IF(Q$6=0,0,Q$6/CHI!Q$10*1000)</f>
        <v>1.5753090473953575</v>
      </c>
      <c r="R218" s="273">
        <f>IF(R$6=0,0,R$6/CHI!R$10*1000)</f>
        <v>1.7029931635868696</v>
      </c>
      <c r="S218" s="273">
        <f>IF(S$6=0,0,S$6/CHI!S$10*1000)</f>
        <v>1.6203187780550523</v>
      </c>
      <c r="T218" s="273">
        <f>IF(T$6=0,0,T$6/CHI!T$10*1000)</f>
        <v>1.8322768800176461</v>
      </c>
      <c r="U218" s="273">
        <f>IF(U$6=0,0,U$6/CHI!U$10*1000)</f>
        <v>1.7693667668307287</v>
      </c>
      <c r="V218" s="273">
        <f>IF(V$6=0,0,V$6/CHI!V$10*1000)</f>
        <v>2.0171861070471873</v>
      </c>
      <c r="W218" s="273">
        <f>IF(W$6=0,0,W$6/CHI!W$10*1000)</f>
        <v>1.7476311794116692</v>
      </c>
      <c r="X218" s="273">
        <f>IF(X$6=0,0,X$6/CHI!X$10*1000)</f>
        <v>1.4864706244160968</v>
      </c>
      <c r="Y218" s="273">
        <f>IF(Y$6=0,0,Y$6/CHI!Y$10*1000)</f>
        <v>1.7219564742450333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11.975321948609485</v>
      </c>
      <c r="C219" s="274">
        <f>IF(C$7=0,0,C$7/CHI!C$10*1000)</f>
        <v>12.155539980741462</v>
      </c>
      <c r="D219" s="274">
        <f>IF(D$7=0,0,D$7/CHI!D$10*1000)</f>
        <v>13.831794477071702</v>
      </c>
      <c r="E219" s="274">
        <f>IF(E$7=0,0,E$7/CHI!E$10*1000)</f>
        <v>11.746839444893022</v>
      </c>
      <c r="F219" s="274">
        <f>IF(F$7=0,0,F$7/CHI!F$10*1000)</f>
        <v>11.473767145909182</v>
      </c>
      <c r="G219" s="274">
        <f>IF(G$7=0,0,G$7/CHI!G$10*1000)</f>
        <v>12.523650075040791</v>
      </c>
      <c r="H219" s="274">
        <f>IF(H$7=0,0,H$7/CHI!H$10*1000)</f>
        <v>14.189867435227333</v>
      </c>
      <c r="I219" s="274">
        <f>IF(I$7=0,0,I$7/CHI!I$10*1000)</f>
        <v>13.700743249669511</v>
      </c>
      <c r="J219" s="274">
        <f>IF(J$7=0,0,J$7/CHI!J$10*1000)</f>
        <v>13.47896357242816</v>
      </c>
      <c r="K219" s="274">
        <f>IF(K$7=0,0,K$7/CHI!K$10*1000)</f>
        <v>9.8608334676591411</v>
      </c>
      <c r="L219" s="274">
        <f>IF(L$7=0,0,L$7/CHI!L$10*1000)</f>
        <v>6.4936249056155289</v>
      </c>
      <c r="M219" s="274">
        <f>IF(M$7=0,0,M$7/CHI!M$10*1000)</f>
        <v>8.3877172361895305</v>
      </c>
      <c r="N219" s="274">
        <f>IF(N$7=0,0,N$7/CHI!N$10*1000)</f>
        <v>9.0951089621459502</v>
      </c>
      <c r="O219" s="274">
        <f>IF(O$7=0,0,O$7/CHI!O$10*1000)</f>
        <v>12.53221871179613</v>
      </c>
      <c r="P219" s="274">
        <f>IF(P$7=0,0,P$7/CHI!P$10*1000)</f>
        <v>12.102310042959825</v>
      </c>
      <c r="Q219" s="274">
        <f>IF(Q$7=0,0,Q$7/CHI!Q$10*1000)</f>
        <v>12.464316834294902</v>
      </c>
      <c r="R219" s="274">
        <f>IF(R$7=0,0,R$7/CHI!R$10*1000)</f>
        <v>13.474591790532434</v>
      </c>
      <c r="S219" s="274">
        <f>IF(S$7=0,0,S$7/CHI!S$10*1000)</f>
        <v>12.8204472992956</v>
      </c>
      <c r="T219" s="274">
        <f>IF(T$7=0,0,T$7/CHI!T$10*1000)</f>
        <v>14.497523262787164</v>
      </c>
      <c r="U219" s="274">
        <f>IF(U$7=0,0,U$7/CHI!U$10*1000)</f>
        <v>13.999759611813666</v>
      </c>
      <c r="V219" s="274">
        <f>IF(V$7=0,0,V$7/CHI!V$10*1000)</f>
        <v>15.960580429310461</v>
      </c>
      <c r="W219" s="274">
        <f>IF(W$7=0,0,W$7/CHI!W$10*1000)</f>
        <v>13.827781136467113</v>
      </c>
      <c r="X219" s="274">
        <f>IF(X$7=0,0,X$7/CHI!X$10*1000)</f>
        <v>11.761400633246305</v>
      </c>
      <c r="Y219" s="274">
        <f>IF(Y$7=0,0,Y$7/CHI!Y$10*1000)</f>
        <v>13.624635182120459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13.216343465815561</v>
      </c>
      <c r="C220" s="274">
        <f>IF(C$8=0,0,C$8/CHI!C$10*1000)</f>
        <v>13.415237777100948</v>
      </c>
      <c r="D220" s="274">
        <f>IF(D$8=0,0,D$8/CHI!D$10*1000)</f>
        <v>15.265205172941243</v>
      </c>
      <c r="E220" s="274">
        <f>IF(E$8=0,0,E$8/CHI!E$10*1000)</f>
        <v>12.964182959567376</v>
      </c>
      <c r="F220" s="274">
        <f>IF(F$8=0,0,F$8/CHI!F$10*1000)</f>
        <v>12.662811747180946</v>
      </c>
      <c r="G220" s="274">
        <f>IF(G$8=0,0,G$8/CHI!G$10*1000)</f>
        <v>13.821495701553545</v>
      </c>
      <c r="H220" s="274">
        <f>IF(H$8=0,0,H$8/CHI!H$10*1000)</f>
        <v>15.660385796987423</v>
      </c>
      <c r="I220" s="274">
        <f>IF(I$8=0,0,I$8/CHI!I$10*1000)</f>
        <v>15.120572899972146</v>
      </c>
      <c r="J220" s="274">
        <f>IF(J$8=0,0,J$8/CHI!J$10*1000)</f>
        <v>14.875809844687465</v>
      </c>
      <c r="K220" s="274">
        <f>IF(K$8=0,0,K$8/CHI!K$10*1000)</f>
        <v>10.88272720575373</v>
      </c>
      <c r="L220" s="274">
        <f>IF(L$8=0,0,L$8/CHI!L$10*1000)</f>
        <v>7.1665695051108145</v>
      </c>
      <c r="M220" s="274">
        <f>IF(M$8=0,0,M$8/CHI!M$10*1000)</f>
        <v>9.2569496138259542</v>
      </c>
      <c r="N220" s="274">
        <f>IF(N$8=0,0,N$8/CHI!N$10*1000)</f>
        <v>10.037649460998052</v>
      </c>
      <c r="O220" s="274">
        <f>IF(O$8=0,0,O$8/CHI!O$10*1000)</f>
        <v>13.830952319661884</v>
      </c>
      <c r="P220" s="274">
        <f>IF(P$8=0,0,P$8/CHI!P$10*1000)</f>
        <v>13.356491536840757</v>
      </c>
      <c r="Q220" s="274">
        <f>IF(Q$8=0,0,Q$8/CHI!Q$10*1000)</f>
        <v>13.756013663408543</v>
      </c>
      <c r="R220" s="274">
        <f>IF(R$8=0,0,R$8/CHI!R$10*1000)</f>
        <v>14.870985008132793</v>
      </c>
      <c r="S220" s="274">
        <f>IF(S$8=0,0,S$8/CHI!S$10*1000)</f>
        <v>14.149050490667809</v>
      </c>
      <c r="T220" s="274">
        <f>IF(T$8=0,0,T$8/CHI!T$10*1000)</f>
        <v>15.999924483608073</v>
      </c>
      <c r="U220" s="274">
        <f>IF(U$8=0,0,U$8/CHI!U$10*1000)</f>
        <v>15.450576799738259</v>
      </c>
      <c r="V220" s="274">
        <f>IF(V$8=0,0,V$8/CHI!V$10*1000)</f>
        <v>17.614600573810403</v>
      </c>
      <c r="W220" s="274">
        <f>IF(W$8=0,0,W$8/CHI!W$10*1000)</f>
        <v>15.260775923514535</v>
      </c>
      <c r="X220" s="274">
        <f>IF(X$8=0,0,X$8/CHI!X$10*1000)</f>
        <v>12.980253146855311</v>
      </c>
      <c r="Y220" s="274">
        <f>IF(Y$8=0,0,Y$8/CHI!Y$10*1000)</f>
        <v>15.036577633242423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21.503402483143379</v>
      </c>
      <c r="C221" s="274">
        <f>IF(C$9=0,0,C$9/CHI!C$10*1000)</f>
        <v>21.827009722788748</v>
      </c>
      <c r="D221" s="274">
        <f>IF(D$9=0,0,D$9/CHI!D$10*1000)</f>
        <v>24.836964298828619</v>
      </c>
      <c r="E221" s="274">
        <f>IF(E$9=0,0,E$9/CHI!E$10*1000)</f>
        <v>21.093129485151731</v>
      </c>
      <c r="F221" s="274">
        <f>IF(F$9=0,0,F$9/CHI!F$10*1000)</f>
        <v>20.602789135452092</v>
      </c>
      <c r="G221" s="274">
        <f>IF(G$9=0,0,G$9/CHI!G$10*1000)</f>
        <v>22.48800402004397</v>
      </c>
      <c r="H221" s="274">
        <f>IF(H$9=0,0,H$9/CHI!H$10*1000)</f>
        <v>25.479935483285541</v>
      </c>
      <c r="I221" s="274">
        <f>IF(I$9=0,0,I$9/CHI!I$10*1000)</f>
        <v>24.601643085684415</v>
      </c>
      <c r="J221" s="274">
        <f>IF(J$9=0,0,J$9/CHI!J$10*1000)</f>
        <v>24.203405970827038</v>
      </c>
      <c r="K221" s="274">
        <f>IF(K$9=0,0,K$9/CHI!K$10*1000)</f>
        <v>17.706536140261861</v>
      </c>
      <c r="L221" s="274">
        <f>IF(L$9=0,0,L$9/CHI!L$10*1000)</f>
        <v>11.66023180998724</v>
      </c>
      <c r="M221" s="274">
        <f>IF(M$9=0,0,M$9/CHI!M$10*1000)</f>
        <v>15.061345358278706</v>
      </c>
      <c r="N221" s="274">
        <f>IF(N$9=0,0,N$9/CHI!N$10*1000)</f>
        <v>16.331568326960774</v>
      </c>
      <c r="O221" s="274">
        <f>IF(O$9=0,0,O$9/CHI!O$10*1000)</f>
        <v>22.503390232262124</v>
      </c>
      <c r="P221" s="274">
        <f>IF(P$9=0,0,P$9/CHI!P$10*1000)</f>
        <v>21.731427760050416</v>
      </c>
      <c r="Q221" s="274">
        <f>IF(Q$9=0,0,Q$9/CHI!Q$10*1000)</f>
        <v>22.381462704339629</v>
      </c>
      <c r="R221" s="274">
        <f>IF(R$9=0,0,R$9/CHI!R$10*1000)</f>
        <v>24.195555811468001</v>
      </c>
      <c r="S221" s="274">
        <f>IF(S$9=0,0,S$9/CHI!S$10*1000)</f>
        <v>23.020945864649001</v>
      </c>
      <c r="T221" s="274">
        <f>IF(T$9=0,0,T$9/CHI!T$10*1000)</f>
        <v>26.032375502409334</v>
      </c>
      <c r="U221" s="274">
        <f>IF(U$9=0,0,U$9/CHI!U$10*1000)</f>
        <v>25.138569709605182</v>
      </c>
      <c r="V221" s="274">
        <f>IF(V$9=0,0,V$9/CHI!V$10*1000)</f>
        <v>28.65950379529426</v>
      </c>
      <c r="W221" s="274">
        <f>IF(W$9=0,0,W$9/CHI!W$10*1000)</f>
        <v>24.829757772048573</v>
      </c>
      <c r="X221" s="274">
        <f>IF(X$9=0,0,X$9/CHI!X$10*1000)</f>
        <v>21.119276180425327</v>
      </c>
      <c r="Y221" s="274">
        <f>IF(Y$9=0,0,Y$9/CHI!Y$10*1000)</f>
        <v>24.464980170420439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18.959508565122114</v>
      </c>
      <c r="C222" s="275">
        <f>IF(C$10=0,0,C$10/CHI!C$10*1000)</f>
        <v>17.938294249093964</v>
      </c>
      <c r="D222" s="275">
        <f>IF(D$10=0,0,D$10/CHI!D$10*1000)</f>
        <v>18.688961300398205</v>
      </c>
      <c r="E222" s="275">
        <f>IF(E$10=0,0,E$10/CHI!E$10*1000)</f>
        <v>15.753935882874687</v>
      </c>
      <c r="F222" s="275">
        <f>IF(F$10=0,0,F$10/CHI!F$10*1000)</f>
        <v>15.506702097550241</v>
      </c>
      <c r="G222" s="275">
        <f>IF(G$10=0,0,G$10/CHI!G$10*1000)</f>
        <v>16.182165049382458</v>
      </c>
      <c r="H222" s="275">
        <f>IF(H$10=0,0,H$10/CHI!H$10*1000)</f>
        <v>16.391469095953806</v>
      </c>
      <c r="I222" s="275">
        <f>IF(I$10=0,0,I$10/CHI!I$10*1000)</f>
        <v>15.431684145146116</v>
      </c>
      <c r="J222" s="275">
        <f>IF(J$10=0,0,J$10/CHI!J$10*1000)</f>
        <v>15.436935793914902</v>
      </c>
      <c r="K222" s="275">
        <f>IF(K$10=0,0,K$10/CHI!K$10*1000)</f>
        <v>8.465657960275653</v>
      </c>
      <c r="L222" s="275">
        <f>IF(L$10=0,0,L$10/CHI!L$10*1000)</f>
        <v>10.48552544808339</v>
      </c>
      <c r="M222" s="275">
        <f>IF(M$10=0,0,M$10/CHI!M$10*1000)</f>
        <v>15.499161338491469</v>
      </c>
      <c r="N222" s="275">
        <f>IF(N$10=0,0,N$10/CHI!N$10*1000)</f>
        <v>11.897287329655727</v>
      </c>
      <c r="O222" s="275">
        <f>IF(O$10=0,0,O$10/CHI!O$10*1000)</f>
        <v>13.465872432042628</v>
      </c>
      <c r="P222" s="275">
        <f>IF(P$10=0,0,P$10/CHI!P$10*1000)</f>
        <v>14.171234909116833</v>
      </c>
      <c r="Q222" s="275">
        <f>IF(Q$10=0,0,Q$10/CHI!Q$10*1000)</f>
        <v>15.09928419169143</v>
      </c>
      <c r="R222" s="275">
        <f>IF(R$10=0,0,R$10/CHI!R$10*1000)</f>
        <v>15.643002766679633</v>
      </c>
      <c r="S222" s="275">
        <f>IF(S$10=0,0,S$10/CHI!S$10*1000)</f>
        <v>14.752663049891707</v>
      </c>
      <c r="T222" s="275">
        <f>IF(T$10=0,0,T$10/CHI!T$10*1000)</f>
        <v>16.718114454937997</v>
      </c>
      <c r="U222" s="275">
        <f>IF(U$10=0,0,U$10/CHI!U$10*1000)</f>
        <v>13.511101730167368</v>
      </c>
      <c r="V222" s="275">
        <f>IF(V$10=0,0,V$10/CHI!V$10*1000)</f>
        <v>15.215055936344768</v>
      </c>
      <c r="W222" s="275">
        <f>IF(W$10=0,0,W$10/CHI!W$10*1000)</f>
        <v>14.232378758646087</v>
      </c>
      <c r="X222" s="275">
        <f>IF(X$10=0,0,X$10/CHI!X$10*1000)</f>
        <v>10.202242431664899</v>
      </c>
      <c r="Y222" s="275">
        <f>IF(Y$10=0,0,Y$10/CHI!Y$10*1000)</f>
        <v>10.82155392347385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681.47875326061671</v>
      </c>
      <c r="C223" s="321">
        <f>IF(C$16=0,0,C$16/CHI!C$10*1000)</f>
        <v>726.52366221276873</v>
      </c>
      <c r="D223" s="321">
        <f>IF(D$16=0,0,D$16/CHI!D$10*1000)</f>
        <v>544.6936734912947</v>
      </c>
      <c r="E223" s="321">
        <f>IF(E$16=0,0,E$16/CHI!E$10*1000)</f>
        <v>595.98560626355845</v>
      </c>
      <c r="F223" s="321">
        <f>IF(F$16=0,0,F$16/CHI!F$10*1000)</f>
        <v>517.15451634059423</v>
      </c>
      <c r="G223" s="321">
        <f>IF(G$16=0,0,G$16/CHI!G$10*1000)</f>
        <v>638.45038955976679</v>
      </c>
      <c r="H223" s="321">
        <f>IF(H$16=0,0,H$16/CHI!H$10*1000)</f>
        <v>586.12498204077849</v>
      </c>
      <c r="I223" s="321">
        <f>IF(I$16=0,0,I$16/CHI!I$10*1000)</f>
        <v>584.11804004089629</v>
      </c>
      <c r="J223" s="321">
        <f>IF(J$16=0,0,J$16/CHI!J$10*1000)</f>
        <v>749.96971331790553</v>
      </c>
      <c r="K223" s="321">
        <f>IF(K$16=0,0,K$16/CHI!K$10*1000)</f>
        <v>526.46844067864049</v>
      </c>
      <c r="L223" s="321">
        <f>IF(L$16=0,0,L$16/CHI!L$10*1000)</f>
        <v>400.53643775256131</v>
      </c>
      <c r="M223" s="321">
        <f>IF(M$16=0,0,M$16/CHI!M$10*1000)</f>
        <v>313.01455866131482</v>
      </c>
      <c r="N223" s="321">
        <f>IF(N$16=0,0,N$16/CHI!N$10*1000)</f>
        <v>272.94972851194308</v>
      </c>
      <c r="O223" s="321">
        <f>IF(O$16=0,0,O$16/CHI!O$10*1000)</f>
        <v>323.70778033261905</v>
      </c>
      <c r="P223" s="321">
        <f>IF(P$16=0,0,P$16/CHI!P$10*1000)</f>
        <v>305.89127093811948</v>
      </c>
      <c r="Q223" s="321">
        <f>IF(Q$16=0,0,Q$16/CHI!Q$10*1000)</f>
        <v>293.57006231674694</v>
      </c>
      <c r="R223" s="321">
        <f>IF(R$16=0,0,R$16/CHI!R$10*1000)</f>
        <v>325.03089519590674</v>
      </c>
      <c r="S223" s="321">
        <f>IF(S$16=0,0,S$16/CHI!S$10*1000)</f>
        <v>300.77729301477933</v>
      </c>
      <c r="T223" s="321">
        <f>IF(T$16=0,0,T$16/CHI!T$10*1000)</f>
        <v>301.42054907942662</v>
      </c>
      <c r="U223" s="321">
        <f>IF(U$16=0,0,U$16/CHI!U$10*1000)</f>
        <v>199.95734826125607</v>
      </c>
      <c r="V223" s="321">
        <f>IF(V$16=0,0,V$16/CHI!V$10*1000)</f>
        <v>227.97616959761169</v>
      </c>
      <c r="W223" s="321">
        <f>IF(W$16=0,0,W$16/CHI!W$10*1000)</f>
        <v>211.27675729673456</v>
      </c>
      <c r="X223" s="321">
        <f>IF(X$16=0,0,X$16/CHI!X$10*1000)</f>
        <v>122.52133484532945</v>
      </c>
      <c r="Y223" s="321">
        <f>IF(Y$16=0,0,Y$16/CHI!Y$10*1000)</f>
        <v>185.06588414115947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336.85766547966955</v>
      </c>
      <c r="C224" s="276">
        <f>IF(C$25=0,0,C$25/CHI!C$10*1000)</f>
        <v>346.58973974778826</v>
      </c>
      <c r="D224" s="276">
        <f>IF(D$25=0,0,D$25/CHI!D$10*1000)</f>
        <v>372.77954869694497</v>
      </c>
      <c r="E224" s="276">
        <f>IF(E$25=0,0,E$25/CHI!E$10*1000)</f>
        <v>393.72249162566396</v>
      </c>
      <c r="F224" s="276">
        <f>IF(F$25=0,0,F$25/CHI!F$10*1000)</f>
        <v>367.48050113073424</v>
      </c>
      <c r="G224" s="276">
        <f>IF(G$25=0,0,G$25/CHI!G$10*1000)</f>
        <v>358.62266540655617</v>
      </c>
      <c r="H224" s="276">
        <f>IF(H$25=0,0,H$25/CHI!H$10*1000)</f>
        <v>364.92108671668319</v>
      </c>
      <c r="I224" s="276">
        <f>IF(I$25=0,0,I$25/CHI!I$10*1000)</f>
        <v>358.04292917204657</v>
      </c>
      <c r="J224" s="276">
        <f>IF(J$25=0,0,J$25/CHI!J$10*1000)</f>
        <v>357.12504760153973</v>
      </c>
      <c r="K224" s="276">
        <f>IF(K$25=0,0,K$25/CHI!K$10*1000)</f>
        <v>235.40365202599654</v>
      </c>
      <c r="L224" s="276">
        <f>IF(L$25=0,0,L$25/CHI!L$10*1000)</f>
        <v>250.63896313923533</v>
      </c>
      <c r="M224" s="276">
        <f>IF(M$25=0,0,M$25/CHI!M$10*1000)</f>
        <v>340.14009749964032</v>
      </c>
      <c r="N224" s="276">
        <f>IF(N$25=0,0,N$25/CHI!N$10*1000)</f>
        <v>277.88411241903782</v>
      </c>
      <c r="O224" s="276">
        <f>IF(O$25=0,0,O$25/CHI!O$10*1000)</f>
        <v>310.48442449754879</v>
      </c>
      <c r="P224" s="276">
        <f>IF(P$25=0,0,P$25/CHI!P$10*1000)</f>
        <v>329.47575923104074</v>
      </c>
      <c r="Q224" s="276">
        <f>IF(Q$25=0,0,Q$25/CHI!Q$10*1000)</f>
        <v>305.21987686355322</v>
      </c>
      <c r="R224" s="276">
        <f>IF(R$25=0,0,R$25/CHI!R$10*1000)</f>
        <v>307.0789394099869</v>
      </c>
      <c r="S224" s="276">
        <f>IF(S$25=0,0,S$25/CHI!S$10*1000)</f>
        <v>299.79658152562928</v>
      </c>
      <c r="T224" s="276">
        <f>IF(T$25=0,0,T$25/CHI!T$10*1000)</f>
        <v>335.10371988172221</v>
      </c>
      <c r="U224" s="276">
        <f>IF(U$25=0,0,U$25/CHI!U$10*1000)</f>
        <v>299.39625654331115</v>
      </c>
      <c r="V224" s="276">
        <f>IF(V$25=0,0,V$25/CHI!V$10*1000)</f>
        <v>322.8474859675697</v>
      </c>
      <c r="W224" s="276">
        <f>IF(W$25=0,0,W$25/CHI!W$10*1000)</f>
        <v>308.34667000839073</v>
      </c>
      <c r="X224" s="276">
        <f>IF(X$25=0,0,X$25/CHI!X$10*1000)</f>
        <v>264.13441975747412</v>
      </c>
      <c r="Y224" s="276">
        <f>IF(Y$25=0,0,Y$25/CHI!Y$10*1000)</f>
        <v>254.85862768338313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166.80490639030569</v>
      </c>
      <c r="C225" s="276">
        <f>IF(C$36=0,0,C$36/CHI!C$10*1000)</f>
        <v>162.44036030113458</v>
      </c>
      <c r="D225" s="276">
        <f>IF(D$36=0,0,D$36/CHI!D$10*1000)</f>
        <v>173.0732513519892</v>
      </c>
      <c r="E225" s="276">
        <f>IF(E$36=0,0,E$36/CHI!E$10*1000)</f>
        <v>142.85948398094658</v>
      </c>
      <c r="F225" s="276">
        <f>IF(F$36=0,0,F$36/CHI!F$10*1000)</f>
        <v>139.98065472580092</v>
      </c>
      <c r="G225" s="276">
        <f>IF(G$36=0,0,G$36/CHI!G$10*1000)</f>
        <v>143.37179131332303</v>
      </c>
      <c r="H225" s="276">
        <f>IF(H$36=0,0,H$36/CHI!H$10*1000)</f>
        <v>146.51026911471615</v>
      </c>
      <c r="I225" s="276">
        <f>IF(I$36=0,0,I$36/CHI!I$10*1000)</f>
        <v>137.93107422847712</v>
      </c>
      <c r="J225" s="276">
        <f>IF(J$36=0,0,J$36/CHI!J$10*1000)</f>
        <v>139.06466017253396</v>
      </c>
      <c r="K225" s="276">
        <f>IF(K$36=0,0,K$36/CHI!K$10*1000)</f>
        <v>81.154093133988184</v>
      </c>
      <c r="L225" s="276">
        <f>IF(L$36=0,0,L$36/CHI!L$10*1000)</f>
        <v>96.316546322626849</v>
      </c>
      <c r="M225" s="276">
        <f>IF(M$36=0,0,M$36/CHI!M$10*1000)</f>
        <v>137.07702867380769</v>
      </c>
      <c r="N225" s="276">
        <f>IF(N$36=0,0,N$36/CHI!N$10*1000)</f>
        <v>109.50904401989148</v>
      </c>
      <c r="O225" s="276">
        <f>IF(O$36=0,0,O$36/CHI!O$10*1000)</f>
        <v>124.66104047713961</v>
      </c>
      <c r="P225" s="276">
        <f>IF(P$36=0,0,P$36/CHI!P$10*1000)</f>
        <v>131.71208720694324</v>
      </c>
      <c r="Q225" s="276">
        <f>IF(Q$36=0,0,Q$36/CHI!Q$10*1000)</f>
        <v>135.69323325490873</v>
      </c>
      <c r="R225" s="276">
        <f>IF(R$36=0,0,R$36/CHI!R$10*1000)</f>
        <v>140.3928651517856</v>
      </c>
      <c r="S225" s="276">
        <f>IF(S$36=0,0,S$36/CHI!S$10*1000)</f>
        <v>135.12949627393931</v>
      </c>
      <c r="T225" s="276">
        <f>IF(T$36=0,0,T$36/CHI!T$10*1000)</f>
        <v>156.34732367144724</v>
      </c>
      <c r="U225" s="276">
        <f>IF(U$36=0,0,U$36/CHI!U$10*1000)</f>
        <v>130.05758037587668</v>
      </c>
      <c r="V225" s="276">
        <f>IF(V$36=0,0,V$36/CHI!V$10*1000)</f>
        <v>145.44833079334231</v>
      </c>
      <c r="W225" s="276">
        <f>IF(W$36=0,0,W$36/CHI!W$10*1000)</f>
        <v>138.83063653477265</v>
      </c>
      <c r="X225" s="276">
        <f>IF(X$36=0,0,X$36/CHI!X$10*1000)</f>
        <v>107.66415664752515</v>
      </c>
      <c r="Y225" s="276">
        <f>IF(Y$36=0,0,Y$36/CHI!Y$10*1000)</f>
        <v>115.93692151292139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26.572132532016511</v>
      </c>
      <c r="C226" s="276">
        <f>IF(C$44=0,0,C$44/CHI!C$10*1000)</f>
        <v>25.830307946489377</v>
      </c>
      <c r="D226" s="276">
        <f>IF(D$44=0,0,D$44/CHI!D$10*1000)</f>
        <v>27.210485627373561</v>
      </c>
      <c r="E226" s="276">
        <f>IF(E$44=0,0,E$44/CHI!E$10*1000)</f>
        <v>24.92169654881528</v>
      </c>
      <c r="F226" s="276">
        <f>IF(F$44=0,0,F$44/CHI!F$10*1000)</f>
        <v>24.007545898797471</v>
      </c>
      <c r="G226" s="276">
        <f>IF(G$44=0,0,G$44/CHI!G$10*1000)</f>
        <v>24.453157567825592</v>
      </c>
      <c r="H226" s="276">
        <f>IF(H$44=0,0,H$44/CHI!H$10*1000)</f>
        <v>24.823763246952272</v>
      </c>
      <c r="I226" s="276">
        <f>IF(I$44=0,0,I$44/CHI!I$10*1000)</f>
        <v>23.725309090644334</v>
      </c>
      <c r="J226" s="276">
        <f>IF(J$44=0,0,J$44/CHI!J$10*1000)</f>
        <v>23.681795378565834</v>
      </c>
      <c r="K226" s="276">
        <f>IF(K$44=0,0,K$44/CHI!K$10*1000)</f>
        <v>13.98548284277781</v>
      </c>
      <c r="L226" s="276">
        <f>IF(L$44=0,0,L$44/CHI!L$10*1000)</f>
        <v>16.303969147168765</v>
      </c>
      <c r="M226" s="276">
        <f>IF(M$44=0,0,M$44/CHI!M$10*1000)</f>
        <v>23.347646208107765</v>
      </c>
      <c r="N226" s="276">
        <f>IF(N$44=0,0,N$44/CHI!N$10*1000)</f>
        <v>18.328879145981453</v>
      </c>
      <c r="O226" s="276">
        <f>IF(O$44=0,0,O$44/CHI!O$10*1000)</f>
        <v>20.654948028207613</v>
      </c>
      <c r="P226" s="276">
        <f>IF(P$44=0,0,P$44/CHI!P$10*1000)</f>
        <v>21.805106940183297</v>
      </c>
      <c r="Q226" s="276">
        <f>IF(Q$44=0,0,Q$44/CHI!Q$10*1000)</f>
        <v>22.084896434501132</v>
      </c>
      <c r="R226" s="276">
        <f>IF(R$44=0,0,R$44/CHI!R$10*1000)</f>
        <v>22.660461555110267</v>
      </c>
      <c r="S226" s="276">
        <f>IF(S$44=0,0,S$44/CHI!S$10*1000)</f>
        <v>21.615963723279517</v>
      </c>
      <c r="T226" s="276">
        <f>IF(T$44=0,0,T$44/CHI!T$10*1000)</f>
        <v>24.372870053220165</v>
      </c>
      <c r="U226" s="276">
        <f>IF(U$44=0,0,U$44/CHI!U$10*1000)</f>
        <v>20.407603958645499</v>
      </c>
      <c r="V226" s="276">
        <f>IF(V$44=0,0,V$44/CHI!V$10*1000)</f>
        <v>22.629161845567037</v>
      </c>
      <c r="W226" s="276">
        <f>IF(W$44=0,0,W$44/CHI!W$10*1000)</f>
        <v>21.32430901066779</v>
      </c>
      <c r="X226" s="276">
        <f>IF(X$44=0,0,X$44/CHI!X$10*1000)</f>
        <v>16.346204173477467</v>
      </c>
      <c r="Y226" s="276">
        <f>IF(Y$44=0,0,Y$44/CHI!Y$10*1000)</f>
        <v>16.711415308473619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31.442252002298055</v>
      </c>
      <c r="C227" s="277">
        <f>IF(C$58=0,0,C$58/CHI!C$10*1000)</f>
        <v>31.670145992218817</v>
      </c>
      <c r="D227" s="277">
        <f>IF(D$58=0,0,D$58/CHI!D$10*1000)</f>
        <v>34.51655321827328</v>
      </c>
      <c r="E227" s="277">
        <f>IF(E$58=0,0,E$58/CHI!E$10*1000)</f>
        <v>32.870862643629316</v>
      </c>
      <c r="F227" s="277">
        <f>IF(F$58=0,0,F$58/CHI!F$10*1000)</f>
        <v>31.219204726344977</v>
      </c>
      <c r="G227" s="277">
        <f>IF(G$58=0,0,G$58/CHI!G$10*1000)</f>
        <v>31.212933528575512</v>
      </c>
      <c r="H227" s="277">
        <f>IF(H$58=0,0,H$58/CHI!H$10*1000)</f>
        <v>32.093166870046069</v>
      </c>
      <c r="I227" s="277">
        <f>IF(I$58=0,0,I$58/CHI!I$10*1000)</f>
        <v>31.067659542249256</v>
      </c>
      <c r="J227" s="277">
        <f>IF(J$58=0,0,J$58/CHI!J$10*1000)</f>
        <v>31.030008633044261</v>
      </c>
      <c r="K227" s="277">
        <f>IF(K$58=0,0,K$58/CHI!K$10*1000)</f>
        <v>33.37134709754217</v>
      </c>
      <c r="L227" s="277">
        <f>IF(L$58=0,0,L$58/CHI!L$10*1000)</f>
        <v>42.793090124105866</v>
      </c>
      <c r="M227" s="277">
        <f>IF(M$58=0,0,M$58/CHI!M$10*1000)</f>
        <v>28.938422729149455</v>
      </c>
      <c r="N227" s="277">
        <f>IF(N$58=0,0,N$58/CHI!N$10*1000)</f>
        <v>30.381166688560651</v>
      </c>
      <c r="O227" s="277">
        <f>IF(O$58=0,0,O$58/CHI!O$10*1000)</f>
        <v>27.353512503126076</v>
      </c>
      <c r="P227" s="277">
        <f>IF(P$58=0,0,P$58/CHI!P$10*1000)</f>
        <v>28.730735487432398</v>
      </c>
      <c r="Q227" s="277">
        <f>IF(Q$58=0,0,Q$58/CHI!Q$10*1000)</f>
        <v>27.803915420735237</v>
      </c>
      <c r="R227" s="277">
        <f>IF(R$58=0,0,R$58/CHI!R$10*1000)</f>
        <v>28.422073403007147</v>
      </c>
      <c r="S227" s="277">
        <f>IF(S$58=0,0,S$58/CHI!S$10*1000)</f>
        <v>27.521340368697523</v>
      </c>
      <c r="T227" s="277">
        <f>IF(T$58=0,0,T$58/CHI!T$10*1000)</f>
        <v>31.100217273155835</v>
      </c>
      <c r="U227" s="277">
        <f>IF(U$58=0,0,U$58/CHI!U$10*1000)</f>
        <v>27.354253447148039</v>
      </c>
      <c r="V227" s="277">
        <f>IF(V$58=0,0,V$58/CHI!V$10*1000)</f>
        <v>30.020626602530886</v>
      </c>
      <c r="W227" s="277">
        <f>IF(W$58=0,0,W$58/CHI!W$10*1000)</f>
        <v>28.336838964410813</v>
      </c>
      <c r="X227" s="277">
        <f>IF(X$58=0,0,X$58/CHI!X$10*1000)</f>
        <v>23.457601241837427</v>
      </c>
      <c r="Y227" s="277">
        <f>IF(Y$58=0,0,Y$58/CHI!Y$10*1000)</f>
        <v>23.851403573057052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690.23185467545818</v>
      </c>
      <c r="C229" s="320">
        <f t="shared" si="57"/>
        <v>692.03678824856456</v>
      </c>
      <c r="D229" s="320">
        <f t="shared" si="57"/>
        <v>741.88245727247977</v>
      </c>
      <c r="E229" s="320">
        <f t="shared" si="57"/>
        <v>716.53401660470945</v>
      </c>
      <c r="F229" s="320">
        <f t="shared" si="57"/>
        <v>703.33189769850264</v>
      </c>
      <c r="G229" s="320">
        <f t="shared" si="57"/>
        <v>701.48651712797914</v>
      </c>
      <c r="H229" s="320">
        <f t="shared" si="57"/>
        <v>694.64722816954782</v>
      </c>
      <c r="I229" s="320">
        <f t="shared" si="57"/>
        <v>671.48534235472812</v>
      </c>
      <c r="J229" s="320">
        <f t="shared" si="57"/>
        <v>669.99022557395449</v>
      </c>
      <c r="K229" s="320">
        <f t="shared" si="57"/>
        <v>436.98508474503177</v>
      </c>
      <c r="L229" s="320">
        <f t="shared" si="57"/>
        <v>455.03972637210609</v>
      </c>
      <c r="M229" s="320">
        <f t="shared" si="57"/>
        <v>580.27573892230544</v>
      </c>
      <c r="N229" s="320">
        <f t="shared" si="57"/>
        <v>483.76413676662787</v>
      </c>
      <c r="O229" s="320">
        <f t="shared" si="57"/>
        <v>546.45685188635059</v>
      </c>
      <c r="P229" s="320">
        <f t="shared" si="57"/>
        <v>569.18277961539388</v>
      </c>
      <c r="Q229" s="320">
        <f t="shared" si="57"/>
        <v>576.66658590729116</v>
      </c>
      <c r="R229" s="320">
        <f t="shared" si="57"/>
        <v>566.57102773320491</v>
      </c>
      <c r="S229" s="320">
        <f t="shared" si="57"/>
        <v>595.79156648709045</v>
      </c>
      <c r="T229" s="320">
        <f t="shared" si="57"/>
        <v>689.54929838321766</v>
      </c>
      <c r="U229" s="320">
        <f t="shared" si="57"/>
        <v>549.35742334541567</v>
      </c>
      <c r="V229" s="320">
        <f t="shared" si="57"/>
        <v>583.97503778788757</v>
      </c>
      <c r="W229" s="320">
        <f t="shared" si="57"/>
        <v>543.32623303976391</v>
      </c>
      <c r="X229" s="320">
        <f t="shared" si="57"/>
        <v>484.33978562927143</v>
      </c>
      <c r="Y229" s="320">
        <f t="shared" si="57"/>
        <v>510.62356973170665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1.9256608294094744</v>
      </c>
      <c r="C230" s="273">
        <f>IF(C$62=0,0,C$62/CHI!C$11*1000)</f>
        <v>1.9451056071495518</v>
      </c>
      <c r="D230" s="273">
        <f>IF(D$62=0,0,D$62/CHI!D$11*1000)</f>
        <v>2.2032966107482324</v>
      </c>
      <c r="E230" s="273">
        <f>IF(E$62=0,0,E$62/CHI!E$11*1000)</f>
        <v>1.8736195993929943</v>
      </c>
      <c r="F230" s="273">
        <f>IF(F$62=0,0,F$62/CHI!F$11*1000)</f>
        <v>1.8911383758082589</v>
      </c>
      <c r="G230" s="273">
        <f>IF(G$62=0,0,G$62/CHI!G$11*1000)</f>
        <v>2.0563234504021182</v>
      </c>
      <c r="H230" s="273">
        <f>IF(H$62=0,0,H$62/CHI!H$11*1000)</f>
        <v>2.2398631866075087</v>
      </c>
      <c r="I230" s="273">
        <f>IF(I$62=0,0,I$62/CHI!I$11*1000)</f>
        <v>2.1589846927412388</v>
      </c>
      <c r="J230" s="273">
        <f>IF(J$62=0,0,J$62/CHI!J$11*1000)</f>
        <v>2.1228880268846613</v>
      </c>
      <c r="K230" s="273">
        <f>IF(K$62=0,0,K$62/CHI!K$11*1000)</f>
        <v>1.5718502669570469</v>
      </c>
      <c r="L230" s="273">
        <f>IF(L$62=0,0,L$62/CHI!L$11*1000)</f>
        <v>1.0302290746188743</v>
      </c>
      <c r="M230" s="273">
        <f>IF(M$62=0,0,M$62/CHI!M$11*1000)</f>
        <v>1.2353010897046606</v>
      </c>
      <c r="N230" s="273">
        <f>IF(N$62=0,0,N$62/CHI!N$11*1000)</f>
        <v>1.3462480510662385</v>
      </c>
      <c r="O230" s="273">
        <f>IF(O$62=0,0,O$62/CHI!O$11*1000)</f>
        <v>1.8250718493677858</v>
      </c>
      <c r="P230" s="273">
        <f>IF(P$62=0,0,P$62/CHI!P$11*1000)</f>
        <v>1.7507984303039623</v>
      </c>
      <c r="Q230" s="273">
        <f>IF(Q$62=0,0,Q$62/CHI!Q$11*1000)</f>
        <v>1.8863818128146894</v>
      </c>
      <c r="R230" s="273">
        <f>IF(R$62=0,0,R$62/CHI!R$11*1000)</f>
        <v>1.9580313446380788</v>
      </c>
      <c r="S230" s="273">
        <f>IF(S$62=0,0,S$62/CHI!S$11*1000)</f>
        <v>2.0241564060489634</v>
      </c>
      <c r="T230" s="273">
        <f>IF(T$62=0,0,T$62/CHI!T$11*1000)</f>
        <v>2.3454302812728578</v>
      </c>
      <c r="U230" s="273">
        <f>IF(U$62=0,0,U$62/CHI!U$11*1000)</f>
        <v>2.0464624242617053</v>
      </c>
      <c r="V230" s="273">
        <f>IF(V$62=0,0,V$62/CHI!V$11*1000)</f>
        <v>2.2582558591212076</v>
      </c>
      <c r="W230" s="273">
        <f>IF(W$62=0,0,W$62/CHI!W$11*1000)</f>
        <v>1.9328042818934954</v>
      </c>
      <c r="X230" s="273">
        <f>IF(X$62=0,0,X$62/CHI!X$11*1000)</f>
        <v>1.7689089262434152</v>
      </c>
      <c r="Y230" s="273">
        <f>IF(Y$62=0,0,Y$62/CHI!Y$11*1000)</f>
        <v>2.1200036626788594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15.282180581430538</v>
      </c>
      <c r="C231" s="274">
        <f>IF(C$63=0,0,C$63/CHI!C$11*1000)</f>
        <v>15.436495713281037</v>
      </c>
      <c r="D231" s="274">
        <f>IF(D$63=0,0,D$63/CHI!D$11*1000)</f>
        <v>17.485517784683818</v>
      </c>
      <c r="E231" s="274">
        <f>IF(E$63=0,0,E$63/CHI!E$11*1000)</f>
        <v>14.869177698136973</v>
      </c>
      <c r="F231" s="274">
        <f>IF(F$63=0,0,F$63/CHI!F$11*1000)</f>
        <v>15.008207947210426</v>
      </c>
      <c r="G231" s="274">
        <f>IF(G$63=0,0,G$63/CHI!G$11*1000)</f>
        <v>16.319128385922649</v>
      </c>
      <c r="H231" s="274">
        <f>IF(H$63=0,0,H$63/CHI!H$11*1000)</f>
        <v>17.77571271776424</v>
      </c>
      <c r="I231" s="274">
        <f>IF(I$63=0,0,I$63/CHI!I$11*1000)</f>
        <v>17.133855268341275</v>
      </c>
      <c r="J231" s="274">
        <f>IF(J$63=0,0,J$63/CHI!J$11*1000)</f>
        <v>16.847389574288123</v>
      </c>
      <c r="K231" s="274">
        <f>IF(K$63=0,0,K$63/CHI!K$11*1000)</f>
        <v>12.474314925943531</v>
      </c>
      <c r="L231" s="274">
        <f>IF(L$63=0,0,L$63/CHI!L$11*1000)</f>
        <v>8.17597082420472</v>
      </c>
      <c r="M231" s="274">
        <f>IF(M$63=0,0,M$63/CHI!M$11*1000)</f>
        <v>9.803436844635689</v>
      </c>
      <c r="N231" s="274">
        <f>IF(N$63=0,0,N$63/CHI!N$11*1000)</f>
        <v>10.6839197794257</v>
      </c>
      <c r="O231" s="274">
        <f>IF(O$63=0,0,O$63/CHI!O$11*1000)</f>
        <v>14.483899319215533</v>
      </c>
      <c r="P231" s="274">
        <f>IF(P$63=0,0,P$63/CHI!P$11*1000)</f>
        <v>13.894460210729493</v>
      </c>
      <c r="Q231" s="274">
        <f>IF(Q$63=0,0,Q$63/CHI!Q$11*1000)</f>
        <v>14.970459526769744</v>
      </c>
      <c r="R231" s="274">
        <f>IF(R$63=0,0,R$63/CHI!R$11*1000)</f>
        <v>15.539075280477409</v>
      </c>
      <c r="S231" s="274">
        <f>IF(S$63=0,0,S$63/CHI!S$11*1000)</f>
        <v>16.063848446138792</v>
      </c>
      <c r="T231" s="274">
        <f>IF(T$63=0,0,T$63/CHI!T$11*1000)</f>
        <v>18.613500649830936</v>
      </c>
      <c r="U231" s="274">
        <f>IF(U$63=0,0,U$63/CHI!U$11*1000)</f>
        <v>16.24087058481123</v>
      </c>
      <c r="V231" s="274">
        <f>IF(V$63=0,0,V$63/CHI!V$11*1000)</f>
        <v>17.921678268102429</v>
      </c>
      <c r="W231" s="274">
        <f>IF(W$63=0,0,W$63/CHI!W$11*1000)</f>
        <v>15.338871525738302</v>
      </c>
      <c r="X231" s="274">
        <f>IF(X$63=0,0,X$63/CHI!X$11*1000)</f>
        <v>14.038186387810667</v>
      </c>
      <c r="Y231" s="274">
        <f>IF(Y$63=0,0,Y$63/CHI!Y$11*1000)</f>
        <v>16.824499055883997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17.106598684957206</v>
      </c>
      <c r="C232" s="274">
        <f>IF(C$64=0,0,C$64/CHI!C$11*1000)</f>
        <v>17.279336274172078</v>
      </c>
      <c r="D232" s="274">
        <f>IF(D$64=0,0,D$64/CHI!D$11*1000)</f>
        <v>19.572974808629574</v>
      </c>
      <c r="E232" s="274">
        <f>IF(E$64=0,0,E$64/CHI!E$11*1000)</f>
        <v>16.644290669253067</v>
      </c>
      <c r="F232" s="274">
        <f>IF(F$64=0,0,F$64/CHI!F$11*1000)</f>
        <v>16.799918634993713</v>
      </c>
      <c r="G232" s="274">
        <f>IF(G$64=0,0,G$64/CHI!G$11*1000)</f>
        <v>18.267339447976862</v>
      </c>
      <c r="H232" s="274">
        <f>IF(H$64=0,0,H$64/CHI!H$11*1000)</f>
        <v>19.897813808807786</v>
      </c>
      <c r="I232" s="274">
        <f>IF(I$64=0,0,I$64/CHI!I$11*1000)</f>
        <v>19.1793300988606</v>
      </c>
      <c r="J232" s="274">
        <f>IF(J$64=0,0,J$64/CHI!J$11*1000)</f>
        <v>18.858665541923628</v>
      </c>
      <c r="K232" s="274">
        <f>IF(K$64=0,0,K$64/CHI!K$11*1000)</f>
        <v>13.96352426087561</v>
      </c>
      <c r="L232" s="274">
        <f>IF(L$64=0,0,L$64/CHI!L$11*1000)</f>
        <v>9.1520350125647116</v>
      </c>
      <c r="M232" s="274">
        <f>IF(M$64=0,0,M$64/CHI!M$11*1000)</f>
        <v>10.973791268916372</v>
      </c>
      <c r="N232" s="274">
        <f>IF(N$64=0,0,N$64/CHI!N$11*1000)</f>
        <v>11.95938806474982</v>
      </c>
      <c r="O232" s="274">
        <f>IF(O$64=0,0,O$64/CHI!O$11*1000)</f>
        <v>16.213016966192111</v>
      </c>
      <c r="P232" s="274">
        <f>IF(P$64=0,0,P$64/CHI!P$11*1000)</f>
        <v>15.553209406376856</v>
      </c>
      <c r="Q232" s="274">
        <f>IF(Q$64=0,0,Q$64/CHI!Q$11*1000)</f>
        <v>16.757663730595162</v>
      </c>
      <c r="R232" s="274">
        <f>IF(R$64=0,0,R$64/CHI!R$11*1000)</f>
        <v>17.39416200077271</v>
      </c>
      <c r="S232" s="274">
        <f>IF(S$64=0,0,S$64/CHI!S$11*1000)</f>
        <v>17.981583664701475</v>
      </c>
      <c r="T232" s="274">
        <f>IF(T$64=0,0,T$64/CHI!T$11*1000)</f>
        <v>20.835618584808117</v>
      </c>
      <c r="U232" s="274">
        <f>IF(U$64=0,0,U$64/CHI!U$11*1000)</f>
        <v>18.17973906984712</v>
      </c>
      <c r="V232" s="274">
        <f>IF(V$64=0,0,V$64/CHI!V$11*1000)</f>
        <v>20.061205026321485</v>
      </c>
      <c r="W232" s="274">
        <f>IF(W$64=0,0,W$64/CHI!W$11*1000)</f>
        <v>17.17005751062521</v>
      </c>
      <c r="X232" s="274">
        <f>IF(X$64=0,0,X$64/CHI!X$11*1000)</f>
        <v>15.714093909655023</v>
      </c>
      <c r="Y232" s="274">
        <f>IF(Y$64=0,0,Y$64/CHI!Y$11*1000)</f>
        <v>18.833042306421135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27.540171208955108</v>
      </c>
      <c r="C233" s="274">
        <f>IF(C$65=0,0,C$65/CHI!C$11*1000)</f>
        <v>27.818264058902123</v>
      </c>
      <c r="D233" s="274">
        <f>IF(D$65=0,0,D$65/CHI!D$11*1000)</f>
        <v>31.510827326079433</v>
      </c>
      <c r="E233" s="274">
        <f>IF(E$65=0,0,E$65/CHI!E$11*1000)</f>
        <v>26.795894562367252</v>
      </c>
      <c r="F233" s="274">
        <f>IF(F$65=0,0,F$65/CHI!F$11*1000)</f>
        <v>27.046442371451459</v>
      </c>
      <c r="G233" s="274">
        <f>IF(G$65=0,0,G$65/CHI!G$11*1000)</f>
        <v>29.408865268568778</v>
      </c>
      <c r="H233" s="274">
        <f>IF(H$65=0,0,H$65/CHI!H$11*1000)</f>
        <v>32.033790531390395</v>
      </c>
      <c r="I233" s="274">
        <f>IF(I$65=0,0,I$65/CHI!I$11*1000)</f>
        <v>30.877092771233642</v>
      </c>
      <c r="J233" s="274">
        <f>IF(J$65=0,0,J$65/CHI!J$11*1000)</f>
        <v>30.360850065051864</v>
      </c>
      <c r="K233" s="274">
        <f>IF(K$65=0,0,K$65/CHI!K$11*1000)</f>
        <v>22.480088292658444</v>
      </c>
      <c r="L233" s="274">
        <f>IF(L$65=0,0,L$65/CHI!L$11*1000)</f>
        <v>14.733999189331801</v>
      </c>
      <c r="M233" s="274">
        <f>IF(M$65=0,0,M$65/CHI!M$11*1000)</f>
        <v>17.666872060490487</v>
      </c>
      <c r="N233" s="274">
        <f>IF(N$65=0,0,N$65/CHI!N$11*1000)</f>
        <v>19.253599205970289</v>
      </c>
      <c r="O233" s="274">
        <f>IF(O$65=0,0,O$65/CHI!O$11*1000)</f>
        <v>26.101580523734714</v>
      </c>
      <c r="P233" s="274">
        <f>IF(P$65=0,0,P$65/CHI!P$11*1000)</f>
        <v>25.039346382575253</v>
      </c>
      <c r="Q233" s="274">
        <f>IF(Q$65=0,0,Q$65/CHI!Q$11*1000)</f>
        <v>26.978415563610504</v>
      </c>
      <c r="R233" s="274">
        <f>IF(R$65=0,0,R$65/CHI!R$11*1000)</f>
        <v>28.003123727852859</v>
      </c>
      <c r="S233" s="274">
        <f>IF(S$65=0,0,S$65/CHI!S$11*1000)</f>
        <v>28.948822723566931</v>
      </c>
      <c r="T233" s="274">
        <f>IF(T$65=0,0,T$65/CHI!T$11*1000)</f>
        <v>33.54357658338543</v>
      </c>
      <c r="U233" s="274">
        <f>IF(U$65=0,0,U$65/CHI!U$11*1000)</f>
        <v>29.267836098709093</v>
      </c>
      <c r="V233" s="274">
        <f>IF(V$65=0,0,V$65/CHI!V$11*1000)</f>
        <v>32.296836516582317</v>
      </c>
      <c r="W233" s="274">
        <f>IF(W$65=0,0,W$65/CHI!W$11*1000)</f>
        <v>27.642334529425881</v>
      </c>
      <c r="X233" s="274">
        <f>IF(X$65=0,0,X$65/CHI!X$11*1000)</f>
        <v>25.298356770715401</v>
      </c>
      <c r="Y233" s="274">
        <f>IF(Y$65=0,0,Y$65/CHI!Y$11*1000)</f>
        <v>30.319598831790231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24.122504004731585</v>
      </c>
      <c r="C234" s="275">
        <f>IF(C$66=0,0,C$66/CHI!C$11*1000)</f>
        <v>22.711864368825324</v>
      </c>
      <c r="D234" s="275">
        <f>IF(D$66=0,0,D$66/CHI!D$11*1000)</f>
        <v>23.55495704150168</v>
      </c>
      <c r="E234" s="275">
        <f>IF(E$66=0,0,E$66/CHI!E$11*1000)</f>
        <v>19.881638556112961</v>
      </c>
      <c r="F234" s="275">
        <f>IF(F$66=0,0,F$66/CHI!F$11*1000)</f>
        <v>20.222713635598286</v>
      </c>
      <c r="G234" s="275">
        <f>IF(G$66=0,0,G$66/CHI!G$11*1000)</f>
        <v>21.023249424854836</v>
      </c>
      <c r="H234" s="275">
        <f>IF(H$66=0,0,H$66/CHI!H$11*1000)</f>
        <v>20.472163701133006</v>
      </c>
      <c r="I234" s="275">
        <f>IF(I$66=0,0,I$66/CHI!I$11*1000)</f>
        <v>19.240726827046402</v>
      </c>
      <c r="J234" s="275">
        <f>IF(J$66=0,0,J$66/CHI!J$11*1000)</f>
        <v>19.236869485937046</v>
      </c>
      <c r="K234" s="275">
        <f>IF(K$66=0,0,K$66/CHI!K$11*1000)</f>
        <v>10.677288537930201</v>
      </c>
      <c r="L234" s="275">
        <f>IF(L$66=0,0,L$66/CHI!L$11*1000)</f>
        <v>13.162534265387082</v>
      </c>
      <c r="M234" s="275">
        <f>IF(M$66=0,0,M$66/CHI!M$11*1000)</f>
        <v>18.060923579184806</v>
      </c>
      <c r="N234" s="275">
        <f>IF(N$66=0,0,N$66/CHI!N$11*1000)</f>
        <v>13.933744545609287</v>
      </c>
      <c r="O234" s="275">
        <f>IF(O$66=0,0,O$66/CHI!O$11*1000)</f>
        <v>15.516337211293736</v>
      </c>
      <c r="P234" s="275">
        <f>IF(P$66=0,0,P$66/CHI!P$11*1000)</f>
        <v>16.22102462836725</v>
      </c>
      <c r="Q234" s="275">
        <f>IF(Q$66=0,0,Q$66/CHI!Q$11*1000)</f>
        <v>18.080906176995232</v>
      </c>
      <c r="R234" s="275">
        <f>IF(R$66=0,0,R$66/CHI!R$11*1000)</f>
        <v>17.985679799739643</v>
      </c>
      <c r="S234" s="275">
        <f>IF(S$66=0,0,S$66/CHI!S$11*1000)</f>
        <v>18.429520056889508</v>
      </c>
      <c r="T234" s="275">
        <f>IF(T$66=0,0,T$66/CHI!T$11*1000)</f>
        <v>21.40024377102856</v>
      </c>
      <c r="U234" s="275">
        <f>IF(U$66=0,0,U$66/CHI!U$11*1000)</f>
        <v>15.627038169531859</v>
      </c>
      <c r="V234" s="275">
        <f>IF(V$66=0,0,V$66/CHI!V$11*1000)</f>
        <v>17.033375896785259</v>
      </c>
      <c r="W234" s="275">
        <f>IF(W$66=0,0,W$66/CHI!W$11*1000)</f>
        <v>15.740393585505782</v>
      </c>
      <c r="X234" s="275">
        <f>IF(X$66=0,0,X$66/CHI!X$11*1000)</f>
        <v>12.140729462555305</v>
      </c>
      <c r="Y234" s="275">
        <f>IF(Y$66=0,0,Y$66/CHI!Y$11*1000)</f>
        <v>13.323062630662564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389.02114086201772</v>
      </c>
      <c r="C235" s="276">
        <f>IF(C$72=0,0,C$72/CHI!C$11*1000)</f>
        <v>398.30666674562224</v>
      </c>
      <c r="D235" s="276">
        <f>IF(D$72=0,0,D$72/CHI!D$11*1000)</f>
        <v>426.46625579102368</v>
      </c>
      <c r="E235" s="276">
        <f>IF(E$72=0,0,E$72/CHI!E$11*1000)</f>
        <v>450.99334081011455</v>
      </c>
      <c r="F235" s="276">
        <f>IF(F$72=0,0,F$72/CHI!F$11*1000)</f>
        <v>434.98536959195866</v>
      </c>
      <c r="G235" s="276">
        <f>IF(G$72=0,0,G$72/CHI!G$11*1000)</f>
        <v>422.89329201597462</v>
      </c>
      <c r="H235" s="276">
        <f>IF(H$72=0,0,H$72/CHI!H$11*1000)</f>
        <v>413.69934557138498</v>
      </c>
      <c r="I235" s="276">
        <f>IF(I$72=0,0,I$72/CHI!I$11*1000)</f>
        <v>405.21141399393122</v>
      </c>
      <c r="J235" s="276">
        <f>IF(J$72=0,0,J$72/CHI!J$11*1000)</f>
        <v>403.95286467709838</v>
      </c>
      <c r="K235" s="276">
        <f>IF(K$72=0,0,K$72/CHI!K$11*1000)</f>
        <v>269.50148883637775</v>
      </c>
      <c r="L235" s="276">
        <f>IF(L$72=0,0,L$72/CHI!L$11*1000)</f>
        <v>285.56477509670253</v>
      </c>
      <c r="M235" s="276">
        <f>IF(M$72=0,0,M$72/CHI!M$11*1000)</f>
        <v>359.74363598096471</v>
      </c>
      <c r="N235" s="276">
        <f>IF(N$72=0,0,N$72/CHI!N$11*1000)</f>
        <v>295.39819502095389</v>
      </c>
      <c r="O235" s="276">
        <f>IF(O$72=0,0,O$72/CHI!O$11*1000)</f>
        <v>324.74190315817447</v>
      </c>
      <c r="P235" s="276">
        <f>IF(P$72=0,0,P$72/CHI!P$11*1000)</f>
        <v>342.31705887822449</v>
      </c>
      <c r="Q235" s="276">
        <f>IF(Q$72=0,0,Q$72/CHI!Q$11*1000)</f>
        <v>331.75819557635765</v>
      </c>
      <c r="R235" s="276">
        <f>IF(R$72=0,0,R$72/CHI!R$11*1000)</f>
        <v>320.48638392621848</v>
      </c>
      <c r="S235" s="276">
        <f>IF(S$72=0,0,S$72/CHI!S$11*1000)</f>
        <v>339.9540603764296</v>
      </c>
      <c r="T235" s="276">
        <f>IF(T$72=0,0,T$72/CHI!T$11*1000)</f>
        <v>389.36948129224146</v>
      </c>
      <c r="U235" s="276">
        <f>IF(U$72=0,0,U$72/CHI!U$11*1000)</f>
        <v>314.33480770728471</v>
      </c>
      <c r="V235" s="276">
        <f>IF(V$72=0,0,V$72/CHI!V$11*1000)</f>
        <v>328.08898493115072</v>
      </c>
      <c r="W235" s="276">
        <f>IF(W$72=0,0,W$72/CHI!W$11*1000)</f>
        <v>309.55131081580981</v>
      </c>
      <c r="X235" s="276">
        <f>IF(X$72=0,0,X$72/CHI!X$11*1000)</f>
        <v>285.31763699054937</v>
      </c>
      <c r="Y235" s="276">
        <f>IF(Y$72=0,0,Y$72/CHI!Y$11*1000)</f>
        <v>284.83356086727986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175.63236624154516</v>
      </c>
      <c r="C236" s="276">
        <f>IF(C$85=0,0,C$85/CHI!C$11*1000)</f>
        <v>170.20252830341033</v>
      </c>
      <c r="D236" s="276">
        <f>IF(D$85=0,0,D$85/CHI!D$11*1000)</f>
        <v>180.52091446052185</v>
      </c>
      <c r="E236" s="276">
        <f>IF(E$85=0,0,E$85/CHI!E$11*1000)</f>
        <v>149.2012969420081</v>
      </c>
      <c r="F236" s="276">
        <f>IF(F$85=0,0,F$85/CHI!F$11*1000)</f>
        <v>151.07354824421134</v>
      </c>
      <c r="G236" s="276">
        <f>IF(G$85=0,0,G$85/CHI!G$11*1000)</f>
        <v>154.14425694023876</v>
      </c>
      <c r="H236" s="276">
        <f>IF(H$85=0,0,H$85/CHI!H$11*1000)</f>
        <v>151.43084756384505</v>
      </c>
      <c r="I236" s="276">
        <f>IF(I$85=0,0,I$85/CHI!I$11*1000)</f>
        <v>142.32155732566721</v>
      </c>
      <c r="J236" s="276">
        <f>IF(J$85=0,0,J$85/CHI!J$11*1000)</f>
        <v>143.41365365346292</v>
      </c>
      <c r="K236" s="276">
        <f>IF(K$85=0,0,K$85/CHI!K$11*1000)</f>
        <v>84.70540262937206</v>
      </c>
      <c r="L236" s="276">
        <f>IF(L$85=0,0,L$85/CHI!L$11*1000)</f>
        <v>100.0577282478155</v>
      </c>
      <c r="M236" s="276">
        <f>IF(M$85=0,0,M$85/CHI!M$11*1000)</f>
        <v>132.18946914569912</v>
      </c>
      <c r="N236" s="276">
        <f>IF(N$85=0,0,N$85/CHI!N$11*1000)</f>
        <v>106.13785395413284</v>
      </c>
      <c r="O236" s="276">
        <f>IF(O$85=0,0,O$85/CHI!O$11*1000)</f>
        <v>118.87372764647795</v>
      </c>
      <c r="P236" s="276">
        <f>IF(P$85=0,0,P$85/CHI!P$11*1000)</f>
        <v>124.7661112647852</v>
      </c>
      <c r="Q236" s="276">
        <f>IF(Q$85=0,0,Q$85/CHI!Q$11*1000)</f>
        <v>134.46908347565613</v>
      </c>
      <c r="R236" s="276">
        <f>IF(R$85=0,0,R$85/CHI!R$11*1000)</f>
        <v>133.58330775640502</v>
      </c>
      <c r="S236" s="276">
        <f>IF(S$85=0,0,S$85/CHI!S$11*1000)</f>
        <v>139.69928413397159</v>
      </c>
      <c r="T236" s="276">
        <f>IF(T$85=0,0,T$85/CHI!T$11*1000)</f>
        <v>165.6236297996773</v>
      </c>
      <c r="U236" s="276">
        <f>IF(U$85=0,0,U$85/CHI!U$11*1000)</f>
        <v>124.4864263131899</v>
      </c>
      <c r="V236" s="276">
        <f>IF(V$85=0,0,V$85/CHI!V$11*1000)</f>
        <v>134.75234743094228</v>
      </c>
      <c r="W236" s="276">
        <f>IF(W$85=0,0,W$85/CHI!W$11*1000)</f>
        <v>127.06438250723335</v>
      </c>
      <c r="X236" s="276">
        <f>IF(X$85=0,0,X$85/CHI!X$11*1000)</f>
        <v>106.02803330760563</v>
      </c>
      <c r="Y236" s="276">
        <f>IF(Y$85=0,0,Y$85/CHI!Y$11*1000)</f>
        <v>118.12358702139021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34.377738884337298</v>
      </c>
      <c r="C237" s="276">
        <f>IF(C$93=0,0,C$93/CHI!C$11*1000)</f>
        <v>33.060288442202875</v>
      </c>
      <c r="D237" s="276">
        <f>IF(D$93=0,0,D$93/CHI!D$11*1000)</f>
        <v>34.591113063383531</v>
      </c>
      <c r="E237" s="276">
        <f>IF(E$93=0,0,E$93/CHI!E$11*1000)</f>
        <v>31.192429965360535</v>
      </c>
      <c r="F237" s="276">
        <f>IF(F$93=0,0,F$93/CHI!F$11*1000)</f>
        <v>31.174710155378861</v>
      </c>
      <c r="G237" s="276">
        <f>IF(G$93=0,0,G$93/CHI!G$11*1000)</f>
        <v>31.796137067086761</v>
      </c>
      <c r="H237" s="276">
        <f>IF(H$93=0,0,H$93/CHI!H$11*1000)</f>
        <v>31.021901238008546</v>
      </c>
      <c r="I237" s="276">
        <f>IF(I$93=0,0,I$93/CHI!I$11*1000)</f>
        <v>29.505980252854261</v>
      </c>
      <c r="J237" s="276">
        <f>IF(J$93=0,0,J$93/CHI!J$11*1000)</f>
        <v>29.438558225303801</v>
      </c>
      <c r="K237" s="276">
        <f>IF(K$93=0,0,K$93/CHI!K$11*1000)</f>
        <v>17.347370192379884</v>
      </c>
      <c r="L237" s="276">
        <f>IF(L$93=0,0,L$93/CHI!L$11*1000)</f>
        <v>20.367884264148088</v>
      </c>
      <c r="M237" s="276">
        <f>IF(M$93=0,0,M$93/CHI!M$11*1000)</f>
        <v>27.251465977948104</v>
      </c>
      <c r="N237" s="276">
        <f>IF(N$93=0,0,N$93/CHI!N$11*1000)</f>
        <v>21.399393564598412</v>
      </c>
      <c r="O237" s="276">
        <f>IF(O$93=0,0,O$93/CHI!O$11*1000)</f>
        <v>23.750676670523848</v>
      </c>
      <c r="P237" s="276">
        <f>IF(P$93=0,0,P$93/CHI!P$11*1000)</f>
        <v>24.891603859171443</v>
      </c>
      <c r="Q237" s="276">
        <f>IF(Q$93=0,0,Q$93/CHI!Q$11*1000)</f>
        <v>26.648533821527796</v>
      </c>
      <c r="R237" s="276">
        <f>IF(R$93=0,0,R$93/CHI!R$11*1000)</f>
        <v>26.309963170318447</v>
      </c>
      <c r="S237" s="276">
        <f>IF(S$93=0,0,S$93/CHI!S$11*1000)</f>
        <v>27.199620971726691</v>
      </c>
      <c r="T237" s="276">
        <f>IF(T$93=0,0,T$93/CHI!T$11*1000)</f>
        <v>31.455669240018374</v>
      </c>
      <c r="U237" s="276">
        <f>IF(U$93=0,0,U$93/CHI!U$11*1000)</f>
        <v>23.623066592847032</v>
      </c>
      <c r="V237" s="276">
        <f>IF(V$93=0,0,V$93/CHI!V$11*1000)</f>
        <v>25.436672562381762</v>
      </c>
      <c r="W237" s="276">
        <f>IF(W$93=0,0,W$93/CHI!W$11*1000)</f>
        <v>23.643207777265452</v>
      </c>
      <c r="X237" s="276">
        <f>IF(X$93=0,0,X$93/CHI!X$11*1000)</f>
        <v>19.235547297617813</v>
      </c>
      <c r="Y237" s="276">
        <f>IF(Y$93=0,0,Y$93/CHI!Y$11*1000)</f>
        <v>20.495553076774851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5.2234933780740835</v>
      </c>
      <c r="C238" s="277">
        <f>IF(C$107=0,0,C$107/CHI!C$11*1000)</f>
        <v>5.2762387349989393</v>
      </c>
      <c r="D238" s="277">
        <f>IF(D$107=0,0,D$107/CHI!D$11*1000)</f>
        <v>5.9766003859079362</v>
      </c>
      <c r="E238" s="277">
        <f>IF(E$107=0,0,E$107/CHI!E$11*1000)</f>
        <v>5.0823278019631157</v>
      </c>
      <c r="F238" s="277">
        <f>IF(F$107=0,0,F$107/CHI!F$11*1000)</f>
        <v>5.1298487418916485</v>
      </c>
      <c r="G238" s="277">
        <f>IF(G$107=0,0,G$107/CHI!G$11*1000)</f>
        <v>5.5779251269538577</v>
      </c>
      <c r="H238" s="277">
        <f>IF(H$107=0,0,H$107/CHI!H$11*1000)</f>
        <v>6.0757898506063235</v>
      </c>
      <c r="I238" s="277">
        <f>IF(I$107=0,0,I$107/CHI!I$11*1000)</f>
        <v>5.8564011240523204</v>
      </c>
      <c r="J238" s="277">
        <f>IF(J$107=0,0,J$107/CHI!J$11*1000)</f>
        <v>5.7584863240040658</v>
      </c>
      <c r="K238" s="277">
        <f>IF(K$107=0,0,K$107/CHI!K$11*1000)</f>
        <v>4.2637568025372214</v>
      </c>
      <c r="L238" s="277">
        <f>IF(L$107=0,0,L$107/CHI!L$11*1000)</f>
        <v>2.7945703973328193</v>
      </c>
      <c r="M238" s="277">
        <f>IF(M$107=0,0,M$107/CHI!M$11*1000)</f>
        <v>3.3508429747614237</v>
      </c>
      <c r="N238" s="277">
        <f>IF(N$107=0,0,N$107/CHI!N$11*1000)</f>
        <v>3.6517945801214182</v>
      </c>
      <c r="O238" s="277">
        <f>IF(O$107=0,0,O$107/CHI!O$11*1000)</f>
        <v>4.9506385413705098</v>
      </c>
      <c r="P238" s="277">
        <f>IF(P$107=0,0,P$107/CHI!P$11*1000)</f>
        <v>4.7491665548598965</v>
      </c>
      <c r="Q238" s="277">
        <f>IF(Q$107=0,0,Q$107/CHI!Q$11*1000)</f>
        <v>5.1169462229641987</v>
      </c>
      <c r="R238" s="277">
        <f>IF(R$107=0,0,R$107/CHI!R$11*1000)</f>
        <v>5.3113007267821697</v>
      </c>
      <c r="S238" s="277">
        <f>IF(S$107=0,0,S$107/CHI!S$11*1000)</f>
        <v>5.4906697076168802</v>
      </c>
      <c r="T238" s="277">
        <f>IF(T$107=0,0,T$107/CHI!T$11*1000)</f>
        <v>6.3621481809546987</v>
      </c>
      <c r="U238" s="277">
        <f>IF(U$107=0,0,U$107/CHI!U$11*1000)</f>
        <v>5.5511763849330427</v>
      </c>
      <c r="V238" s="277">
        <f>IF(V$107=0,0,V$107/CHI!V$11*1000)</f>
        <v>6.1256812965001712</v>
      </c>
      <c r="W238" s="277">
        <f>IF(W$107=0,0,W$107/CHI!W$11*1000)</f>
        <v>5.242870506266649</v>
      </c>
      <c r="X238" s="277">
        <f>IF(X$107=0,0,X$107/CHI!X$11*1000)</f>
        <v>4.7982925765188513</v>
      </c>
      <c r="Y238" s="277">
        <f>IF(Y$107=0,0,Y$107/CHI!Y$11*1000)</f>
        <v>5.7506622788249455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249.4930947298771</v>
      </c>
      <c r="C240" s="320">
        <f t="shared" si="58"/>
        <v>265.42274220823396</v>
      </c>
      <c r="D240" s="320">
        <f t="shared" si="58"/>
        <v>303.17872664436993</v>
      </c>
      <c r="E240" s="320">
        <f t="shared" si="58"/>
        <v>285.2393033726101</v>
      </c>
      <c r="F240" s="320">
        <f t="shared" si="58"/>
        <v>256.12499199079735</v>
      </c>
      <c r="G240" s="320">
        <f t="shared" si="58"/>
        <v>267.53156094737739</v>
      </c>
      <c r="H240" s="320">
        <f t="shared" si="58"/>
        <v>276.23014359486598</v>
      </c>
      <c r="I240" s="320">
        <f t="shared" si="58"/>
        <v>264.78214605718381</v>
      </c>
      <c r="J240" s="320">
        <f t="shared" si="58"/>
        <v>266.6724981047019</v>
      </c>
      <c r="K240" s="320">
        <f t="shared" si="58"/>
        <v>122.08003043143201</v>
      </c>
      <c r="L240" s="320">
        <f t="shared" si="58"/>
        <v>194.8777361195194</v>
      </c>
      <c r="M240" s="320">
        <f t="shared" si="58"/>
        <v>309.7144182142556</v>
      </c>
      <c r="N240" s="320">
        <f t="shared" si="58"/>
        <v>316.63789210848819</v>
      </c>
      <c r="O240" s="320">
        <f t="shared" si="58"/>
        <v>315.28335130434505</v>
      </c>
      <c r="P240" s="320">
        <f t="shared" si="58"/>
        <v>420.04849901388843</v>
      </c>
      <c r="Q240" s="320">
        <f t="shared" si="58"/>
        <v>498.00796079808174</v>
      </c>
      <c r="R240" s="320">
        <f t="shared" si="58"/>
        <v>541.97682840382356</v>
      </c>
      <c r="S240" s="320">
        <f t="shared" si="58"/>
        <v>523.96623174067997</v>
      </c>
      <c r="T240" s="320">
        <f t="shared" si="58"/>
        <v>549.96761798739681</v>
      </c>
      <c r="U240" s="320">
        <f t="shared" si="58"/>
        <v>843.2626750334814</v>
      </c>
      <c r="V240" s="320">
        <f t="shared" si="58"/>
        <v>893.5733685068094</v>
      </c>
      <c r="W240" s="320">
        <f t="shared" si="58"/>
        <v>1119.451191862395</v>
      </c>
      <c r="X240" s="320">
        <f t="shared" si="58"/>
        <v>891.27402180248953</v>
      </c>
      <c r="Y240" s="320">
        <f t="shared" si="58"/>
        <v>799.44169395648794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0.63542551013594617</v>
      </c>
      <c r="C241" s="273">
        <f>IF(C$111=0,0,C$111/CHI!C$12*1000)</f>
        <v>0.6855344603053245</v>
      </c>
      <c r="D241" s="273">
        <f>IF(D$111=0,0,D$111/CHI!D$12*1000)</f>
        <v>0.8275381988502355</v>
      </c>
      <c r="E241" s="273">
        <f>IF(E$111=0,0,E$111/CHI!E$12*1000)</f>
        <v>0.70014911091356224</v>
      </c>
      <c r="F241" s="273">
        <f>IF(F$111=0,0,F$111/CHI!F$12*1000)</f>
        <v>0.64333145098971312</v>
      </c>
      <c r="G241" s="273">
        <f>IF(G$111=0,0,G$111/CHI!G$12*1000)</f>
        <v>0.72591301376221995</v>
      </c>
      <c r="H241" s="273">
        <f>IF(H$111=0,0,H$111/CHI!H$12*1000)</f>
        <v>0.82078577471679193</v>
      </c>
      <c r="I241" s="273">
        <f>IF(I$111=0,0,I$111/CHI!I$12*1000)</f>
        <v>0.78686917440773374</v>
      </c>
      <c r="J241" s="273">
        <f>IF(J$111=0,0,J$111/CHI!J$12*1000)</f>
        <v>0.7816343031112164</v>
      </c>
      <c r="K241" s="273">
        <f>IF(K$111=0,0,K$111/CHI!K$12*1000)</f>
        <v>0.40837603615559004</v>
      </c>
      <c r="L241" s="273">
        <f>IF(L$111=0,0,L$111/CHI!L$12*1000)</f>
        <v>0.41550037913017729</v>
      </c>
      <c r="M241" s="273">
        <f>IF(M$111=0,0,M$111/CHI!M$12*1000)</f>
        <v>0.61808184996254956</v>
      </c>
      <c r="N241" s="273">
        <f>IF(N$111=0,0,N$111/CHI!N$12*1000)</f>
        <v>0.82124366750195432</v>
      </c>
      <c r="O241" s="273">
        <f>IF(O$111=0,0,O$111/CHI!O$12*1000)</f>
        <v>0.97141930395116505</v>
      </c>
      <c r="P241" s="273">
        <f>IF(P$111=0,0,P$111/CHI!P$12*1000)</f>
        <v>1.1980213618802362</v>
      </c>
      <c r="Q241" s="273">
        <f>IF(Q$111=0,0,Q$111/CHI!Q$12*1000)</f>
        <v>1.6266780992313843</v>
      </c>
      <c r="R241" s="273">
        <f>IF(R$111=0,0,R$111/CHI!R$12*1000)</f>
        <v>1.9208140871254973</v>
      </c>
      <c r="S241" s="273">
        <f>IF(S$111=0,0,S$111/CHI!S$12*1000)</f>
        <v>1.5890272975654731</v>
      </c>
      <c r="T241" s="273">
        <f>IF(T$111=0,0,T$111/CHI!T$12*1000)</f>
        <v>1.870163775074035</v>
      </c>
      <c r="U241" s="273">
        <f>IF(U$111=0,0,U$111/CHI!U$12*1000)</f>
        <v>2.5261455647613382</v>
      </c>
      <c r="V241" s="273">
        <f>IF(V$111=0,0,V$111/CHI!V$12*1000)</f>
        <v>2.7750676605739146</v>
      </c>
      <c r="W241" s="273">
        <f>IF(W$111=0,0,W$111/CHI!W$12*1000)</f>
        <v>2.379904128288167</v>
      </c>
      <c r="X241" s="273">
        <f>IF(X$111=0,0,X$111/CHI!X$12*1000)</f>
        <v>3.6343417965619707</v>
      </c>
      <c r="Y241" s="273">
        <f>IF(Y$111=0,0,Y$111/CHI!Y$12*1000)</f>
        <v>3.6346702243484028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5.0707743791780588</v>
      </c>
      <c r="C242" s="274">
        <f>IF(C$112=0,0,C$112/CHI!C$12*1000)</f>
        <v>5.4706500162641944</v>
      </c>
      <c r="D242" s="274">
        <f>IF(D$112=0,0,D$112/CHI!D$12*1000)</f>
        <v>6.6038574617867676</v>
      </c>
      <c r="E242" s="274">
        <f>IF(E$112=0,0,E$112/CHI!E$12*1000)</f>
        <v>5.5872767406917916</v>
      </c>
      <c r="F242" s="274">
        <f>IF(F$112=0,0,F$112/CHI!F$12*1000)</f>
        <v>5.1338647677210085</v>
      </c>
      <c r="G242" s="274">
        <f>IF(G$112=0,0,G$112/CHI!G$12*1000)</f>
        <v>5.7928758807777081</v>
      </c>
      <c r="H242" s="274">
        <f>IF(H$112=0,0,H$112/CHI!H$12*1000)</f>
        <v>6.5499722797362647</v>
      </c>
      <c r="I242" s="274">
        <f>IF(I$112=0,0,I$112/CHI!I$12*1000)</f>
        <v>6.2793136027826124</v>
      </c>
      <c r="J242" s="274">
        <f>IF(J$112=0,0,J$112/CHI!J$12*1000)</f>
        <v>6.2375386805844224</v>
      </c>
      <c r="K242" s="274">
        <f>IF(K$112=0,0,K$112/CHI!K$12*1000)</f>
        <v>3.2588914171309002</v>
      </c>
      <c r="L242" s="274">
        <f>IF(L$112=0,0,L$112/CHI!L$12*1000)</f>
        <v>3.3157445576607545</v>
      </c>
      <c r="M242" s="274">
        <f>IF(M$112=0,0,M$112/CHI!M$12*1000)</f>
        <v>4.9323698199566115</v>
      </c>
      <c r="N242" s="274">
        <f>IF(N$112=0,0,N$112/CHI!N$12*1000)</f>
        <v>6.5536263209517625</v>
      </c>
      <c r="O242" s="274">
        <f>IF(O$112=0,0,O$112/CHI!O$12*1000)</f>
        <v>7.7520465252657118</v>
      </c>
      <c r="P242" s="274">
        <f>IF(P$112=0,0,P$112/CHI!P$12*1000)</f>
        <v>9.5603590517330836</v>
      </c>
      <c r="Q242" s="274">
        <f>IF(Q$112=0,0,Q$112/CHI!Q$12*1000)</f>
        <v>12.981092979707153</v>
      </c>
      <c r="R242" s="274">
        <f>IF(R$112=0,0,R$112/CHI!R$12*1000)</f>
        <v>15.328334643153426</v>
      </c>
      <c r="S242" s="274">
        <f>IF(S$112=0,0,S$112/CHI!S$12*1000)</f>
        <v>12.680634912793579</v>
      </c>
      <c r="T242" s="274">
        <f>IF(T$112=0,0,T$112/CHI!T$12*1000)</f>
        <v>14.924138871106161</v>
      </c>
      <c r="U242" s="274">
        <f>IF(U$112=0,0,U$112/CHI!U$12*1000)</f>
        <v>20.158954910585102</v>
      </c>
      <c r="V242" s="274">
        <f>IF(V$112=0,0,V$112/CHI!V$12*1000)</f>
        <v>22.145384107593074</v>
      </c>
      <c r="W242" s="274">
        <f>IF(W$112=0,0,W$112/CHI!W$12*1000)</f>
        <v>18.991930110016902</v>
      </c>
      <c r="X242" s="274">
        <f>IF(X$112=0,0,X$112/CHI!X$12*1000)</f>
        <v>29.002498283771477</v>
      </c>
      <c r="Y242" s="274">
        <f>IF(Y$112=0,0,Y$112/CHI!Y$12*1000)</f>
        <v>29.005119178240285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6.2172334565947631</v>
      </c>
      <c r="C243" s="274">
        <f>IF(C$113=0,0,C$113/CHI!C$12*1000)</f>
        <v>6.7075175835276699</v>
      </c>
      <c r="D243" s="274">
        <f>IF(D$113=0,0,D$113/CHI!D$12*1000)</f>
        <v>8.0969336207498319</v>
      </c>
      <c r="E243" s="274">
        <f>IF(E$113=0,0,E$113/CHI!E$12*1000)</f>
        <v>6.850512621134107</v>
      </c>
      <c r="F243" s="274">
        <f>IF(F$113=0,0,F$113/CHI!F$12*1000)</f>
        <v>6.2945880468619739</v>
      </c>
      <c r="G243" s="274">
        <f>IF(G$113=0,0,G$113/CHI!G$12*1000)</f>
        <v>7.1025959829255836</v>
      </c>
      <c r="H243" s="274">
        <f>IF(H$113=0,0,H$113/CHI!H$12*1000)</f>
        <v>8.0308654560855253</v>
      </c>
      <c r="I243" s="274">
        <f>IF(I$113=0,0,I$113/CHI!I$12*1000)</f>
        <v>7.6990131479679045</v>
      </c>
      <c r="J243" s="274">
        <f>IF(J$113=0,0,J$113/CHI!J$12*1000)</f>
        <v>7.647793270190709</v>
      </c>
      <c r="K243" s="274">
        <f>IF(K$113=0,0,K$113/CHI!K$12*1000)</f>
        <v>3.9956991250081977</v>
      </c>
      <c r="L243" s="274">
        <f>IF(L$113=0,0,L$113/CHI!L$12*1000)</f>
        <v>4.0654062783901628</v>
      </c>
      <c r="M243" s="274">
        <f>IF(M$113=0,0,M$113/CHI!M$12*1000)</f>
        <v>6.0475368004646377</v>
      </c>
      <c r="N243" s="274">
        <f>IF(N$113=0,0,N$113/CHI!N$12*1000)</f>
        <v>8.0353456450266876</v>
      </c>
      <c r="O243" s="274">
        <f>IF(O$113=0,0,O$113/CHI!O$12*1000)</f>
        <v>9.5047184926759627</v>
      </c>
      <c r="P243" s="274">
        <f>IF(P$113=0,0,P$113/CHI!P$12*1000)</f>
        <v>11.721875143482176</v>
      </c>
      <c r="Q243" s="274">
        <f>IF(Q$113=0,0,Q$113/CHI!Q$12*1000)</f>
        <v>15.916007998305927</v>
      </c>
      <c r="R243" s="274">
        <f>IF(R$113=0,0,R$113/CHI!R$12*1000)</f>
        <v>18.793941092828028</v>
      </c>
      <c r="S243" s="274">
        <f>IF(S$113=0,0,S$113/CHI!S$12*1000)</f>
        <v>15.547618910913391</v>
      </c>
      <c r="T243" s="274">
        <f>IF(T$113=0,0,T$113/CHI!T$12*1000)</f>
        <v>18.298360085062146</v>
      </c>
      <c r="U243" s="274">
        <f>IF(U$113=0,0,U$113/CHI!U$12*1000)</f>
        <v>24.716723629969664</v>
      </c>
      <c r="V243" s="274">
        <f>IF(V$113=0,0,V$113/CHI!V$12*1000)</f>
        <v>27.152267619760909</v>
      </c>
      <c r="W243" s="274">
        <f>IF(W$113=0,0,W$113/CHI!W$12*1000)</f>
        <v>23.285844420560892</v>
      </c>
      <c r="X243" s="274">
        <f>IF(X$113=0,0,X$113/CHI!X$12*1000)</f>
        <v>35.559717149932482</v>
      </c>
      <c r="Y243" s="274">
        <f>IF(Y$113=0,0,Y$113/CHI!Y$12*1000)</f>
        <v>35.562930606410561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11.512635670346217</v>
      </c>
      <c r="C244" s="274">
        <f>IF(C$114=0,0,C$114/CHI!C$12*1000)</f>
        <v>12.420509335978817</v>
      </c>
      <c r="D244" s="274">
        <f>IF(D$114=0,0,D$114/CHI!D$12*1000)</f>
        <v>14.993332239083374</v>
      </c>
      <c r="E244" s="274">
        <f>IF(E$114=0,0,E$114/CHI!E$12*1000)</f>
        <v>12.685297490086841</v>
      </c>
      <c r="F244" s="274">
        <f>IF(F$114=0,0,F$114/CHI!F$12*1000)</f>
        <v>11.655875460422084</v>
      </c>
      <c r="G244" s="274">
        <f>IF(G$114=0,0,G$114/CHI!G$12*1000)</f>
        <v>13.152087730974925</v>
      </c>
      <c r="H244" s="274">
        <f>IF(H$114=0,0,H$114/CHI!H$12*1000)</f>
        <v>14.87099185818907</v>
      </c>
      <c r="I244" s="274">
        <f>IF(I$114=0,0,I$114/CHI!I$12*1000)</f>
        <v>14.256491092471618</v>
      </c>
      <c r="J244" s="274">
        <f>IF(J$114=0,0,J$114/CHI!J$12*1000)</f>
        <v>14.161645724986979</v>
      </c>
      <c r="K244" s="274">
        <f>IF(K$114=0,0,K$114/CHI!K$12*1000)</f>
        <v>7.3989546308167293</v>
      </c>
      <c r="L244" s="274">
        <f>IF(L$114=0,0,L$114/CHI!L$12*1000)</f>
        <v>7.5280334350961899</v>
      </c>
      <c r="M244" s="274">
        <f>IF(M$114=0,0,M$114/CHI!M$12*1000)</f>
        <v>11.198403336923079</v>
      </c>
      <c r="N244" s="274">
        <f>IF(N$114=0,0,N$114/CHI!N$12*1000)</f>
        <v>14.879287956988328</v>
      </c>
      <c r="O244" s="274">
        <f>IF(O$114=0,0,O$114/CHI!O$12*1000)</f>
        <v>17.600169258452354</v>
      </c>
      <c r="P244" s="274">
        <f>IF(P$114=0,0,P$114/CHI!P$12*1000)</f>
        <v>21.705744016585591</v>
      </c>
      <c r="Q244" s="274">
        <f>IF(Q$114=0,0,Q$114/CHI!Q$12*1000)</f>
        <v>29.472144272859932</v>
      </c>
      <c r="R244" s="274">
        <f>IF(R$114=0,0,R$114/CHI!R$12*1000)</f>
        <v>34.801298378488774</v>
      </c>
      <c r="S244" s="274">
        <f>IF(S$114=0,0,S$114/CHI!S$12*1000)</f>
        <v>28.789987268833809</v>
      </c>
      <c r="T244" s="274">
        <f>IF(T$114=0,0,T$114/CHI!T$12*1000)</f>
        <v>33.883616321447867</v>
      </c>
      <c r="U244" s="274">
        <f>IF(U$114=0,0,U$114/CHI!U$12*1000)</f>
        <v>45.768690544287722</v>
      </c>
      <c r="V244" s="274">
        <f>IF(V$114=0,0,V$114/CHI!V$12*1000)</f>
        <v>50.278659618044436</v>
      </c>
      <c r="W244" s="274">
        <f>IF(W$114=0,0,W$114/CHI!W$12*1000)</f>
        <v>43.119089054943174</v>
      </c>
      <c r="X244" s="274">
        <f>IF(X$114=0,0,X$114/CHI!X$12*1000)</f>
        <v>65.846983380282992</v>
      </c>
      <c r="Y244" s="274">
        <f>IF(Y$114=0,0,Y$114/CHI!Y$12*1000)</f>
        <v>65.852933832993642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13.801657225702353</v>
      </c>
      <c r="C245" s="275">
        <f>IF(C$115=0,0,C$115/CHI!C$12*1000)</f>
        <v>13.879150688169032</v>
      </c>
      <c r="D245" s="275">
        <f>IF(D$115=0,0,D$115/CHI!D$12*1000)</f>
        <v>15.339860140761951</v>
      </c>
      <c r="E245" s="275">
        <f>IF(E$115=0,0,E$115/CHI!E$12*1000)</f>
        <v>12.882059332900706</v>
      </c>
      <c r="F245" s="275">
        <f>IF(F$115=0,0,F$115/CHI!F$12*1000)</f>
        <v>11.928199884532139</v>
      </c>
      <c r="G245" s="275">
        <f>IF(G$115=0,0,G$115/CHI!G$12*1000)</f>
        <v>12.868176142890558</v>
      </c>
      <c r="H245" s="275">
        <f>IF(H$115=0,0,H$115/CHI!H$12*1000)</f>
        <v>13.007567094893025</v>
      </c>
      <c r="I245" s="275">
        <f>IF(I$115=0,0,I$115/CHI!I$12*1000)</f>
        <v>12.159016358319656</v>
      </c>
      <c r="J245" s="275">
        <f>IF(J$115=0,0,J$115/CHI!J$12*1000)</f>
        <v>12.281033660582754</v>
      </c>
      <c r="K245" s="275">
        <f>IF(K$115=0,0,K$115/CHI!K$12*1000)</f>
        <v>4.8098779391444486</v>
      </c>
      <c r="L245" s="275">
        <f>IF(L$115=0,0,L$115/CHI!L$12*1000)</f>
        <v>9.2045198174284071</v>
      </c>
      <c r="M245" s="275">
        <f>IF(M$115=0,0,M$115/CHI!M$12*1000)</f>
        <v>15.668849936199997</v>
      </c>
      <c r="N245" s="275">
        <f>IF(N$115=0,0,N$115/CHI!N$12*1000)</f>
        <v>14.738008084896316</v>
      </c>
      <c r="O245" s="275">
        <f>IF(O$115=0,0,O$115/CHI!O$12*1000)</f>
        <v>14.319899583865714</v>
      </c>
      <c r="P245" s="275">
        <f>IF(P$115=0,0,P$115/CHI!P$12*1000)</f>
        <v>19.245566410933193</v>
      </c>
      <c r="Q245" s="275">
        <f>IF(Q$115=0,0,Q$115/CHI!Q$12*1000)</f>
        <v>24.333013493000294</v>
      </c>
      <c r="R245" s="275">
        <f>IF(R$115=0,0,R$115/CHI!R$12*1000)</f>
        <v>26.450575258038857</v>
      </c>
      <c r="S245" s="275">
        <f>IF(S$115=0,0,S$115/CHI!S$12*1000)</f>
        <v>25.794802423765681</v>
      </c>
      <c r="T245" s="275">
        <f>IF(T$115=0,0,T$115/CHI!T$12*1000)</f>
        <v>26.511506496447872</v>
      </c>
      <c r="U245" s="275">
        <f>IF(U$115=0,0,U$115/CHI!U$12*1000)</f>
        <v>39.090896696551248</v>
      </c>
      <c r="V245" s="275">
        <f>IF(V$115=0,0,V$115/CHI!V$12*1000)</f>
        <v>42.261548416142233</v>
      </c>
      <c r="W245" s="275">
        <f>IF(W$115=0,0,W$115/CHI!W$12*1000)</f>
        <v>55.345614281941415</v>
      </c>
      <c r="X245" s="275">
        <f>IF(X$115=0,0,X$115/CHI!X$12*1000)</f>
        <v>34.252774767099837</v>
      </c>
      <c r="Y245" s="275">
        <f>IF(Y$115=0,0,Y$115/CHI!Y$12*1000)</f>
        <v>31.366289995041402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106.73426197912036</v>
      </c>
      <c r="C246" s="276">
        <f>IF(C$121=0,0,C$121/CHI!C$12*1000)</f>
        <v>116.72099194784511</v>
      </c>
      <c r="D246" s="276">
        <f>IF(D$121=0,0,D$121/CHI!D$12*1000)</f>
        <v>133.18251440062505</v>
      </c>
      <c r="E246" s="276">
        <f>IF(E$121=0,0,E$121/CHI!E$12*1000)</f>
        <v>140.12607725985788</v>
      </c>
      <c r="F246" s="276">
        <f>IF(F$121=0,0,F$121/CHI!F$12*1000)</f>
        <v>123.03461579230492</v>
      </c>
      <c r="G246" s="276">
        <f>IF(G$121=0,0,G$121/CHI!G$12*1000)</f>
        <v>124.12780612619235</v>
      </c>
      <c r="H246" s="276">
        <f>IF(H$121=0,0,H$121/CHI!H$12*1000)</f>
        <v>126.04990169437744</v>
      </c>
      <c r="I246" s="276">
        <f>IF(I$121=0,0,I$121/CHI!I$12*1000)</f>
        <v>122.79574784661847</v>
      </c>
      <c r="J246" s="276">
        <f>IF(J$121=0,0,J$121/CHI!J$12*1000)</f>
        <v>123.66743364608811</v>
      </c>
      <c r="K246" s="276">
        <f>IF(K$121=0,0,K$121/CHI!K$12*1000)</f>
        <v>58.218738602086241</v>
      </c>
      <c r="L246" s="276">
        <f>IF(L$121=0,0,L$121/CHI!L$12*1000)</f>
        <v>95.758600585292569</v>
      </c>
      <c r="M246" s="276">
        <f>IF(M$121=0,0,M$121/CHI!M$12*1000)</f>
        <v>149.65819032790594</v>
      </c>
      <c r="N246" s="276">
        <f>IF(N$121=0,0,N$121/CHI!N$12*1000)</f>
        <v>149.82958597487507</v>
      </c>
      <c r="O246" s="276">
        <f>IF(O$121=0,0,O$121/CHI!O$12*1000)</f>
        <v>143.71960573724525</v>
      </c>
      <c r="P246" s="276">
        <f>IF(P$121=0,0,P$121/CHI!P$12*1000)</f>
        <v>194.76190429921081</v>
      </c>
      <c r="Q246" s="276">
        <f>IF(Q$121=0,0,Q$121/CHI!Q$12*1000)</f>
        <v>214.10400505150318</v>
      </c>
      <c r="R246" s="276">
        <f>IF(R$121=0,0,R$121/CHI!R$12*1000)</f>
        <v>226.02085476669987</v>
      </c>
      <c r="S246" s="276">
        <f>IF(S$121=0,0,S$121/CHI!S$12*1000)</f>
        <v>228.17491146348752</v>
      </c>
      <c r="T246" s="276">
        <f>IF(T$121=0,0,T$121/CHI!T$12*1000)</f>
        <v>231.31702805428898</v>
      </c>
      <c r="U246" s="276">
        <f>IF(U$121=0,0,U$121/CHI!U$12*1000)</f>
        <v>377.07276563351422</v>
      </c>
      <c r="V246" s="276">
        <f>IF(V$121=0,0,V$121/CHI!V$12*1000)</f>
        <v>390.3668274343994</v>
      </c>
      <c r="W246" s="276">
        <f>IF(W$121=0,0,W$121/CHI!W$12*1000)</f>
        <v>521.95368109726394</v>
      </c>
      <c r="X246" s="276">
        <f>IF(X$121=0,0,X$121/CHI!X$12*1000)</f>
        <v>386.02101774357487</v>
      </c>
      <c r="Y246" s="276">
        <f>IF(Y$121=0,0,Y$121/CHI!Y$12*1000)</f>
        <v>321.58153623175889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54.099166982818296</v>
      </c>
      <c r="C247" s="276">
        <f>IF(C$134=0,0,C$134/CHI!C$12*1000)</f>
        <v>55.995520703072792</v>
      </c>
      <c r="D247" s="276">
        <f>IF(D$134=0,0,D$134/CHI!D$12*1000)</f>
        <v>63.291266129762128</v>
      </c>
      <c r="E247" s="276">
        <f>IF(E$134=0,0,E$134/CHI!E$12*1000)</f>
        <v>52.0454651888397</v>
      </c>
      <c r="F247" s="276">
        <f>IF(F$134=0,0,F$134/CHI!F$12*1000)</f>
        <v>47.973464275222298</v>
      </c>
      <c r="G247" s="276">
        <f>IF(G$134=0,0,G$134/CHI!G$12*1000)</f>
        <v>50.795083439068065</v>
      </c>
      <c r="H247" s="276">
        <f>IF(H$134=0,0,H$134/CHI!H$12*1000)</f>
        <v>51.799296035777331</v>
      </c>
      <c r="I247" s="276">
        <f>IF(I$134=0,0,I$134/CHI!I$12*1000)</f>
        <v>48.42000520195738</v>
      </c>
      <c r="J247" s="276">
        <f>IF(J$134=0,0,J$134/CHI!J$12*1000)</f>
        <v>49.291064662724374</v>
      </c>
      <c r="K247" s="276">
        <f>IF(K$134=0,0,K$134/CHI!K$12*1000)</f>
        <v>20.542881589676515</v>
      </c>
      <c r="L247" s="276">
        <f>IF(L$134=0,0,L$134/CHI!L$12*1000)</f>
        <v>37.669463595876032</v>
      </c>
      <c r="M247" s="276">
        <f>IF(M$134=0,0,M$134/CHI!M$12*1000)</f>
        <v>61.740650397129656</v>
      </c>
      <c r="N247" s="276">
        <f>IF(N$134=0,0,N$134/CHI!N$12*1000)</f>
        <v>60.439160576979425</v>
      </c>
      <c r="O247" s="276">
        <f>IF(O$134=0,0,O$134/CHI!O$12*1000)</f>
        <v>59.062771211981676</v>
      </c>
      <c r="P247" s="276">
        <f>IF(P$134=0,0,P$134/CHI!P$12*1000)</f>
        <v>79.694110576914071</v>
      </c>
      <c r="Q247" s="276">
        <f>IF(Q$134=0,0,Q$134/CHI!Q$12*1000)</f>
        <v>97.426101479026826</v>
      </c>
      <c r="R247" s="276">
        <f>IF(R$134=0,0,R$134/CHI!R$12*1000)</f>
        <v>105.76394286555316</v>
      </c>
      <c r="S247" s="276">
        <f>IF(S$134=0,0,S$134/CHI!S$12*1000)</f>
        <v>105.26634318054116</v>
      </c>
      <c r="T247" s="276">
        <f>IF(T$134=0,0,T$134/CHI!T$12*1000)</f>
        <v>110.46257433318519</v>
      </c>
      <c r="U247" s="276">
        <f>IF(U$134=0,0,U$134/CHI!U$12*1000)</f>
        <v>167.64790660953901</v>
      </c>
      <c r="V247" s="276">
        <f>IF(V$134=0,0,V$134/CHI!V$12*1000)</f>
        <v>179.99406670396931</v>
      </c>
      <c r="W247" s="276">
        <f>IF(W$134=0,0,W$134/CHI!W$12*1000)</f>
        <v>240.52965597880916</v>
      </c>
      <c r="X247" s="276">
        <f>IF(X$134=0,0,X$134/CHI!X$12*1000)</f>
        <v>161.04559802405248</v>
      </c>
      <c r="Y247" s="276">
        <f>IF(Y$134=0,0,Y$134/CHI!Y$12*1000)</f>
        <v>149.71761006925882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40.6618418785174</v>
      </c>
      <c r="C248" s="276">
        <f>IF(C$142=0,0,C$142/CHI!C$12*1000)</f>
        <v>41.934240472860644</v>
      </c>
      <c r="D248" s="276">
        <f>IF(D$142=0,0,D$142/CHI!D$12*1000)</f>
        <v>46.830150379555612</v>
      </c>
      <c r="E248" s="276">
        <f>IF(E$142=0,0,E$142/CHI!E$12*1000)</f>
        <v>42.506358687179933</v>
      </c>
      <c r="F248" s="276">
        <f>IF(F$142=0,0,F$142/CHI!F$12*1000)</f>
        <v>38.567077925638706</v>
      </c>
      <c r="G248" s="276">
        <f>IF(G$142=0,0,G$142/CHI!G$12*1000)</f>
        <v>40.674637784645576</v>
      </c>
      <c r="H248" s="276">
        <f>IF(H$142=0,0,H$142/CHI!H$12*1000)</f>
        <v>41.201832774726022</v>
      </c>
      <c r="I248" s="276">
        <f>IF(I$142=0,0,I$142/CHI!I$12*1000)</f>
        <v>39.061092150579221</v>
      </c>
      <c r="J248" s="276">
        <f>IF(J$142=0,0,J$142/CHI!J$12*1000)</f>
        <v>39.368402354176411</v>
      </c>
      <c r="K248" s="276">
        <f>IF(K$142=0,0,K$142/CHI!K$12*1000)</f>
        <v>16.531298508230815</v>
      </c>
      <c r="L248" s="276">
        <f>IF(L$142=0,0,L$142/CHI!L$12*1000)</f>
        <v>29.88451348283246</v>
      </c>
      <c r="M248" s="276">
        <f>IF(M$142=0,0,M$142/CHI!M$12*1000)</f>
        <v>49.38393023690827</v>
      </c>
      <c r="N248" s="276">
        <f>IF(N$142=0,0,N$142/CHI!N$12*1000)</f>
        <v>47.434949441118199</v>
      </c>
      <c r="O248" s="276">
        <f>IF(O$142=0,0,O$142/CHI!O$12*1000)</f>
        <v>45.903009304285831</v>
      </c>
      <c r="P248" s="276">
        <f>IF(P$142=0,0,P$142/CHI!P$12*1000)</f>
        <v>61.873997606284831</v>
      </c>
      <c r="Q248" s="276">
        <f>IF(Q$142=0,0,Q$142/CHI!Q$12*1000)</f>
        <v>74.603257217988528</v>
      </c>
      <c r="R248" s="276">
        <f>IF(R$142=0,0,R$142/CHI!R$12*1000)</f>
        <v>80.370599912677363</v>
      </c>
      <c r="S248" s="276">
        <f>IF(S$142=0,0,S$142/CHI!S$12*1000)</f>
        <v>79.214813023143421</v>
      </c>
      <c r="T248" s="276">
        <f>IF(T$142=0,0,T$142/CHI!T$12*1000)</f>
        <v>81.031459257744217</v>
      </c>
      <c r="U248" s="276">
        <f>IF(U$142=0,0,U$142/CHI!U$12*1000)</f>
        <v>123.50362936932608</v>
      </c>
      <c r="V248" s="276">
        <f>IF(V$142=0,0,V$142/CHI!V$12*1000)</f>
        <v>131.60741564252388</v>
      </c>
      <c r="W248" s="276">
        <f>IF(W$142=0,0,W$142/CHI!W$12*1000)</f>
        <v>173.54491764524244</v>
      </c>
      <c r="X248" s="276">
        <f>IF(X$142=0,0,X$142/CHI!X$12*1000)</f>
        <v>114.36827880677519</v>
      </c>
      <c r="Y248" s="276">
        <f>IF(Y$142=0,0,Y$142/CHI!Y$12*1000)</f>
        <v>101.1722304741705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10.760097647463684</v>
      </c>
      <c r="C249" s="277">
        <f>IF(C$156=0,0,C$156/CHI!C$12*1000)</f>
        <v>11.608627000210396</v>
      </c>
      <c r="D249" s="277">
        <f>IF(D$156=0,0,D$156/CHI!D$12*1000)</f>
        <v>14.013274073194989</v>
      </c>
      <c r="E249" s="277">
        <f>IF(E$156=0,0,E$156/CHI!E$12*1000)</f>
        <v>11.856106941005592</v>
      </c>
      <c r="F249" s="277">
        <f>IF(F$156=0,0,F$156/CHI!F$12*1000)</f>
        <v>10.893974387104505</v>
      </c>
      <c r="G249" s="277">
        <f>IF(G$156=0,0,G$156/CHI!G$12*1000)</f>
        <v>12.292384846140397</v>
      </c>
      <c r="H249" s="277">
        <f>IF(H$156=0,0,H$156/CHI!H$12*1000)</f>
        <v>13.898930626364534</v>
      </c>
      <c r="I249" s="277">
        <f>IF(I$156=0,0,I$156/CHI!I$12*1000)</f>
        <v>13.324597482079247</v>
      </c>
      <c r="J249" s="277">
        <f>IF(J$156=0,0,J$156/CHI!J$12*1000)</f>
        <v>13.235951802256944</v>
      </c>
      <c r="K249" s="277">
        <f>IF(K$156=0,0,K$156/CHI!K$12*1000)</f>
        <v>6.9153125831825646</v>
      </c>
      <c r="L249" s="277">
        <f>IF(L$156=0,0,L$156/CHI!L$12*1000)</f>
        <v>7.0359539878126371</v>
      </c>
      <c r="M249" s="277">
        <f>IF(M$156=0,0,M$156/CHI!M$12*1000)</f>
        <v>10.466405508804904</v>
      </c>
      <c r="N249" s="277">
        <f>IF(N$156=0,0,N$156/CHI!N$12*1000)</f>
        <v>13.906684440150455</v>
      </c>
      <c r="O249" s="277">
        <f>IF(O$156=0,0,O$156/CHI!O$12*1000)</f>
        <v>16.449711886621408</v>
      </c>
      <c r="P249" s="277">
        <f>IF(P$156=0,0,P$156/CHI!P$12*1000)</f>
        <v>20.286920546864469</v>
      </c>
      <c r="Q249" s="277">
        <f>IF(Q$156=0,0,Q$156/CHI!Q$12*1000)</f>
        <v>27.545660206458489</v>
      </c>
      <c r="R249" s="277">
        <f>IF(R$156=0,0,R$156/CHI!R$12*1000)</f>
        <v>32.526467399258671</v>
      </c>
      <c r="S249" s="277">
        <f>IF(S$156=0,0,S$156/CHI!S$12*1000)</f>
        <v>26.908093259635997</v>
      </c>
      <c r="T249" s="277">
        <f>IF(T$156=0,0,T$156/CHI!T$12*1000)</f>
        <v>31.668770793040217</v>
      </c>
      <c r="U249" s="277">
        <f>IF(U$156=0,0,U$156/CHI!U$12*1000)</f>
        <v>42.776962074947093</v>
      </c>
      <c r="V249" s="277">
        <f>IF(V$156=0,0,V$156/CHI!V$12*1000)</f>
        <v>46.99213130380226</v>
      </c>
      <c r="W249" s="277">
        <f>IF(W$156=0,0,W$156/CHI!W$12*1000)</f>
        <v>40.300555145329149</v>
      </c>
      <c r="X249" s="277">
        <f>IF(X$156=0,0,X$156/CHI!X$12*1000)</f>
        <v>61.542811850438433</v>
      </c>
      <c r="Y249" s="277">
        <f>IF(Y$156=0,0,Y$156/CHI!Y$12*1000)</f>
        <v>61.548373344265435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BG: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1270.3395964091608</v>
      </c>
      <c r="C5" s="223">
        <f t="shared" si="0"/>
        <v>1231.0310949694674</v>
      </c>
      <c r="D5" s="223">
        <f t="shared" si="0"/>
        <v>826.24952594958779</v>
      </c>
      <c r="E5" s="223">
        <f t="shared" si="0"/>
        <v>955.23300278582326</v>
      </c>
      <c r="F5" s="223">
        <f t="shared" si="0"/>
        <v>969.79968073810653</v>
      </c>
      <c r="G5" s="223">
        <f t="shared" si="0"/>
        <v>1052.7555673471404</v>
      </c>
      <c r="H5" s="223">
        <f t="shared" si="0"/>
        <v>951.64482516974044</v>
      </c>
      <c r="I5" s="223">
        <f t="shared" si="0"/>
        <v>991.30907166638963</v>
      </c>
      <c r="J5" s="223">
        <f t="shared" si="0"/>
        <v>1128.2871777593234</v>
      </c>
      <c r="K5" s="223">
        <f t="shared" si="0"/>
        <v>578.25325248554623</v>
      </c>
      <c r="L5" s="223">
        <f t="shared" si="0"/>
        <v>425.65770782474283</v>
      </c>
      <c r="M5" s="223">
        <f t="shared" si="0"/>
        <v>649.46431232782936</v>
      </c>
      <c r="N5" s="223">
        <f t="shared" si="0"/>
        <v>486.13480502245943</v>
      </c>
      <c r="O5" s="223">
        <f t="shared" si="0"/>
        <v>504.26260265305268</v>
      </c>
      <c r="P5" s="223">
        <f t="shared" si="0"/>
        <v>590.06297962716121</v>
      </c>
      <c r="Q5" s="223">
        <f t="shared" si="0"/>
        <v>689.77510402302039</v>
      </c>
      <c r="R5" s="223">
        <f t="shared" si="0"/>
        <v>701.87685456522092</v>
      </c>
      <c r="S5" s="223">
        <f t="shared" si="0"/>
        <v>684.88450194037284</v>
      </c>
      <c r="T5" s="223">
        <f t="shared" si="0"/>
        <v>510.75086635182925</v>
      </c>
      <c r="U5" s="223">
        <f t="shared" si="0"/>
        <v>465.72096676681878</v>
      </c>
      <c r="V5" s="223">
        <f t="shared" si="0"/>
        <v>440.64326258838872</v>
      </c>
      <c r="W5" s="223">
        <f t="shared" si="0"/>
        <v>465.71624214227216</v>
      </c>
      <c r="X5" s="223">
        <f t="shared" si="0"/>
        <v>484.81159207724085</v>
      </c>
      <c r="Y5" s="223">
        <f t="shared" si="0"/>
        <v>339.40022465986436</v>
      </c>
      <c r="DA5" s="89"/>
    </row>
    <row r="6" spans="1:105" ht="12" customHeight="1" x14ac:dyDescent="0.25">
      <c r="A6" s="55" t="s">
        <v>91</v>
      </c>
      <c r="B6" s="259">
        <v>0.87043152817822322</v>
      </c>
      <c r="C6" s="259">
        <v>0.81907221694363208</v>
      </c>
      <c r="D6" s="259">
        <v>0.72710987022457874</v>
      </c>
      <c r="E6" s="259">
        <v>0.68351371917797299</v>
      </c>
      <c r="F6" s="259">
        <v>0.7558215446068669</v>
      </c>
      <c r="G6" s="259">
        <v>0.78581447996624476</v>
      </c>
      <c r="H6" s="259">
        <v>0.8397181372539837</v>
      </c>
      <c r="I6" s="259">
        <v>0.86137109291999869</v>
      </c>
      <c r="J6" s="259">
        <v>0.81878876244589749</v>
      </c>
      <c r="K6" s="259">
        <v>0.44137540552786941</v>
      </c>
      <c r="L6" s="259">
        <v>0.2469492387801567</v>
      </c>
      <c r="M6" s="259">
        <v>0.49291152031968372</v>
      </c>
      <c r="N6" s="259">
        <v>0.47004473364831589</v>
      </c>
      <c r="O6" s="259">
        <v>0.5844304237691238</v>
      </c>
      <c r="P6" s="259">
        <v>0.66407796676562492</v>
      </c>
      <c r="Q6" s="259">
        <v>0.83571759636972021</v>
      </c>
      <c r="R6" s="259">
        <v>0.87492968588821995</v>
      </c>
      <c r="S6" s="259">
        <v>0.87271791406520172</v>
      </c>
      <c r="T6" s="259">
        <v>0.70566222163881853</v>
      </c>
      <c r="U6" s="259">
        <v>0.79676061508599672</v>
      </c>
      <c r="V6" s="259">
        <v>0.77515023351750689</v>
      </c>
      <c r="W6" s="259">
        <v>0.76326782262672033</v>
      </c>
      <c r="X6" s="259">
        <v>0.90513620270307693</v>
      </c>
      <c r="Y6" s="259">
        <v>0.63251558507331274</v>
      </c>
      <c r="DA6" s="67" t="s">
        <v>1134</v>
      </c>
    </row>
    <row r="7" spans="1:105" ht="12" customHeight="1" x14ac:dyDescent="0.25">
      <c r="A7" s="173" t="s">
        <v>92</v>
      </c>
      <c r="B7" s="224">
        <v>1.804554563570864</v>
      </c>
      <c r="C7" s="224">
        <v>1.6980778603840969</v>
      </c>
      <c r="D7" s="224">
        <v>1.507424067321381</v>
      </c>
      <c r="E7" s="224">
        <v>1.417041733067091</v>
      </c>
      <c r="F7" s="224">
        <v>1.5669483163369919</v>
      </c>
      <c r="G7" s="224">
        <v>1.6291288401639841</v>
      </c>
      <c r="H7" s="224">
        <v>1.7408804111983369</v>
      </c>
      <c r="I7" s="224">
        <v>1.7857707198521211</v>
      </c>
      <c r="J7" s="224">
        <v>1.6974902103612139</v>
      </c>
      <c r="K7" s="224">
        <v>0.9150472800086521</v>
      </c>
      <c r="L7" s="224">
        <v>0.51196832994293651</v>
      </c>
      <c r="M7" s="224">
        <v>1.024872046620678</v>
      </c>
      <c r="N7" s="224">
        <v>0.97448373792572962</v>
      </c>
      <c r="O7" s="224">
        <v>1.211624986183045</v>
      </c>
      <c r="P7" s="224">
        <v>1.38820069879245</v>
      </c>
      <c r="Q7" s="224">
        <v>1.776616238572635</v>
      </c>
      <c r="R7" s="224">
        <v>1.8566772714030699</v>
      </c>
      <c r="S7" s="224">
        <v>1.868201073260205</v>
      </c>
      <c r="T7" s="224">
        <v>1.498960381003182</v>
      </c>
      <c r="U7" s="224">
        <v>1.680824496322664</v>
      </c>
      <c r="V7" s="224">
        <v>1.6251710790738181</v>
      </c>
      <c r="W7" s="224">
        <v>1.5914428704243631</v>
      </c>
      <c r="X7" s="224">
        <v>1.9182759749788789</v>
      </c>
      <c r="Y7" s="224">
        <v>1.359839569704665</v>
      </c>
      <c r="DA7" s="177" t="s">
        <v>1135</v>
      </c>
    </row>
    <row r="8" spans="1:105" ht="12" customHeight="1" x14ac:dyDescent="0.25">
      <c r="A8" s="173" t="s">
        <v>93</v>
      </c>
      <c r="B8" s="224">
        <v>10.79450796768942</v>
      </c>
      <c r="C8" s="224">
        <v>10.15758423918297</v>
      </c>
      <c r="D8" s="224">
        <v>9.0171288992162655</v>
      </c>
      <c r="E8" s="224">
        <v>8.4764786761962867</v>
      </c>
      <c r="F8" s="224">
        <v>9.3731918264564822</v>
      </c>
      <c r="G8" s="224">
        <v>9.7451440929246029</v>
      </c>
      <c r="H8" s="224">
        <v>10.4136210945538</v>
      </c>
      <c r="I8" s="224">
        <v>10.68214652693332</v>
      </c>
      <c r="J8" s="224">
        <v>10.154069026630101</v>
      </c>
      <c r="K8" s="224">
        <v>5.4736417253686636</v>
      </c>
      <c r="L8" s="224">
        <v>3.0624988173468721</v>
      </c>
      <c r="M8" s="224">
        <v>6.0995907407681269</v>
      </c>
      <c r="N8" s="224">
        <v>5.8291795026734166</v>
      </c>
      <c r="O8" s="224">
        <v>7.2477141069782114</v>
      </c>
      <c r="P8" s="224">
        <v>8.2179767548842229</v>
      </c>
      <c r="Q8" s="224">
        <v>10.322683189174571</v>
      </c>
      <c r="R8" s="224">
        <v>10.78917790121112</v>
      </c>
      <c r="S8" s="224">
        <v>10.746172216048951</v>
      </c>
      <c r="T8" s="224">
        <v>8.6778776441540746</v>
      </c>
      <c r="U8" s="224">
        <v>9.7868817125236909</v>
      </c>
      <c r="V8" s="224">
        <v>9.5116874829709275</v>
      </c>
      <c r="W8" s="224">
        <v>9.3573442084538332</v>
      </c>
      <c r="X8" s="224">
        <v>11.087574720773601</v>
      </c>
      <c r="Y8" s="224">
        <v>7.7424579125279633</v>
      </c>
      <c r="DA8" s="177" t="s">
        <v>1136</v>
      </c>
    </row>
    <row r="9" spans="1:105" ht="12" customHeight="1" x14ac:dyDescent="0.25">
      <c r="A9" s="173" t="s">
        <v>94</v>
      </c>
      <c r="B9" s="224">
        <v>12.467135751057929</v>
      </c>
      <c r="C9" s="224">
        <v>11.73151958308363</v>
      </c>
      <c r="D9" s="224">
        <v>10.41434870471265</v>
      </c>
      <c r="E9" s="224">
        <v>9.7899237893385322</v>
      </c>
      <c r="F9" s="224">
        <v>10.825584201792291</v>
      </c>
      <c r="G9" s="224">
        <v>11.25517111884788</v>
      </c>
      <c r="H9" s="224">
        <v>12.027229794492669</v>
      </c>
      <c r="I9" s="224">
        <v>12.337363709638</v>
      </c>
      <c r="J9" s="224">
        <v>11.727459682232031</v>
      </c>
      <c r="K9" s="224">
        <v>6.3217920304553807</v>
      </c>
      <c r="L9" s="224">
        <v>3.5370383353832859</v>
      </c>
      <c r="M9" s="224">
        <v>7.0805389820970133</v>
      </c>
      <c r="N9" s="224">
        <v>6.7324210047037134</v>
      </c>
      <c r="O9" s="224">
        <v>8.370760013056552</v>
      </c>
      <c r="P9" s="224">
        <v>9.5906695818119019</v>
      </c>
      <c r="Q9" s="224">
        <v>12.28855297945281</v>
      </c>
      <c r="R9" s="224">
        <v>12.82723618103382</v>
      </c>
      <c r="S9" s="224">
        <v>12.90685073247022</v>
      </c>
      <c r="T9" s="224">
        <v>10.355875589843491</v>
      </c>
      <c r="U9" s="224">
        <v>11.612321174646119</v>
      </c>
      <c r="V9" s="224">
        <v>11.227828113666749</v>
      </c>
      <c r="W9" s="224">
        <v>10.994809858435559</v>
      </c>
      <c r="X9" s="224">
        <v>13.26768021053441</v>
      </c>
      <c r="Y9" s="224">
        <v>9.4143959225791907</v>
      </c>
      <c r="DA9" s="177" t="s">
        <v>1137</v>
      </c>
    </row>
    <row r="10" spans="1:105" ht="12" customHeight="1" x14ac:dyDescent="0.25">
      <c r="A10" s="56" t="s">
        <v>95</v>
      </c>
      <c r="B10" s="260">
        <v>15.508335877039279</v>
      </c>
      <c r="C10" s="260">
        <v>13.61224182628672</v>
      </c>
      <c r="D10" s="260">
        <v>11.07998599720495</v>
      </c>
      <c r="E10" s="260">
        <v>10.339217839389329</v>
      </c>
      <c r="F10" s="260">
        <v>11.509199927693979</v>
      </c>
      <c r="G10" s="260">
        <v>11.4505618418933</v>
      </c>
      <c r="H10" s="260">
        <v>10.962459052705009</v>
      </c>
      <c r="I10" s="260">
        <v>10.966812678566249</v>
      </c>
      <c r="J10" s="260">
        <v>10.588068433978099</v>
      </c>
      <c r="K10" s="260">
        <v>4.3235019693991994</v>
      </c>
      <c r="L10" s="260">
        <v>4.4914155769044308</v>
      </c>
      <c r="M10" s="260">
        <v>10.2777306237814</v>
      </c>
      <c r="N10" s="260">
        <v>6.9365226067420336</v>
      </c>
      <c r="O10" s="260">
        <v>7.1094740434893229</v>
      </c>
      <c r="P10" s="260">
        <v>8.8642373266698247</v>
      </c>
      <c r="Q10" s="260">
        <v>11.812887652406699</v>
      </c>
      <c r="R10" s="260">
        <v>11.747604765856011</v>
      </c>
      <c r="S10" s="260">
        <v>11.718107125880611</v>
      </c>
      <c r="T10" s="260">
        <v>9.4225794505458005</v>
      </c>
      <c r="U10" s="260">
        <v>8.8827548402272711</v>
      </c>
      <c r="V10" s="260">
        <v>8.4851078006260288</v>
      </c>
      <c r="W10" s="260">
        <v>8.9558448703085229</v>
      </c>
      <c r="X10" s="260">
        <v>9.5730277243988127</v>
      </c>
      <c r="Y10" s="260">
        <v>6.1243122124129892</v>
      </c>
      <c r="DA10" s="68" t="s">
        <v>1138</v>
      </c>
    </row>
    <row r="11" spans="1:105" ht="12" customHeight="1" x14ac:dyDescent="0.25">
      <c r="A11" s="37" t="s">
        <v>159</v>
      </c>
      <c r="B11" s="226">
        <v>0.11090446736448931</v>
      </c>
      <c r="C11" s="226">
        <v>0.1163691581584545</v>
      </c>
      <c r="D11" s="226">
        <v>6.3458711320285188E-2</v>
      </c>
      <c r="E11" s="226">
        <v>6.1687190986807389E-2</v>
      </c>
      <c r="F11" s="226">
        <v>0.16124071637679699</v>
      </c>
      <c r="G11" s="226">
        <v>8.3128238862619636E-2</v>
      </c>
      <c r="H11" s="226">
        <v>2.704978900164209E-2</v>
      </c>
      <c r="I11" s="226">
        <v>5.4120981784915763E-2</v>
      </c>
      <c r="J11" s="226">
        <v>0.14836076482434241</v>
      </c>
      <c r="K11" s="226">
        <v>2.490986594904266E-2</v>
      </c>
      <c r="L11" s="226">
        <v>2.203722196202167E-2</v>
      </c>
      <c r="M11" s="226">
        <v>3.5645677037051023E-2</v>
      </c>
      <c r="N11" s="226">
        <v>5.7805556908464818E-2</v>
      </c>
      <c r="O11" s="226">
        <v>2.995871256817996E-2</v>
      </c>
      <c r="P11" s="226">
        <v>3.6923457553742128E-2</v>
      </c>
      <c r="Q11" s="226">
        <v>7.1396597446787877E-2</v>
      </c>
      <c r="R11" s="226">
        <v>3.4942886176872377E-2</v>
      </c>
      <c r="S11" s="226">
        <v>7.3368050752086508E-2</v>
      </c>
      <c r="T11" s="226">
        <v>7.7147085662563356E-2</v>
      </c>
      <c r="U11" s="226">
        <v>7.6084381417188818E-2</v>
      </c>
      <c r="V11" s="226">
        <v>6.040022719678257E-2</v>
      </c>
      <c r="W11" s="226">
        <v>6.7374161583618794E-2</v>
      </c>
      <c r="X11" s="226">
        <v>0.1175740492404508</v>
      </c>
      <c r="Y11" s="226">
        <v>6.3164782401031891E-2</v>
      </c>
      <c r="DA11" s="69" t="s">
        <v>1139</v>
      </c>
    </row>
    <row r="12" spans="1:105" ht="12" customHeight="1" x14ac:dyDescent="0.25">
      <c r="A12" s="37" t="s">
        <v>35</v>
      </c>
      <c r="B12" s="226">
        <v>15.185984614131071</v>
      </c>
      <c r="C12" s="226">
        <v>13.25065545280407</v>
      </c>
      <c r="D12" s="226">
        <v>10.752865545654419</v>
      </c>
      <c r="E12" s="226">
        <v>10.02533867727657</v>
      </c>
      <c r="F12" s="226">
        <v>11.077438679050379</v>
      </c>
      <c r="G12" s="226">
        <v>11.08941428046337</v>
      </c>
      <c r="H12" s="226">
        <v>10.57957172174161</v>
      </c>
      <c r="I12" s="226">
        <v>10.53078259056479</v>
      </c>
      <c r="J12" s="226">
        <v>10.076735527572581</v>
      </c>
      <c r="K12" s="226">
        <v>3.943607287856286</v>
      </c>
      <c r="L12" s="226">
        <v>4.3937740806115579</v>
      </c>
      <c r="M12" s="226">
        <v>10.13395570169029</v>
      </c>
      <c r="N12" s="226">
        <v>6.6931606438617166</v>
      </c>
      <c r="O12" s="226">
        <v>6.779027086320081</v>
      </c>
      <c r="P12" s="226">
        <v>8.5158147187367934</v>
      </c>
      <c r="Q12" s="226">
        <v>11.399091505936569</v>
      </c>
      <c r="R12" s="226">
        <v>11.340444391539309</v>
      </c>
      <c r="S12" s="226">
        <v>11.244207044002261</v>
      </c>
      <c r="T12" s="226">
        <v>9.0111658471693303</v>
      </c>
      <c r="U12" s="226">
        <v>8.2874299180491882</v>
      </c>
      <c r="V12" s="226">
        <v>7.9278519170642419</v>
      </c>
      <c r="W12" s="226">
        <v>8.4388632772538461</v>
      </c>
      <c r="X12" s="226">
        <v>8.5800056389449857</v>
      </c>
      <c r="Y12" s="226">
        <v>5.3783481248846634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0.21144679554371651</v>
      </c>
      <c r="C15" s="226">
        <v>0.24521721532419169</v>
      </c>
      <c r="D15" s="226">
        <v>0.26366174023024458</v>
      </c>
      <c r="E15" s="226">
        <v>0.25219197112595859</v>
      </c>
      <c r="F15" s="226">
        <v>0.270520532266803</v>
      </c>
      <c r="G15" s="226">
        <v>0.27801932256731021</v>
      </c>
      <c r="H15" s="226">
        <v>0.35583754196176359</v>
      </c>
      <c r="I15" s="226">
        <v>0.381909106216542</v>
      </c>
      <c r="J15" s="226">
        <v>0.36297214158117869</v>
      </c>
      <c r="K15" s="226">
        <v>0.35498481559386902</v>
      </c>
      <c r="L15" s="226">
        <v>7.5604274330851776E-2</v>
      </c>
      <c r="M15" s="226">
        <v>0.1081292450540615</v>
      </c>
      <c r="N15" s="226">
        <v>0.1855564059718523</v>
      </c>
      <c r="O15" s="226">
        <v>0.30048824460106138</v>
      </c>
      <c r="P15" s="226">
        <v>0.31149915037928882</v>
      </c>
      <c r="Q15" s="226">
        <v>0.34239954902334607</v>
      </c>
      <c r="R15" s="226">
        <v>0.3722174881398248</v>
      </c>
      <c r="S15" s="226">
        <v>0.40053203112627128</v>
      </c>
      <c r="T15" s="226">
        <v>0.33426651771390598</v>
      </c>
      <c r="U15" s="226">
        <v>0.51924054076089332</v>
      </c>
      <c r="V15" s="226">
        <v>0.49685565636500378</v>
      </c>
      <c r="W15" s="226">
        <v>0.44960743147105853</v>
      </c>
      <c r="X15" s="226">
        <v>0.87544803621337641</v>
      </c>
      <c r="Y15" s="226">
        <v>0.68279930512729392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826.91177987962169</v>
      </c>
      <c r="C16" s="314">
        <f>CHI_fec!C16</f>
        <v>817.25417024935496</v>
      </c>
      <c r="D16" s="314">
        <f>CHI_fec!D16</f>
        <v>478.0059329320722</v>
      </c>
      <c r="E16" s="314">
        <f>CHI_fec!E16</f>
        <v>578.92381771281157</v>
      </c>
      <c r="F16" s="314">
        <f>CHI_fec!F16</f>
        <v>565.63422184006879</v>
      </c>
      <c r="G16" s="314">
        <f>CHI_fec!G16</f>
        <v>665.14813697331988</v>
      </c>
      <c r="H16" s="314">
        <f>CHI_fec!H16</f>
        <v>575.90062243464274</v>
      </c>
      <c r="I16" s="314">
        <f>CHI_fec!I16</f>
        <v>603.64727498698016</v>
      </c>
      <c r="J16" s="314">
        <f>CHI_fec!J16</f>
        <v>748.85125000991252</v>
      </c>
      <c r="K16" s="314">
        <f>CHI_fec!K16</f>
        <v>387.34977452713269</v>
      </c>
      <c r="L16" s="314">
        <f>CHI_fec!L16</f>
        <v>250.37962467141281</v>
      </c>
      <c r="M16" s="314">
        <f>CHI_fec!M16</f>
        <v>298.11006330371072</v>
      </c>
      <c r="N16" s="314">
        <f>CHI_fec!N16</f>
        <v>227.94789649373629</v>
      </c>
      <c r="O16" s="314">
        <f>CHI_fec!O16</f>
        <v>243.93809369186769</v>
      </c>
      <c r="P16" s="314">
        <f>CHI_fec!P16</f>
        <v>267.92854156224729</v>
      </c>
      <c r="Q16" s="314">
        <f>CHI_fec!Q16</f>
        <v>310.79251320068619</v>
      </c>
      <c r="R16" s="314">
        <f>CHI_fec!R16</f>
        <v>330.01487532244198</v>
      </c>
      <c r="S16" s="314">
        <f>CHI_fec!S16</f>
        <v>317.40008598452272</v>
      </c>
      <c r="T16" s="314">
        <f>CHI_fec!T16</f>
        <v>225.68918629873519</v>
      </c>
      <c r="U16" s="314">
        <f>CHI_fec!U16</f>
        <v>173.8524091459943</v>
      </c>
      <c r="V16" s="314">
        <f>CHI_fec!V16</f>
        <v>168.1053018605794</v>
      </c>
      <c r="W16" s="314">
        <f>CHI_fec!W16</f>
        <v>176.08884012311449</v>
      </c>
      <c r="X16" s="314">
        <f>CHI_fec!X16</f>
        <v>141.6688420967734</v>
      </c>
      <c r="Y16" s="314">
        <f>CHI_fec!Y16</f>
        <v>128.5157515481539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56.416150730843647</v>
      </c>
      <c r="H22" s="315">
        <f>CHI_fec!H22</f>
        <v>60.812918221401127</v>
      </c>
      <c r="I22" s="315">
        <f>CHI_fec!I22</f>
        <v>55.796458134013733</v>
      </c>
      <c r="J22" s="315">
        <f>CHI_fec!J22</f>
        <v>49.049444334934073</v>
      </c>
      <c r="K22" s="315">
        <f>CHI_fec!K22</f>
        <v>44.052698000907398</v>
      </c>
      <c r="L22" s="315">
        <f>CHI_fec!L22</f>
        <v>58.115996124551337</v>
      </c>
      <c r="M22" s="315">
        <f>CHI_fec!M22</f>
        <v>48.820123492876533</v>
      </c>
      <c r="N22" s="315">
        <f>CHI_fec!N22</f>
        <v>43.768532779205003</v>
      </c>
      <c r="O22" s="315">
        <f>CHI_fec!O22</f>
        <v>36.777474603303673</v>
      </c>
      <c r="P22" s="315">
        <f>CHI_fec!P22</f>
        <v>47.654508888128703</v>
      </c>
      <c r="Q22" s="315">
        <f>CHI_fec!Q22</f>
        <v>38.561644757005993</v>
      </c>
      <c r="R22" s="315">
        <f>CHI_fec!R22</f>
        <v>42.032072226999141</v>
      </c>
      <c r="S22" s="315">
        <f>CHI_fec!S22</f>
        <v>39.405846947549428</v>
      </c>
      <c r="T22" s="315">
        <f>CHI_fec!T22</f>
        <v>17.78222155238953</v>
      </c>
      <c r="U22" s="315">
        <f>CHI_fec!U22</f>
        <v>22.984395388470691</v>
      </c>
      <c r="V22" s="315">
        <f>CHI_fec!V22</f>
        <v>18.561793692049669</v>
      </c>
      <c r="W22" s="315">
        <f>CHI_fec!W22</f>
        <v>15.15040504142917</v>
      </c>
      <c r="X22" s="315">
        <f>CHI_fec!X22</f>
        <v>13.329891107951401</v>
      </c>
      <c r="Y22" s="315">
        <f>CHI_fec!Y22</f>
        <v>9.9234901552046182</v>
      </c>
      <c r="DA22" s="137"/>
    </row>
    <row r="23" spans="1:105" ht="12" customHeight="1" x14ac:dyDescent="0.25">
      <c r="A23" s="135" t="s">
        <v>83</v>
      </c>
      <c r="B23" s="315">
        <f>CHI_fec!B23</f>
        <v>504.86053310404128</v>
      </c>
      <c r="C23" s="315">
        <f>CHI_fec!C23</f>
        <v>498.48331900257949</v>
      </c>
      <c r="D23" s="315">
        <f>CHI_fec!D23</f>
        <v>262.5274290627687</v>
      </c>
      <c r="E23" s="315">
        <f>CHI_fec!E23</f>
        <v>354.99664660361128</v>
      </c>
      <c r="F23" s="315">
        <f>CHI_fec!F23</f>
        <v>300.32742906276872</v>
      </c>
      <c r="G23" s="315">
        <f>CHI_fec!G23</f>
        <v>298.26337059329319</v>
      </c>
      <c r="H23" s="315">
        <f>CHI_fec!H23</f>
        <v>270.39793637145311</v>
      </c>
      <c r="I23" s="315">
        <f>CHI_fec!I23</f>
        <v>303.7164230438521</v>
      </c>
      <c r="J23" s="315">
        <f>CHI_fec!J23</f>
        <v>428.77618228718831</v>
      </c>
      <c r="K23" s="315">
        <f>CHI_fec!K23</f>
        <v>187.0641444539983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322.05124677558041</v>
      </c>
      <c r="C24" s="315">
        <f>CHI_fec!C24</f>
        <v>318.77085124677552</v>
      </c>
      <c r="D24" s="315">
        <f>CHI_fec!D24</f>
        <v>215.47850386930349</v>
      </c>
      <c r="E24" s="315">
        <f>CHI_fec!E24</f>
        <v>223.92717110920029</v>
      </c>
      <c r="F24" s="315">
        <f>CHI_fec!F24</f>
        <v>265.30679277730007</v>
      </c>
      <c r="G24" s="315">
        <f>CHI_fec!G24</f>
        <v>310.46861564918311</v>
      </c>
      <c r="H24" s="315">
        <f>CHI_fec!H24</f>
        <v>244.68976784178849</v>
      </c>
      <c r="I24" s="315">
        <f>CHI_fec!I24</f>
        <v>244.1343938091143</v>
      </c>
      <c r="J24" s="315">
        <f>CHI_fec!J24</f>
        <v>271.02562338779018</v>
      </c>
      <c r="K24" s="315">
        <f>CHI_fec!K24</f>
        <v>156.23293207222699</v>
      </c>
      <c r="L24" s="315">
        <f>CHI_fec!L24</f>
        <v>192.2636285468615</v>
      </c>
      <c r="M24" s="315">
        <f>CHI_fec!M24</f>
        <v>249.28993981083411</v>
      </c>
      <c r="N24" s="315">
        <f>CHI_fec!N24</f>
        <v>184.17936371453129</v>
      </c>
      <c r="O24" s="315">
        <f>CHI_fec!O24</f>
        <v>207.160619088564</v>
      </c>
      <c r="P24" s="315">
        <f>CHI_fec!P24</f>
        <v>220.27403267411859</v>
      </c>
      <c r="Q24" s="315">
        <f>CHI_fec!Q24</f>
        <v>272.23086844368021</v>
      </c>
      <c r="R24" s="315">
        <f>CHI_fec!R24</f>
        <v>287.98280309544282</v>
      </c>
      <c r="S24" s="315">
        <f>CHI_fec!S24</f>
        <v>277.99423903697328</v>
      </c>
      <c r="T24" s="315">
        <f>CHI_fec!T24</f>
        <v>207.90696474634569</v>
      </c>
      <c r="U24" s="315">
        <f>CHI_fec!U24</f>
        <v>150.86801375752361</v>
      </c>
      <c r="V24" s="315">
        <f>CHI_fec!V24</f>
        <v>149.54350816852971</v>
      </c>
      <c r="W24" s="315">
        <f>CHI_fec!W24</f>
        <v>160.9384350816853</v>
      </c>
      <c r="X24" s="315">
        <f>CHI_fec!X24</f>
        <v>128.33895098882201</v>
      </c>
      <c r="Y24" s="315">
        <f>CHI_fec!Y24</f>
        <v>118.5922613929493</v>
      </c>
      <c r="DA24" s="137"/>
    </row>
    <row r="25" spans="1:105" ht="12" customHeight="1" x14ac:dyDescent="0.25">
      <c r="A25" s="57" t="s">
        <v>998</v>
      </c>
      <c r="B25" s="294">
        <v>272.48795292001762</v>
      </c>
      <c r="C25" s="294">
        <v>258.89613482995469</v>
      </c>
      <c r="D25" s="294">
        <v>218.31900863856839</v>
      </c>
      <c r="E25" s="294">
        <v>251.27084572675341</v>
      </c>
      <c r="F25" s="294">
        <v>266.51728198508192</v>
      </c>
      <c r="G25" s="294">
        <v>251.3832682041112</v>
      </c>
      <c r="H25" s="294">
        <v>242.05156131091599</v>
      </c>
      <c r="I25" s="294">
        <v>252.22600746178389</v>
      </c>
      <c r="J25" s="294">
        <v>248.90727029356</v>
      </c>
      <c r="K25" s="294">
        <v>124.69506043088001</v>
      </c>
      <c r="L25" s="294">
        <v>113.30559780824601</v>
      </c>
      <c r="M25" s="294">
        <v>236.64107638374821</v>
      </c>
      <c r="N25" s="294">
        <v>170.53147561451041</v>
      </c>
      <c r="O25" s="294">
        <v>171.09962047212619</v>
      </c>
      <c r="P25" s="294">
        <v>212.8715127437016</v>
      </c>
      <c r="Q25" s="294">
        <v>239.54012620302771</v>
      </c>
      <c r="R25" s="294">
        <v>232.1840489992191</v>
      </c>
      <c r="S25" s="294">
        <v>227.32008151780079</v>
      </c>
      <c r="T25" s="294">
        <v>172.1698449763476</v>
      </c>
      <c r="U25" s="294">
        <v>178.59975193694191</v>
      </c>
      <c r="V25" s="294">
        <v>164.74650505150211</v>
      </c>
      <c r="W25" s="294">
        <v>176.79490713962369</v>
      </c>
      <c r="X25" s="294">
        <v>214.57211410330851</v>
      </c>
      <c r="Y25" s="294">
        <v>127.2176306824192</v>
      </c>
      <c r="DA25" s="70" t="s">
        <v>1144</v>
      </c>
    </row>
    <row r="26" spans="1:105" ht="12" customHeight="1" x14ac:dyDescent="0.25">
      <c r="A26" s="46" t="s">
        <v>28</v>
      </c>
      <c r="B26" s="229">
        <v>19.778475131251071</v>
      </c>
      <c r="C26" s="229">
        <v>19.02217767250453</v>
      </c>
      <c r="D26" s="229">
        <v>11.85162805255176</v>
      </c>
      <c r="E26" s="229">
        <v>7.9299694869675674</v>
      </c>
      <c r="F26" s="229">
        <v>10.548624245618001</v>
      </c>
      <c r="G26" s="229">
        <v>8.5409868634503052</v>
      </c>
      <c r="H26" s="229">
        <v>8.9779121560846455</v>
      </c>
      <c r="I26" s="229">
        <v>7.3920760242982047</v>
      </c>
      <c r="J26" s="229">
        <v>9.2949060287538288</v>
      </c>
      <c r="K26" s="229">
        <v>3.7742168309913429</v>
      </c>
      <c r="L26" s="229">
        <v>5.5680789217825692</v>
      </c>
      <c r="M26" s="229">
        <v>12.210397522064881</v>
      </c>
      <c r="N26" s="229">
        <v>9.3604819754780344</v>
      </c>
      <c r="O26" s="229">
        <v>9.8835754242018599</v>
      </c>
      <c r="P26" s="229">
        <v>13.408438594369949</v>
      </c>
      <c r="Q26" s="229">
        <v>18.370973283167618</v>
      </c>
      <c r="R26" s="229">
        <v>19.264080756450131</v>
      </c>
      <c r="S26" s="229">
        <v>24.143157258230321</v>
      </c>
      <c r="T26" s="229">
        <v>27.014510086568372</v>
      </c>
      <c r="U26" s="229">
        <v>22.25799169500986</v>
      </c>
      <c r="V26" s="229">
        <v>23.028525249524051</v>
      </c>
      <c r="W26" s="229">
        <v>28.123770322083772</v>
      </c>
      <c r="X26" s="229">
        <v>25.14896311074877</v>
      </c>
      <c r="Y26" s="229">
        <v>26.145089014676159</v>
      </c>
      <c r="DA26" s="73" t="s">
        <v>1145</v>
      </c>
    </row>
    <row r="27" spans="1:105" ht="12" customHeight="1" x14ac:dyDescent="0.25">
      <c r="A27" s="46" t="s">
        <v>30</v>
      </c>
      <c r="B27" s="229">
        <v>35.155856430331248</v>
      </c>
      <c r="C27" s="229">
        <v>33.086470631750373</v>
      </c>
      <c r="D27" s="229">
        <v>25.61974369927529</v>
      </c>
      <c r="E27" s="229">
        <v>39.36966821600474</v>
      </c>
      <c r="F27" s="229">
        <v>42.572257738419232</v>
      </c>
      <c r="G27" s="229">
        <v>40.563436827818677</v>
      </c>
      <c r="H27" s="229">
        <v>42.520751817758388</v>
      </c>
      <c r="I27" s="229">
        <v>57.267769089331537</v>
      </c>
      <c r="J27" s="229">
        <v>52.787452475286123</v>
      </c>
      <c r="K27" s="229">
        <v>11.84865893428724</v>
      </c>
      <c r="L27" s="229">
        <v>0.82531300121620566</v>
      </c>
      <c r="M27" s="229">
        <v>1.4315145701545211</v>
      </c>
      <c r="N27" s="229">
        <v>0</v>
      </c>
      <c r="O27" s="229">
        <v>3.6491941763146358</v>
      </c>
      <c r="P27" s="229">
        <v>4.3418260278963174</v>
      </c>
      <c r="Q27" s="229">
        <v>5.8567804613823498</v>
      </c>
      <c r="R27" s="229">
        <v>16.036473124783861</v>
      </c>
      <c r="S27" s="229">
        <v>19.198106498389581</v>
      </c>
      <c r="T27" s="229">
        <v>11.34717716317212</v>
      </c>
      <c r="U27" s="229">
        <v>16.46000700453412</v>
      </c>
      <c r="V27" s="229">
        <v>22.86244757236793</v>
      </c>
      <c r="W27" s="229">
        <v>23.31255894285497</v>
      </c>
      <c r="X27" s="229">
        <v>33.527611085437513</v>
      </c>
      <c r="Y27" s="229">
        <v>20.730924107332669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8.3300127872860771E-2</v>
      </c>
      <c r="T28" s="229">
        <v>7.9202420360044629E-2</v>
      </c>
      <c r="U28" s="229">
        <v>8.6346380658866712E-2</v>
      </c>
      <c r="V28" s="229">
        <v>4.0509162841991082E-2</v>
      </c>
      <c r="W28" s="229">
        <v>4.9006399173515708E-2</v>
      </c>
      <c r="X28" s="229">
        <v>0.51107871887904899</v>
      </c>
      <c r="Y28" s="229">
        <v>0.60772736374065128</v>
      </c>
      <c r="DA28" s="73" t="s">
        <v>1147</v>
      </c>
    </row>
    <row r="29" spans="1:105" ht="12" customHeight="1" x14ac:dyDescent="0.25">
      <c r="A29" s="46" t="s">
        <v>159</v>
      </c>
      <c r="B29" s="229">
        <v>0.67218627349088778</v>
      </c>
      <c r="C29" s="229">
        <v>0.56343246673784053</v>
      </c>
      <c r="D29" s="229">
        <v>0.28493598814170629</v>
      </c>
      <c r="E29" s="229">
        <v>0.19545624227353711</v>
      </c>
      <c r="F29" s="229">
        <v>0.56954472546151769</v>
      </c>
      <c r="G29" s="229">
        <v>0.3556557948441762</v>
      </c>
      <c r="H29" s="229">
        <v>0.117806913998245</v>
      </c>
      <c r="I29" s="229">
        <v>0.2209607747873242</v>
      </c>
      <c r="J29" s="229">
        <v>0.59404218104827577</v>
      </c>
      <c r="K29" s="229">
        <v>7.5688694781968227E-2</v>
      </c>
      <c r="L29" s="229">
        <v>7.4307998868955727E-2</v>
      </c>
      <c r="M29" s="229">
        <v>0.13850550878773291</v>
      </c>
      <c r="N29" s="229">
        <v>0.21069141329323179</v>
      </c>
      <c r="O29" s="229">
        <v>0.11724714138961299</v>
      </c>
      <c r="P29" s="229">
        <v>0.1374984825362478</v>
      </c>
      <c r="Q29" s="229">
        <v>0.36900483664230088</v>
      </c>
      <c r="R29" s="229">
        <v>0.1982383523004603</v>
      </c>
      <c r="S29" s="229">
        <v>0.36380355976494538</v>
      </c>
      <c r="T29" s="229">
        <v>0.37153155211045158</v>
      </c>
      <c r="U29" s="229">
        <v>0.31125206640042441</v>
      </c>
      <c r="V29" s="229">
        <v>0.27383310331334731</v>
      </c>
      <c r="W29" s="229">
        <v>0.26584807201590249</v>
      </c>
      <c r="X29" s="229">
        <v>0.32677246056255682</v>
      </c>
      <c r="Y29" s="229">
        <v>0.213910414624808</v>
      </c>
      <c r="DA29" s="73" t="s">
        <v>1148</v>
      </c>
    </row>
    <row r="30" spans="1:105" ht="12" customHeight="1" x14ac:dyDescent="0.25">
      <c r="A30" s="46" t="s">
        <v>32</v>
      </c>
      <c r="B30" s="229">
        <v>20.59808398569421</v>
      </c>
      <c r="C30" s="229">
        <v>17.379236641587809</v>
      </c>
      <c r="D30" s="229">
        <v>20.930279983378139</v>
      </c>
      <c r="E30" s="229">
        <v>1.6628805029381091</v>
      </c>
      <c r="F30" s="229">
        <v>1.3940421558184</v>
      </c>
      <c r="G30" s="229">
        <v>1.325655857477348</v>
      </c>
      <c r="H30" s="229">
        <v>0.99793324901341884</v>
      </c>
      <c r="I30" s="229">
        <v>0.51785486633504385</v>
      </c>
      <c r="J30" s="229">
        <v>0.33503743627679239</v>
      </c>
      <c r="K30" s="229">
        <v>0.28788405459041128</v>
      </c>
      <c r="L30" s="229">
        <v>0.28533224324879802</v>
      </c>
      <c r="M30" s="229">
        <v>0.26539308633644493</v>
      </c>
      <c r="N30" s="229">
        <v>0.20102914188105189</v>
      </c>
      <c r="O30" s="229">
        <v>0.33408933829304582</v>
      </c>
      <c r="P30" s="229">
        <v>0.26211475660052153</v>
      </c>
      <c r="Q30" s="229">
        <v>0.173272379754629</v>
      </c>
      <c r="R30" s="229">
        <v>0.37008257538107708</v>
      </c>
      <c r="S30" s="229">
        <v>0.29748593181095467</v>
      </c>
      <c r="T30" s="229">
        <v>0.1956164603643436</v>
      </c>
      <c r="U30" s="229">
        <v>0.19123618001872669</v>
      </c>
      <c r="V30" s="229">
        <v>0.23241853174802959</v>
      </c>
      <c r="W30" s="229">
        <v>0.98253040592257457</v>
      </c>
      <c r="X30" s="229">
        <v>2.6190981414924548</v>
      </c>
      <c r="Y30" s="229">
        <v>0.12652681480905689</v>
      </c>
      <c r="DA30" s="73" t="s">
        <v>1149</v>
      </c>
    </row>
    <row r="31" spans="1:105" ht="12" customHeight="1" x14ac:dyDescent="0.25">
      <c r="A31" s="46" t="s">
        <v>33</v>
      </c>
      <c r="B31" s="229">
        <v>18.177047642125849</v>
      </c>
      <c r="C31" s="229">
        <v>23.802324928390519</v>
      </c>
      <c r="D31" s="229">
        <v>15.21271610737849</v>
      </c>
      <c r="E31" s="229">
        <v>65.741922821282714</v>
      </c>
      <c r="F31" s="229">
        <v>58.977288588352451</v>
      </c>
      <c r="G31" s="229">
        <v>35.159061431624522</v>
      </c>
      <c r="H31" s="229">
        <v>26.156269343604031</v>
      </c>
      <c r="I31" s="229">
        <v>29.76304911058693</v>
      </c>
      <c r="J31" s="229">
        <v>11.185237359275829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50.192984689621568</v>
      </c>
      <c r="T31" s="229">
        <v>80.587205837054583</v>
      </c>
      <c r="U31" s="229">
        <v>87.848938797798468</v>
      </c>
      <c r="V31" s="229">
        <v>65.070673146855626</v>
      </c>
      <c r="W31" s="229">
        <v>74.141213940005059</v>
      </c>
      <c r="X31" s="229">
        <v>97.217049216154194</v>
      </c>
      <c r="Y31" s="229">
        <v>38.380190207841601</v>
      </c>
      <c r="DA31" s="73" t="s">
        <v>1150</v>
      </c>
    </row>
    <row r="32" spans="1:105" ht="12" customHeight="1" x14ac:dyDescent="0.25">
      <c r="A32" s="46" t="s">
        <v>35</v>
      </c>
      <c r="B32" s="229">
        <v>87.949189627241552</v>
      </c>
      <c r="C32" s="229">
        <v>61.304114702270972</v>
      </c>
      <c r="D32" s="229">
        <v>46.13479121657214</v>
      </c>
      <c r="E32" s="229">
        <v>30.35301879977159</v>
      </c>
      <c r="F32" s="229">
        <v>37.388733762785279</v>
      </c>
      <c r="G32" s="229">
        <v>45.335478629225619</v>
      </c>
      <c r="H32" s="229">
        <v>44.027423621809262</v>
      </c>
      <c r="I32" s="229">
        <v>41.082650220120463</v>
      </c>
      <c r="J32" s="229">
        <v>38.553727030208698</v>
      </c>
      <c r="K32" s="229">
        <v>11.449896834284409</v>
      </c>
      <c r="L32" s="229">
        <v>14.15678804439659</v>
      </c>
      <c r="M32" s="229">
        <v>37.625949477812973</v>
      </c>
      <c r="N32" s="229">
        <v>23.310778776986641</v>
      </c>
      <c r="O32" s="229">
        <v>25.350981205876359</v>
      </c>
      <c r="P32" s="229">
        <v>30.301912120617711</v>
      </c>
      <c r="Q32" s="229">
        <v>56.137536423269808</v>
      </c>
      <c r="R32" s="229">
        <v>61.476235632613957</v>
      </c>
      <c r="S32" s="229">
        <v>53.276671564311592</v>
      </c>
      <c r="T32" s="229">
        <v>41.467270281786121</v>
      </c>
      <c r="U32" s="229">
        <v>32.395514789513129</v>
      </c>
      <c r="V32" s="229">
        <v>34.344025100247997</v>
      </c>
      <c r="W32" s="229">
        <v>31.81796350686324</v>
      </c>
      <c r="X32" s="229">
        <v>22.72509298589128</v>
      </c>
      <c r="Y32" s="229">
        <v>17.317340681619541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0.52879119883227643</v>
      </c>
      <c r="C34" s="229">
        <v>6.3980176679329874</v>
      </c>
      <c r="D34" s="229">
        <v>6.3650949506438579</v>
      </c>
      <c r="E34" s="229">
        <v>9.7466718672349906</v>
      </c>
      <c r="F34" s="229">
        <v>11.518223232212859</v>
      </c>
      <c r="G34" s="229">
        <v>12.20937957664977</v>
      </c>
      <c r="H34" s="229">
        <v>12.70065792600608</v>
      </c>
      <c r="I34" s="229">
        <v>8.3141144828190594</v>
      </c>
      <c r="J34" s="229">
        <v>7.6846324000839376E-3</v>
      </c>
      <c r="K34" s="229">
        <v>5.9412895849194798E-3</v>
      </c>
      <c r="L34" s="229">
        <v>9.9320289431116919E-3</v>
      </c>
      <c r="M34" s="229">
        <v>8.6136072752452438E-3</v>
      </c>
      <c r="N34" s="229">
        <v>1.352456874500196E-2</v>
      </c>
      <c r="O34" s="229">
        <v>0.25461782809084299</v>
      </c>
      <c r="P34" s="229">
        <v>2.458244567843217</v>
      </c>
      <c r="Q34" s="229">
        <v>4.4045263468325464</v>
      </c>
      <c r="R34" s="229">
        <v>0.32970191465344723</v>
      </c>
      <c r="S34" s="229">
        <v>5.4316633510654606</v>
      </c>
      <c r="T34" s="229">
        <v>2.2806886989240178</v>
      </c>
      <c r="U34" s="229">
        <v>4.7258260576132987</v>
      </c>
      <c r="V34" s="229">
        <v>3.9800737291186139</v>
      </c>
      <c r="W34" s="229">
        <v>3.031621482772223</v>
      </c>
      <c r="X34" s="229">
        <v>5.9675657823455426</v>
      </c>
      <c r="Y34" s="229">
        <v>4.0714364824304958</v>
      </c>
      <c r="DA34" s="73" t="s">
        <v>1153</v>
      </c>
    </row>
    <row r="35" spans="1:105" ht="12" customHeight="1" x14ac:dyDescent="0.25">
      <c r="A35" s="46" t="s">
        <v>39</v>
      </c>
      <c r="B35" s="229">
        <v>89.628322631050551</v>
      </c>
      <c r="C35" s="229">
        <v>97.340360118779671</v>
      </c>
      <c r="D35" s="229">
        <v>91.919818640627099</v>
      </c>
      <c r="E35" s="229">
        <v>96.271257790280117</v>
      </c>
      <c r="F35" s="229">
        <v>103.5485675364142</v>
      </c>
      <c r="G35" s="229">
        <v>107.89361322302079</v>
      </c>
      <c r="H35" s="229">
        <v>106.5528062826419</v>
      </c>
      <c r="I35" s="229">
        <v>107.6675328935054</v>
      </c>
      <c r="J35" s="229">
        <v>136.14918315031039</v>
      </c>
      <c r="K35" s="229">
        <v>97.252773792359704</v>
      </c>
      <c r="L35" s="229">
        <v>92.385845569789822</v>
      </c>
      <c r="M35" s="229">
        <v>184.96070261131629</v>
      </c>
      <c r="N35" s="229">
        <v>137.4349697381264</v>
      </c>
      <c r="O35" s="229">
        <v>131.5099153579599</v>
      </c>
      <c r="P35" s="229">
        <v>161.96147819383759</v>
      </c>
      <c r="Q35" s="229">
        <v>154.22803247197851</v>
      </c>
      <c r="R35" s="229">
        <v>134.50923664303619</v>
      </c>
      <c r="S35" s="229">
        <v>74.332908536733498</v>
      </c>
      <c r="T35" s="229">
        <v>8.8266424760075601</v>
      </c>
      <c r="U35" s="229">
        <v>14.32263896539507</v>
      </c>
      <c r="V35" s="229">
        <v>14.9139994554845</v>
      </c>
      <c r="W35" s="229">
        <v>15.070394067932421</v>
      </c>
      <c r="X35" s="229">
        <v>26.5288826017972</v>
      </c>
      <c r="Y35" s="229">
        <v>19.624485595344201</v>
      </c>
      <c r="DA35" s="73" t="s">
        <v>1154</v>
      </c>
    </row>
    <row r="36" spans="1:105" ht="12" customHeight="1" x14ac:dyDescent="0.25">
      <c r="A36" s="57" t="s">
        <v>1010</v>
      </c>
      <c r="B36" s="261">
        <v>85.308302304956825</v>
      </c>
      <c r="C36" s="261">
        <v>76.230094741051786</v>
      </c>
      <c r="D36" s="261">
        <v>63.065373119891788</v>
      </c>
      <c r="E36" s="261">
        <v>59.075518802246059</v>
      </c>
      <c r="F36" s="261">
        <v>65.459537453614033</v>
      </c>
      <c r="G36" s="261">
        <v>64.649849698638207</v>
      </c>
      <c r="H36" s="261">
        <v>62.24269380579495</v>
      </c>
      <c r="I36" s="261">
        <v>62.515929251658761</v>
      </c>
      <c r="J36" s="261">
        <v>60.418321635240673</v>
      </c>
      <c r="K36" s="261">
        <v>25.713930628283698</v>
      </c>
      <c r="L36" s="261">
        <v>25.742388486972519</v>
      </c>
      <c r="M36" s="261">
        <v>57.228530375154612</v>
      </c>
      <c r="N36" s="261">
        <v>39.779861389155123</v>
      </c>
      <c r="O36" s="261">
        <v>40.909156455636847</v>
      </c>
      <c r="P36" s="261">
        <v>51.038154486833633</v>
      </c>
      <c r="Q36" s="261">
        <v>66.644819129160041</v>
      </c>
      <c r="R36" s="261">
        <v>66.210545487561916</v>
      </c>
      <c r="S36" s="261">
        <v>66.468843509672297</v>
      </c>
      <c r="T36" s="261">
        <v>53.735646240671592</v>
      </c>
      <c r="U36" s="261">
        <v>51.800725847532597</v>
      </c>
      <c r="V36" s="261">
        <v>49.181070991430282</v>
      </c>
      <c r="W36" s="261">
        <v>52.353634864196827</v>
      </c>
      <c r="X36" s="261">
        <v>58.908604986116863</v>
      </c>
      <c r="Y36" s="261">
        <v>38.046959773814628</v>
      </c>
      <c r="DA36" s="70" t="s">
        <v>1155</v>
      </c>
    </row>
    <row r="37" spans="1:105" ht="12" customHeight="1" x14ac:dyDescent="0.25">
      <c r="A37" s="60" t="s">
        <v>1012</v>
      </c>
      <c r="B37" s="262">
        <v>85.227905573720804</v>
      </c>
      <c r="C37" s="262">
        <v>76.142784469049047</v>
      </c>
      <c r="D37" s="262">
        <v>62.976084569415363</v>
      </c>
      <c r="E37" s="262">
        <v>58.963978144886738</v>
      </c>
      <c r="F37" s="262">
        <v>65.340618286367217</v>
      </c>
      <c r="G37" s="262">
        <v>64.518514830870302</v>
      </c>
      <c r="H37" s="262">
        <v>62.073716250796757</v>
      </c>
      <c r="I37" s="262">
        <v>62.328151457371987</v>
      </c>
      <c r="J37" s="262">
        <v>60.247643117612917</v>
      </c>
      <c r="K37" s="262">
        <v>25.545967434613821</v>
      </c>
      <c r="L37" s="262">
        <v>25.711386733671421</v>
      </c>
      <c r="M37" s="262">
        <v>57.183088404153743</v>
      </c>
      <c r="N37" s="262">
        <v>39.702752181862628</v>
      </c>
      <c r="O37" s="262">
        <v>40.781486810057771</v>
      </c>
      <c r="P37" s="262">
        <v>50.910989803574907</v>
      </c>
      <c r="Q37" s="262">
        <v>66.496021116719817</v>
      </c>
      <c r="R37" s="262">
        <v>66.047539413156159</v>
      </c>
      <c r="S37" s="262">
        <v>66.308811521098562</v>
      </c>
      <c r="T37" s="262">
        <v>53.617121674028432</v>
      </c>
      <c r="U37" s="262">
        <v>51.612353104492357</v>
      </c>
      <c r="V37" s="262">
        <v>49.000183320810507</v>
      </c>
      <c r="W37" s="262">
        <v>52.210151697786529</v>
      </c>
      <c r="X37" s="262">
        <v>58.648429066552438</v>
      </c>
      <c r="Y37" s="262">
        <v>37.859899169049243</v>
      </c>
      <c r="DA37" s="72" t="s">
        <v>1156</v>
      </c>
    </row>
    <row r="38" spans="1:105" ht="12" customHeight="1" x14ac:dyDescent="0.25">
      <c r="A38" s="59" t="s">
        <v>28</v>
      </c>
      <c r="B38" s="230">
        <v>13.131725545460091</v>
      </c>
      <c r="C38" s="230">
        <v>14.804813802257261</v>
      </c>
      <c r="D38" s="230">
        <v>9.4602567271693285</v>
      </c>
      <c r="E38" s="230">
        <v>11.71524071343288</v>
      </c>
      <c r="F38" s="230">
        <v>13.893979079549499</v>
      </c>
      <c r="G38" s="230">
        <v>9.9807714783257442</v>
      </c>
      <c r="H38" s="230">
        <v>10.360435646109091</v>
      </c>
      <c r="I38" s="230">
        <v>9.4217902977039838</v>
      </c>
      <c r="J38" s="230">
        <v>11.55273093507042</v>
      </c>
      <c r="K38" s="230">
        <v>6.2201932231813677</v>
      </c>
      <c r="L38" s="230">
        <v>7.1663642143955739</v>
      </c>
      <c r="M38" s="230">
        <v>13.977062934373111</v>
      </c>
      <c r="N38" s="230">
        <v>11.294930375864061</v>
      </c>
      <c r="O38" s="230">
        <v>11.356053698834479</v>
      </c>
      <c r="P38" s="230">
        <v>15.55695584055905</v>
      </c>
      <c r="Q38" s="230">
        <v>16.300480866986039</v>
      </c>
      <c r="R38" s="230">
        <v>15.738332136191181</v>
      </c>
      <c r="S38" s="230">
        <v>20.589033295682231</v>
      </c>
      <c r="T38" s="230">
        <v>21.050805810449919</v>
      </c>
      <c r="U38" s="230">
        <v>20.89060523162977</v>
      </c>
      <c r="V38" s="230">
        <v>19.571755677188129</v>
      </c>
      <c r="W38" s="230">
        <v>24.07316428764393</v>
      </c>
      <c r="X38" s="230">
        <v>28.937555976789572</v>
      </c>
      <c r="Y38" s="230">
        <v>22.26851136667576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7.0336396408228613E-2</v>
      </c>
      <c r="T39" s="295">
        <v>6.1108642440601192E-2</v>
      </c>
      <c r="U39" s="295">
        <v>8.0241998690729455E-2</v>
      </c>
      <c r="V39" s="295">
        <v>3.4088624735229021E-2</v>
      </c>
      <c r="W39" s="295">
        <v>4.1534117154140827E-2</v>
      </c>
      <c r="X39" s="295">
        <v>0.57868851021695467</v>
      </c>
      <c r="Y39" s="295">
        <v>0.51584295455392548</v>
      </c>
      <c r="DA39" s="122" t="s">
        <v>1158</v>
      </c>
    </row>
    <row r="40" spans="1:105" ht="12" customHeight="1" x14ac:dyDescent="0.25">
      <c r="A40" s="59" t="s">
        <v>159</v>
      </c>
      <c r="B40" s="295">
        <v>0.4336404850682743</v>
      </c>
      <c r="C40" s="295">
        <v>0.42608453828073828</v>
      </c>
      <c r="D40" s="295">
        <v>0.220995486664186</v>
      </c>
      <c r="E40" s="295">
        <v>0.2805694852853583</v>
      </c>
      <c r="F40" s="295">
        <v>0.728903175849691</v>
      </c>
      <c r="G40" s="295">
        <v>0.40382865964119941</v>
      </c>
      <c r="H40" s="295">
        <v>0.13209446962220339</v>
      </c>
      <c r="I40" s="295">
        <v>0.27364869621061327</v>
      </c>
      <c r="J40" s="295">
        <v>0.71741116181748255</v>
      </c>
      <c r="K40" s="295">
        <v>0.1212046369332751</v>
      </c>
      <c r="L40" s="295">
        <v>9.2926643353303737E-2</v>
      </c>
      <c r="M40" s="295">
        <v>0.1540509407200773</v>
      </c>
      <c r="N40" s="295">
        <v>0.247026402304209</v>
      </c>
      <c r="O40" s="295">
        <v>0.13089613094063379</v>
      </c>
      <c r="P40" s="295">
        <v>0.15500849757896601</v>
      </c>
      <c r="Q40" s="295">
        <v>0.31906925526251628</v>
      </c>
      <c r="R40" s="295">
        <v>0.15736541288590439</v>
      </c>
      <c r="S40" s="295">
        <v>0.3014532893844748</v>
      </c>
      <c r="T40" s="295">
        <v>0.28130569279349099</v>
      </c>
      <c r="U40" s="295">
        <v>0.28384972632015698</v>
      </c>
      <c r="V40" s="295">
        <v>0.22613136145024021</v>
      </c>
      <c r="W40" s="295">
        <v>0.22110794202857789</v>
      </c>
      <c r="X40" s="295">
        <v>0.36455008304136582</v>
      </c>
      <c r="Y40" s="295">
        <v>0.177954004492901</v>
      </c>
      <c r="DA40" s="122" t="s">
        <v>1159</v>
      </c>
    </row>
    <row r="41" spans="1:105" ht="12" customHeight="1" x14ac:dyDescent="0.25">
      <c r="A41" s="59" t="s">
        <v>32</v>
      </c>
      <c r="B41" s="295">
        <v>13.70659614297157</v>
      </c>
      <c r="C41" s="295">
        <v>13.556488595525231</v>
      </c>
      <c r="D41" s="295">
        <v>16.74456027881461</v>
      </c>
      <c r="E41" s="295">
        <v>2.462150194284741</v>
      </c>
      <c r="F41" s="295">
        <v>1.840265674286478</v>
      </c>
      <c r="G41" s="295">
        <v>1.552603831586111</v>
      </c>
      <c r="H41" s="295">
        <v>1.1541917313800409</v>
      </c>
      <c r="I41" s="295">
        <v>0.66152897516442999</v>
      </c>
      <c r="J41" s="295">
        <v>0.41735612588691712</v>
      </c>
      <c r="K41" s="295">
        <v>0.4755196190517702</v>
      </c>
      <c r="L41" s="295">
        <v>0.36805959615432898</v>
      </c>
      <c r="M41" s="295">
        <v>0.30447351640406473</v>
      </c>
      <c r="N41" s="295">
        <v>0.24311858872195871</v>
      </c>
      <c r="O41" s="295">
        <v>0.38472443750954588</v>
      </c>
      <c r="P41" s="295">
        <v>0.30479769862002892</v>
      </c>
      <c r="Q41" s="295">
        <v>0.1540889129168109</v>
      </c>
      <c r="R41" s="295">
        <v>0.30302806604715121</v>
      </c>
      <c r="S41" s="295">
        <v>0.25426239048352173</v>
      </c>
      <c r="T41" s="295">
        <v>0.1527744840194257</v>
      </c>
      <c r="U41" s="295">
        <v>0.17989078073112991</v>
      </c>
      <c r="V41" s="295">
        <v>0.19797402497727809</v>
      </c>
      <c r="W41" s="295">
        <v>0.84290656566216815</v>
      </c>
      <c r="X41" s="295">
        <v>3.0143166808947588</v>
      </c>
      <c r="Y41" s="295">
        <v>0.1080083761071708</v>
      </c>
      <c r="DA41" s="122" t="s">
        <v>1160</v>
      </c>
    </row>
    <row r="42" spans="1:105" ht="12" customHeight="1" x14ac:dyDescent="0.25">
      <c r="A42" s="59" t="s">
        <v>35</v>
      </c>
      <c r="B42" s="295">
        <v>57.955943400220868</v>
      </c>
      <c r="C42" s="295">
        <v>47.355397532985833</v>
      </c>
      <c r="D42" s="295">
        <v>36.550272076767243</v>
      </c>
      <c r="E42" s="295">
        <v>44.506017751883761</v>
      </c>
      <c r="F42" s="295">
        <v>48.877470356681549</v>
      </c>
      <c r="G42" s="295">
        <v>52.581310861317242</v>
      </c>
      <c r="H42" s="295">
        <v>50.42699440368542</v>
      </c>
      <c r="I42" s="295">
        <v>51.971183488292972</v>
      </c>
      <c r="J42" s="295">
        <v>47.560144894838103</v>
      </c>
      <c r="K42" s="295">
        <v>18.729049955447401</v>
      </c>
      <c r="L42" s="295">
        <v>18.08403627976821</v>
      </c>
      <c r="M42" s="295">
        <v>42.747501012656492</v>
      </c>
      <c r="N42" s="295">
        <v>27.917676814972399</v>
      </c>
      <c r="O42" s="295">
        <v>28.9098125427731</v>
      </c>
      <c r="P42" s="295">
        <v>34.894227766816861</v>
      </c>
      <c r="Q42" s="295">
        <v>49.72238208155445</v>
      </c>
      <c r="R42" s="295">
        <v>49.848813798031927</v>
      </c>
      <c r="S42" s="295">
        <v>45.093726149140103</v>
      </c>
      <c r="T42" s="295">
        <v>32.071127044324989</v>
      </c>
      <c r="U42" s="295">
        <v>30.177765367120578</v>
      </c>
      <c r="V42" s="295">
        <v>28.970233632459632</v>
      </c>
      <c r="W42" s="295">
        <v>27.031438785297709</v>
      </c>
      <c r="X42" s="295">
        <v>25.75331781560979</v>
      </c>
      <c r="Y42" s="295">
        <v>14.78958246721948</v>
      </c>
      <c r="DA42" s="122" t="s">
        <v>1161</v>
      </c>
    </row>
    <row r="43" spans="1:105" ht="12" customHeight="1" x14ac:dyDescent="0.25">
      <c r="A43" s="60" t="s">
        <v>1019</v>
      </c>
      <c r="B43" s="262">
        <v>8.0396731236019342E-2</v>
      </c>
      <c r="C43" s="262">
        <v>8.7310272002742925E-2</v>
      </c>
      <c r="D43" s="262">
        <v>8.928855047643447E-2</v>
      </c>
      <c r="E43" s="262">
        <v>0.1115406573593217</v>
      </c>
      <c r="F43" s="262">
        <v>0.1189191672468102</v>
      </c>
      <c r="G43" s="262">
        <v>0.1313348677679036</v>
      </c>
      <c r="H43" s="262">
        <v>0.16897755499819289</v>
      </c>
      <c r="I43" s="262">
        <v>0.1877777942867751</v>
      </c>
      <c r="J43" s="262">
        <v>0.1706785176277453</v>
      </c>
      <c r="K43" s="262">
        <v>0.16796319366988369</v>
      </c>
      <c r="L43" s="262">
        <v>3.1001753301096481E-2</v>
      </c>
      <c r="M43" s="262">
        <v>4.5441971000870468E-2</v>
      </c>
      <c r="N43" s="262">
        <v>7.7109207292492987E-2</v>
      </c>
      <c r="O43" s="262">
        <v>0.12766964557907831</v>
      </c>
      <c r="P43" s="262">
        <v>0.1271646832587221</v>
      </c>
      <c r="Q43" s="262">
        <v>0.14879801244022639</v>
      </c>
      <c r="R43" s="262">
        <v>0.16300607440576009</v>
      </c>
      <c r="S43" s="262">
        <v>0.16003198857373821</v>
      </c>
      <c r="T43" s="262">
        <v>0.118524566643168</v>
      </c>
      <c r="U43" s="262">
        <v>0.1883727430402389</v>
      </c>
      <c r="V43" s="262">
        <v>0.18088767061977279</v>
      </c>
      <c r="W43" s="262">
        <v>0.14348316641030459</v>
      </c>
      <c r="X43" s="262">
        <v>0.26017591956442732</v>
      </c>
      <c r="Y43" s="262">
        <v>0.18706060476540201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18.394472301647948</v>
      </c>
      <c r="C44" s="261">
        <f t="shared" si="1"/>
        <v>16.548453264121935</v>
      </c>
      <c r="D44" s="261">
        <f t="shared" si="1"/>
        <v>13.635806311433617</v>
      </c>
      <c r="E44" s="261">
        <f t="shared" si="1"/>
        <v>13.6710837172278</v>
      </c>
      <c r="F44" s="261">
        <f t="shared" si="1"/>
        <v>14.948643559906339</v>
      </c>
      <c r="G44" s="261">
        <f t="shared" si="1"/>
        <v>14.605568258391653</v>
      </c>
      <c r="H44" s="261">
        <f t="shared" si="1"/>
        <v>14.032504014936936</v>
      </c>
      <c r="I44" s="261">
        <f t="shared" si="1"/>
        <v>14.242885701470007</v>
      </c>
      <c r="J44" s="261">
        <f t="shared" si="1"/>
        <v>13.851725816524446</v>
      </c>
      <c r="K44" s="261">
        <f t="shared" si="1"/>
        <v>6.1615853255310862</v>
      </c>
      <c r="L44" s="261">
        <f t="shared" si="1"/>
        <v>6.0139898001566792</v>
      </c>
      <c r="M44" s="261">
        <f t="shared" si="1"/>
        <v>13.299135680108684</v>
      </c>
      <c r="N44" s="261">
        <f t="shared" si="1"/>
        <v>9.2129994301790745</v>
      </c>
      <c r="O44" s="261">
        <f t="shared" si="1"/>
        <v>9.395657123608288</v>
      </c>
      <c r="P44" s="261">
        <f t="shared" si="1"/>
        <v>11.691583095211715</v>
      </c>
      <c r="Q44" s="261">
        <f t="shared" si="1"/>
        <v>14.686562987275785</v>
      </c>
      <c r="R44" s="261">
        <f t="shared" si="1"/>
        <v>14.494200564781888</v>
      </c>
      <c r="S44" s="261">
        <f t="shared" si="1"/>
        <v>14.376658986117818</v>
      </c>
      <c r="T44" s="261">
        <f t="shared" si="1"/>
        <v>11.350206089875655</v>
      </c>
      <c r="U44" s="261">
        <f t="shared" si="1"/>
        <v>11.067905145750618</v>
      </c>
      <c r="V44" s="261">
        <f t="shared" si="1"/>
        <v>10.457236388866438</v>
      </c>
      <c r="W44" s="261">
        <f t="shared" si="1"/>
        <v>11.077908389339932</v>
      </c>
      <c r="X44" s="261">
        <f t="shared" si="1"/>
        <v>12.430757603202512</v>
      </c>
      <c r="Y44" s="261">
        <f t="shared" si="1"/>
        <v>7.7810125510362091</v>
      </c>
      <c r="DA44" s="70"/>
    </row>
    <row r="45" spans="1:105" ht="12" customHeight="1" x14ac:dyDescent="0.25">
      <c r="A45" s="60" t="s">
        <v>1022</v>
      </c>
      <c r="B45" s="262">
        <v>12.750411161151121</v>
      </c>
      <c r="C45" s="262">
        <v>11.13859119885802</v>
      </c>
      <c r="D45" s="262">
        <v>9.0141852720960074</v>
      </c>
      <c r="E45" s="262">
        <v>8.4061517574842792</v>
      </c>
      <c r="F45" s="262">
        <v>9.3588662250715533</v>
      </c>
      <c r="G45" s="262">
        <v>9.3106443569751676</v>
      </c>
      <c r="H45" s="262">
        <v>8.8423299945811902</v>
      </c>
      <c r="I45" s="262">
        <v>8.8218764966234655</v>
      </c>
      <c r="J45" s="262">
        <v>8.5134960635832435</v>
      </c>
      <c r="K45" s="262">
        <v>3.3054312002901929</v>
      </c>
      <c r="L45" s="262">
        <v>3.680344692990718</v>
      </c>
      <c r="M45" s="262">
        <v>8.4780943314311248</v>
      </c>
      <c r="N45" s="262">
        <v>5.6241386833942544</v>
      </c>
      <c r="O45" s="262">
        <v>5.6746642351808276</v>
      </c>
      <c r="P45" s="262">
        <v>7.1281290299265896</v>
      </c>
      <c r="Q45" s="262">
        <v>9.5593177924328021</v>
      </c>
      <c r="R45" s="262">
        <v>9.4827998044890371</v>
      </c>
      <c r="S45" s="262">
        <v>9.4307992482848544</v>
      </c>
      <c r="T45" s="262">
        <v>7.5708948387912658</v>
      </c>
      <c r="U45" s="262">
        <v>6.964203564983209</v>
      </c>
      <c r="V45" s="262">
        <v>6.6535181909885726</v>
      </c>
      <c r="W45" s="262">
        <v>7.0845181807583284</v>
      </c>
      <c r="X45" s="262">
        <v>7.2306501633516778</v>
      </c>
      <c r="Y45" s="262">
        <v>4.5247686772506173</v>
      </c>
      <c r="DA45" s="72" t="s">
        <v>1163</v>
      </c>
    </row>
    <row r="46" spans="1:105" ht="12" customHeight="1" x14ac:dyDescent="0.25">
      <c r="A46" s="60" t="s">
        <v>1024</v>
      </c>
      <c r="B46" s="262">
        <v>5.4197084813164356</v>
      </c>
      <c r="C46" s="262">
        <v>5.1493710554235319</v>
      </c>
      <c r="D46" s="262">
        <v>4.3423034672595371</v>
      </c>
      <c r="E46" s="262">
        <v>4.9977062071898892</v>
      </c>
      <c r="F46" s="262">
        <v>5.300953521478931</v>
      </c>
      <c r="G46" s="262">
        <v>4.9999422585363718</v>
      </c>
      <c r="H46" s="262">
        <v>4.8143372420494419</v>
      </c>
      <c r="I46" s="262">
        <v>5.0167041045314047</v>
      </c>
      <c r="J46" s="262">
        <v>4.9506953588781144</v>
      </c>
      <c r="K46" s="262">
        <v>2.480149560204131</v>
      </c>
      <c r="L46" s="262">
        <v>2.253616363003871</v>
      </c>
      <c r="M46" s="262">
        <v>4.7067242238092817</v>
      </c>
      <c r="N46" s="262">
        <v>3.3918229221335698</v>
      </c>
      <c r="O46" s="262">
        <v>3.4031231630082219</v>
      </c>
      <c r="P46" s="262">
        <v>4.2339543113171736</v>
      </c>
      <c r="Q46" s="262">
        <v>4.7643855065373311</v>
      </c>
      <c r="R46" s="262">
        <v>4.6180752070049236</v>
      </c>
      <c r="S46" s="262">
        <v>4.5213322665211377</v>
      </c>
      <c r="T46" s="262">
        <v>3.4244096263556281</v>
      </c>
      <c r="U46" s="262">
        <v>3.552298661136688</v>
      </c>
      <c r="V46" s="262">
        <v>3.2767614902848581</v>
      </c>
      <c r="W46" s="262">
        <v>3.5164008074860482</v>
      </c>
      <c r="X46" s="262">
        <v>4.2677787924115922</v>
      </c>
      <c r="Y46" s="262">
        <v>2.5303227705808728</v>
      </c>
      <c r="DA46" s="72" t="s">
        <v>1164</v>
      </c>
    </row>
    <row r="47" spans="1:105" ht="12" customHeight="1" x14ac:dyDescent="0.25">
      <c r="A47" s="64" t="s">
        <v>28</v>
      </c>
      <c r="B47" s="229">
        <v>0.39338828842760531</v>
      </c>
      <c r="C47" s="229">
        <v>0.37834574541738331</v>
      </c>
      <c r="D47" s="229">
        <v>0.23572553716778991</v>
      </c>
      <c r="E47" s="229">
        <v>0.15772485507905681</v>
      </c>
      <c r="F47" s="229">
        <v>0.20980915918501941</v>
      </c>
      <c r="G47" s="229">
        <v>0.16987781825437651</v>
      </c>
      <c r="H47" s="229">
        <v>0.17856813901467469</v>
      </c>
      <c r="I47" s="229">
        <v>0.14702630591226301</v>
      </c>
      <c r="J47" s="229">
        <v>0.1848730576792251</v>
      </c>
      <c r="K47" s="229">
        <v>7.5068107599072981E-2</v>
      </c>
      <c r="L47" s="229">
        <v>0.11074751831645969</v>
      </c>
      <c r="M47" s="229">
        <v>0.24286136066354769</v>
      </c>
      <c r="N47" s="229">
        <v>0.1861773447525544</v>
      </c>
      <c r="O47" s="229">
        <v>0.1965815258188702</v>
      </c>
      <c r="P47" s="229">
        <v>0.26669005947741092</v>
      </c>
      <c r="Q47" s="229">
        <v>0.36539347389807791</v>
      </c>
      <c r="R47" s="229">
        <v>0.38315712948654029</v>
      </c>
      <c r="S47" s="229">
        <v>0.48020058412121752</v>
      </c>
      <c r="T47" s="229">
        <v>0.53731098151615686</v>
      </c>
      <c r="U47" s="229">
        <v>0.44270517310511809</v>
      </c>
      <c r="V47" s="229">
        <v>0.4580308680424105</v>
      </c>
      <c r="W47" s="229">
        <v>0.5593738545422331</v>
      </c>
      <c r="X47" s="229">
        <v>0.50020577866665161</v>
      </c>
      <c r="Y47" s="229">
        <v>0.52001844176650969</v>
      </c>
      <c r="DA47" s="73" t="s">
        <v>1165</v>
      </c>
    </row>
    <row r="48" spans="1:105" ht="12" customHeight="1" x14ac:dyDescent="0.25">
      <c r="A48" s="64" t="s">
        <v>30</v>
      </c>
      <c r="B48" s="229">
        <v>0.69924006262154303</v>
      </c>
      <c r="C48" s="229">
        <v>0.65808056311524155</v>
      </c>
      <c r="D48" s="229">
        <v>0.5095694717075151</v>
      </c>
      <c r="E48" s="229">
        <v>0.78305158980560563</v>
      </c>
      <c r="F48" s="229">
        <v>0.8467501915632395</v>
      </c>
      <c r="G48" s="229">
        <v>0.80679531058608533</v>
      </c>
      <c r="H48" s="229">
        <v>0.84572575333743061</v>
      </c>
      <c r="I48" s="229">
        <v>1.139039764927239</v>
      </c>
      <c r="J48" s="229">
        <v>1.049927531920547</v>
      </c>
      <c r="K48" s="229">
        <v>0.23566648224346079</v>
      </c>
      <c r="L48" s="229">
        <v>1.641524267219668E-2</v>
      </c>
      <c r="M48" s="229">
        <v>2.8472420794587561E-2</v>
      </c>
      <c r="N48" s="229">
        <v>0</v>
      </c>
      <c r="O48" s="229">
        <v>7.2581442281773878E-2</v>
      </c>
      <c r="P48" s="229">
        <v>8.6357694333360921E-2</v>
      </c>
      <c r="Q48" s="229">
        <v>0.11648971046099579</v>
      </c>
      <c r="R48" s="229">
        <v>0.31896092459656528</v>
      </c>
      <c r="S48" s="229">
        <v>0.38184492011314358</v>
      </c>
      <c r="T48" s="229">
        <v>0.22569215134547821</v>
      </c>
      <c r="U48" s="229">
        <v>0.32738489393395848</v>
      </c>
      <c r="V48" s="229">
        <v>0.45472762991465182</v>
      </c>
      <c r="W48" s="229">
        <v>0.46368021804203069</v>
      </c>
      <c r="X48" s="229">
        <v>0.66685472223926645</v>
      </c>
      <c r="Y48" s="229">
        <v>0.41233222975922751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1.656816034211256E-3</v>
      </c>
      <c r="T49" s="229">
        <v>1.575313788247074E-3</v>
      </c>
      <c r="U49" s="229">
        <v>1.717405142403485E-3</v>
      </c>
      <c r="V49" s="229">
        <v>8.0571581632532107E-4</v>
      </c>
      <c r="W49" s="229">
        <v>9.7472344884708519E-4</v>
      </c>
      <c r="X49" s="229">
        <v>1.016521148053161E-2</v>
      </c>
      <c r="Y49" s="229">
        <v>1.208752575039556E-2</v>
      </c>
      <c r="DA49" s="73" t="s">
        <v>1167</v>
      </c>
    </row>
    <row r="50" spans="1:105" ht="12" customHeight="1" x14ac:dyDescent="0.25">
      <c r="A50" s="64" t="s">
        <v>159</v>
      </c>
      <c r="B50" s="229">
        <v>1.336959527356567E-2</v>
      </c>
      <c r="C50" s="229">
        <v>1.1206512750031331E-2</v>
      </c>
      <c r="D50" s="229">
        <v>5.667296388758767E-3</v>
      </c>
      <c r="E50" s="229">
        <v>3.8875694966487768E-3</v>
      </c>
      <c r="F50" s="229">
        <v>1.132808385102763E-2</v>
      </c>
      <c r="G50" s="229">
        <v>7.0738933853420876E-3</v>
      </c>
      <c r="H50" s="229">
        <v>2.3431462716497209E-3</v>
      </c>
      <c r="I50" s="229">
        <v>4.3948474503921336E-3</v>
      </c>
      <c r="J50" s="229">
        <v>1.181533132891226E-2</v>
      </c>
      <c r="K50" s="229">
        <v>1.505426778151957E-3</v>
      </c>
      <c r="L50" s="229">
        <v>1.4779651261057499E-3</v>
      </c>
      <c r="M50" s="229">
        <v>2.7548354804010819E-3</v>
      </c>
      <c r="N50" s="229">
        <v>4.1905927485206967E-3</v>
      </c>
      <c r="O50" s="229">
        <v>2.3320125524445212E-3</v>
      </c>
      <c r="P50" s="229">
        <v>2.7348060124646259E-3</v>
      </c>
      <c r="Q50" s="229">
        <v>7.3394020593053029E-3</v>
      </c>
      <c r="R50" s="229">
        <v>3.9429048799099128E-3</v>
      </c>
      <c r="S50" s="229">
        <v>7.2359501301326656E-3</v>
      </c>
      <c r="T50" s="229">
        <v>7.3896577168705716E-3</v>
      </c>
      <c r="U50" s="229">
        <v>6.1907157583322341E-3</v>
      </c>
      <c r="V50" s="229">
        <v>5.4464631430079019E-3</v>
      </c>
      <c r="W50" s="229">
        <v>5.2876431240581386E-3</v>
      </c>
      <c r="X50" s="229">
        <v>6.4994120180108224E-3</v>
      </c>
      <c r="Y50" s="229">
        <v>4.2546177765307733E-3</v>
      </c>
      <c r="DA50" s="73" t="s">
        <v>1168</v>
      </c>
    </row>
    <row r="51" spans="1:105" ht="12" customHeight="1" x14ac:dyDescent="0.25">
      <c r="A51" s="64" t="s">
        <v>32</v>
      </c>
      <c r="B51" s="229">
        <v>0.40969007723032491</v>
      </c>
      <c r="C51" s="229">
        <v>0.34566811198756442</v>
      </c>
      <c r="D51" s="229">
        <v>0.41629736187103489</v>
      </c>
      <c r="E51" s="229">
        <v>3.3074223900954478E-2</v>
      </c>
      <c r="F51" s="229">
        <v>2.772710504900491E-2</v>
      </c>
      <c r="G51" s="229">
        <v>2.6366920875161341E-2</v>
      </c>
      <c r="H51" s="229">
        <v>1.9848610683545449E-2</v>
      </c>
      <c r="I51" s="229">
        <v>1.029998714104929E-2</v>
      </c>
      <c r="J51" s="229">
        <v>6.663800052403906E-3</v>
      </c>
      <c r="K51" s="229">
        <v>5.7259325984124858E-3</v>
      </c>
      <c r="L51" s="229">
        <v>5.6751777910066716E-3</v>
      </c>
      <c r="M51" s="229">
        <v>5.2785935873009733E-3</v>
      </c>
      <c r="N51" s="229">
        <v>3.9984128970439476E-3</v>
      </c>
      <c r="O51" s="229">
        <v>6.6449426510818803E-3</v>
      </c>
      <c r="P51" s="229">
        <v>5.2133885340722554E-3</v>
      </c>
      <c r="Q51" s="229">
        <v>3.4463387319353949E-3</v>
      </c>
      <c r="R51" s="229">
        <v>7.3608379786573204E-3</v>
      </c>
      <c r="S51" s="229">
        <v>5.9169112264621923E-3</v>
      </c>
      <c r="T51" s="229">
        <v>3.8907561892577518E-3</v>
      </c>
      <c r="U51" s="229">
        <v>3.8036336493976041E-3</v>
      </c>
      <c r="V51" s="229">
        <v>4.6227390027024319E-3</v>
      </c>
      <c r="W51" s="229">
        <v>1.9542252481499212E-2</v>
      </c>
      <c r="X51" s="229">
        <v>5.209312286555768E-2</v>
      </c>
      <c r="Y51" s="229">
        <v>2.516582637823559E-3</v>
      </c>
      <c r="DA51" s="73" t="s">
        <v>1169</v>
      </c>
    </row>
    <row r="52" spans="1:105" ht="12" customHeight="1" x14ac:dyDescent="0.25">
      <c r="A52" s="64" t="s">
        <v>33</v>
      </c>
      <c r="B52" s="229">
        <v>0.36153634762795872</v>
      </c>
      <c r="C52" s="229">
        <v>0.47342152527129561</v>
      </c>
      <c r="D52" s="229">
        <v>0.30257663000323243</v>
      </c>
      <c r="E52" s="229">
        <v>1.3075882910579191</v>
      </c>
      <c r="F52" s="229">
        <v>1.173041625297701</v>
      </c>
      <c r="G52" s="229">
        <v>0.69930380919274227</v>
      </c>
      <c r="H52" s="229">
        <v>0.52024081535354305</v>
      </c>
      <c r="I52" s="229">
        <v>0.59197864700401404</v>
      </c>
      <c r="J52" s="229">
        <v>0.22247121434905581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0.99832429988116356</v>
      </c>
      <c r="T52" s="229">
        <v>1.602856780567024</v>
      </c>
      <c r="U52" s="229">
        <v>1.74729059973095</v>
      </c>
      <c r="V52" s="229">
        <v>1.2942373244754031</v>
      </c>
      <c r="W52" s="229">
        <v>1.4746478209394001</v>
      </c>
      <c r="X52" s="229">
        <v>1.9336196720594241</v>
      </c>
      <c r="Y52" s="229">
        <v>0.76337115147631296</v>
      </c>
      <c r="DA52" s="73" t="s">
        <v>1170</v>
      </c>
    </row>
    <row r="53" spans="1:105" ht="12" customHeight="1" x14ac:dyDescent="0.25">
      <c r="A53" s="64" t="s">
        <v>35</v>
      </c>
      <c r="B53" s="229">
        <v>1.7492845604355229</v>
      </c>
      <c r="C53" s="229">
        <v>1.219321540020589</v>
      </c>
      <c r="D53" s="229">
        <v>0.91760797701618602</v>
      </c>
      <c r="E53" s="229">
        <v>0.60371297761910814</v>
      </c>
      <c r="F53" s="229">
        <v>0.74365136259557318</v>
      </c>
      <c r="G53" s="229">
        <v>0.9017098752379521</v>
      </c>
      <c r="H53" s="229">
        <v>0.87569303030314549</v>
      </c>
      <c r="I53" s="229">
        <v>0.81712231842520644</v>
      </c>
      <c r="J53" s="229">
        <v>0.76682274989717825</v>
      </c>
      <c r="K53" s="229">
        <v>0.22773521661408719</v>
      </c>
      <c r="L53" s="229">
        <v>0.28157451883730178</v>
      </c>
      <c r="M53" s="229">
        <v>0.7483695162198345</v>
      </c>
      <c r="N53" s="229">
        <v>0.46364481104531291</v>
      </c>
      <c r="O53" s="229">
        <v>0.50422386156466414</v>
      </c>
      <c r="P53" s="229">
        <v>0.60269648019419875</v>
      </c>
      <c r="Q53" s="229">
        <v>1.1165597561764899</v>
      </c>
      <c r="R53" s="229">
        <v>1.222744976748692</v>
      </c>
      <c r="S53" s="229">
        <v>1.059657961532573</v>
      </c>
      <c r="T53" s="229">
        <v>0.82477230290325743</v>
      </c>
      <c r="U53" s="229">
        <v>0.64433764641650737</v>
      </c>
      <c r="V53" s="229">
        <v>0.6830929665833485</v>
      </c>
      <c r="W53" s="229">
        <v>0.63285031440263484</v>
      </c>
      <c r="X53" s="229">
        <v>0.45199568595420198</v>
      </c>
      <c r="Y53" s="229">
        <v>0.34443701881223537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1.051750770793888E-2</v>
      </c>
      <c r="C55" s="229">
        <v>0.12725476574990799</v>
      </c>
      <c r="D55" s="229">
        <v>0.12659994219456269</v>
      </c>
      <c r="E55" s="229">
        <v>0.19385855270807889</v>
      </c>
      <c r="F55" s="229">
        <v>0.22909420938562949</v>
      </c>
      <c r="G55" s="229">
        <v>0.2428411140165283</v>
      </c>
      <c r="H55" s="229">
        <v>0.2526125017353647</v>
      </c>
      <c r="I55" s="229">
        <v>0.1653653906321377</v>
      </c>
      <c r="J55" s="229">
        <v>1.528451696606158E-4</v>
      </c>
      <c r="K55" s="229">
        <v>1.181705730777634E-4</v>
      </c>
      <c r="L55" s="229">
        <v>1.9754525263530789E-4</v>
      </c>
      <c r="M55" s="229">
        <v>1.7132221774985529E-4</v>
      </c>
      <c r="N55" s="229">
        <v>2.6899985539892668E-4</v>
      </c>
      <c r="O55" s="229">
        <v>5.0642767418175192E-3</v>
      </c>
      <c r="P55" s="229">
        <v>4.8893790682190581E-2</v>
      </c>
      <c r="Q55" s="229">
        <v>8.7604785981554523E-2</v>
      </c>
      <c r="R55" s="229">
        <v>6.5576780331204369E-3</v>
      </c>
      <c r="S55" s="229">
        <v>0.1080342511144555</v>
      </c>
      <c r="T55" s="229">
        <v>4.5362254559669399E-2</v>
      </c>
      <c r="U55" s="229">
        <v>9.3995346550938913E-2</v>
      </c>
      <c r="V55" s="229">
        <v>7.9162543205352237E-2</v>
      </c>
      <c r="W55" s="229">
        <v>6.0298095700196001E-2</v>
      </c>
      <c r="X55" s="229">
        <v>0.1186931992288307</v>
      </c>
      <c r="Y55" s="229">
        <v>8.0979722584090419E-2</v>
      </c>
      <c r="DA55" s="73" t="s">
        <v>1173</v>
      </c>
    </row>
    <row r="56" spans="1:105" ht="12" customHeight="1" x14ac:dyDescent="0.25">
      <c r="A56" s="64" t="s">
        <v>39</v>
      </c>
      <c r="B56" s="229">
        <v>1.782682041991976</v>
      </c>
      <c r="C56" s="229">
        <v>1.9360722911115189</v>
      </c>
      <c r="D56" s="229">
        <v>1.8282592509104569</v>
      </c>
      <c r="E56" s="229">
        <v>1.914808147522518</v>
      </c>
      <c r="F56" s="229">
        <v>2.059551784551735</v>
      </c>
      <c r="G56" s="229">
        <v>2.1459735169881839</v>
      </c>
      <c r="H56" s="229">
        <v>2.119305245350088</v>
      </c>
      <c r="I56" s="229">
        <v>2.1414768430391029</v>
      </c>
      <c r="J56" s="229">
        <v>2.707968828481131</v>
      </c>
      <c r="K56" s="229">
        <v>1.9343302237978679</v>
      </c>
      <c r="L56" s="229">
        <v>1.8375283950081649</v>
      </c>
      <c r="M56" s="229">
        <v>3.678816174845859</v>
      </c>
      <c r="N56" s="229">
        <v>2.7335427608347391</v>
      </c>
      <c r="O56" s="229">
        <v>2.61569510139757</v>
      </c>
      <c r="P56" s="229">
        <v>3.221368092083476</v>
      </c>
      <c r="Q56" s="229">
        <v>3.0675520392289721</v>
      </c>
      <c r="R56" s="229">
        <v>2.6753507552814391</v>
      </c>
      <c r="S56" s="229">
        <v>1.4784605723677779</v>
      </c>
      <c r="T56" s="229">
        <v>0.1755594277696664</v>
      </c>
      <c r="U56" s="229">
        <v>0.28487324684908077</v>
      </c>
      <c r="V56" s="229">
        <v>0.29663524010165571</v>
      </c>
      <c r="W56" s="229">
        <v>0.29974588480514819</v>
      </c>
      <c r="X56" s="229">
        <v>0.52765198789911727</v>
      </c>
      <c r="Y56" s="229">
        <v>0.39032548001774747</v>
      </c>
      <c r="DA56" s="73" t="s">
        <v>1174</v>
      </c>
    </row>
    <row r="57" spans="1:105" ht="12" customHeight="1" x14ac:dyDescent="0.25">
      <c r="A57" s="60" t="s">
        <v>1036</v>
      </c>
      <c r="B57" s="262">
        <v>0.22435265918039249</v>
      </c>
      <c r="C57" s="262">
        <v>0.26049100984038442</v>
      </c>
      <c r="D57" s="262">
        <v>0.27931757207807262</v>
      </c>
      <c r="E57" s="262">
        <v>0.26722575255363251</v>
      </c>
      <c r="F57" s="262">
        <v>0.288823813355854</v>
      </c>
      <c r="G57" s="262">
        <v>0.2949816428801138</v>
      </c>
      <c r="H57" s="262">
        <v>0.37583677830630469</v>
      </c>
      <c r="I57" s="262">
        <v>0.404305100315137</v>
      </c>
      <c r="J57" s="262">
        <v>0.38753439406308898</v>
      </c>
      <c r="K57" s="262">
        <v>0.37600456503676227</v>
      </c>
      <c r="L57" s="262">
        <v>8.0028744162090992E-2</v>
      </c>
      <c r="M57" s="262">
        <v>0.1143171248682769</v>
      </c>
      <c r="N57" s="262">
        <v>0.1970378246512508</v>
      </c>
      <c r="O57" s="262">
        <v>0.31786972541924019</v>
      </c>
      <c r="P57" s="262">
        <v>0.32949975396795178</v>
      </c>
      <c r="Q57" s="262">
        <v>0.36285968830565019</v>
      </c>
      <c r="R57" s="262">
        <v>0.39332555328792629</v>
      </c>
      <c r="S57" s="262">
        <v>0.42452747131182561</v>
      </c>
      <c r="T57" s="262">
        <v>0.35490162472876091</v>
      </c>
      <c r="U57" s="262">
        <v>0.55140291963072152</v>
      </c>
      <c r="V57" s="262">
        <v>0.52695670759300606</v>
      </c>
      <c r="W57" s="262">
        <v>0.47698940109555388</v>
      </c>
      <c r="X57" s="262">
        <v>0.93232864743924238</v>
      </c>
      <c r="Y57" s="262">
        <v>0.72592110320471948</v>
      </c>
      <c r="DA57" s="72" t="s">
        <v>1175</v>
      </c>
    </row>
    <row r="58" spans="1:105" ht="12" customHeight="1" x14ac:dyDescent="0.25">
      <c r="A58" s="132" t="s">
        <v>1038</v>
      </c>
      <c r="B58" s="316">
        <v>25.792123315380781</v>
      </c>
      <c r="C58" s="316">
        <v>24.083746159103221</v>
      </c>
      <c r="D58" s="316">
        <v>20.47740740894201</v>
      </c>
      <c r="E58" s="316">
        <v>21.585561069615121</v>
      </c>
      <c r="F58" s="316">
        <v>23.20925008254876</v>
      </c>
      <c r="G58" s="316">
        <v>22.10292383888337</v>
      </c>
      <c r="H58" s="316">
        <v>21.433535113246009</v>
      </c>
      <c r="I58" s="316">
        <v>22.043509536587148</v>
      </c>
      <c r="J58" s="316">
        <v>21.272733888438371</v>
      </c>
      <c r="K58" s="316">
        <v>16.857543162958969</v>
      </c>
      <c r="L58" s="316">
        <v>18.366236759597101</v>
      </c>
      <c r="M58" s="316">
        <v>19.209862671520391</v>
      </c>
      <c r="N58" s="316">
        <v>17.719920509185329</v>
      </c>
      <c r="O58" s="316">
        <v>14.3960713363374</v>
      </c>
      <c r="P58" s="316">
        <v>17.808025410243001</v>
      </c>
      <c r="Q58" s="316">
        <v>21.074624846894149</v>
      </c>
      <c r="R58" s="316">
        <v>20.877558385823811</v>
      </c>
      <c r="S58" s="316">
        <v>21.206782880533979</v>
      </c>
      <c r="T58" s="316">
        <v>17.145027459013811</v>
      </c>
      <c r="U58" s="316">
        <v>17.640631851793611</v>
      </c>
      <c r="V58" s="316">
        <v>16.528203586155481</v>
      </c>
      <c r="W58" s="316">
        <v>17.738241995748261</v>
      </c>
      <c r="X58" s="316">
        <v>20.479578454450809</v>
      </c>
      <c r="Y58" s="316">
        <v>12.56534890214227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316.92097908394982</v>
      </c>
      <c r="C61" s="223">
        <v>352.00010874589071</v>
      </c>
      <c r="D61" s="223">
        <v>275.14019978938182</v>
      </c>
      <c r="E61" s="223">
        <v>301.68218358183378</v>
      </c>
      <c r="F61" s="223">
        <v>278.31563922133591</v>
      </c>
      <c r="G61" s="223">
        <v>297.22347156821502</v>
      </c>
      <c r="H61" s="223">
        <v>283.06331657917082</v>
      </c>
      <c r="I61" s="223">
        <v>305.12719515778252</v>
      </c>
      <c r="J61" s="223">
        <v>260.6114970832013</v>
      </c>
      <c r="K61" s="223">
        <v>211.91944258820811</v>
      </c>
      <c r="L61" s="223">
        <v>254.59594652364109</v>
      </c>
      <c r="M61" s="223">
        <v>179.15394487846979</v>
      </c>
      <c r="N61" s="223">
        <v>227.77176666449651</v>
      </c>
      <c r="O61" s="223">
        <v>198.35673930622659</v>
      </c>
      <c r="P61" s="223">
        <v>162.36263090271851</v>
      </c>
      <c r="Q61" s="223">
        <v>144.07401344525661</v>
      </c>
      <c r="R61" s="223">
        <v>127.2490814251498</v>
      </c>
      <c r="S61" s="223">
        <v>157.7709608995188</v>
      </c>
      <c r="T61" s="223">
        <v>173.9874263972462</v>
      </c>
      <c r="U61" s="223">
        <v>136.97144406975801</v>
      </c>
      <c r="V61" s="223">
        <v>135.24218439225831</v>
      </c>
      <c r="W61" s="223">
        <v>147.05853401275431</v>
      </c>
      <c r="X61" s="223">
        <v>83.972016810537482</v>
      </c>
      <c r="Y61" s="223">
        <v>159.9779431510799</v>
      </c>
      <c r="DA61" s="89" t="s">
        <v>1177</v>
      </c>
    </row>
    <row r="62" spans="1:105" ht="12" customHeight="1" x14ac:dyDescent="0.25">
      <c r="A62" s="55" t="s">
        <v>91</v>
      </c>
      <c r="B62" s="259">
        <v>0.69639989502402388</v>
      </c>
      <c r="C62" s="259">
        <v>0.77940026325206124</v>
      </c>
      <c r="D62" s="259">
        <v>0.64218252970231926</v>
      </c>
      <c r="E62" s="259">
        <v>0.61239388502721093</v>
      </c>
      <c r="F62" s="259">
        <v>0.58156588432048228</v>
      </c>
      <c r="G62" s="259">
        <v>0.67207823053159321</v>
      </c>
      <c r="H62" s="259">
        <v>0.70443549841688569</v>
      </c>
      <c r="I62" s="259">
        <v>0.75488007487679265</v>
      </c>
      <c r="J62" s="259">
        <v>0.62504996680510738</v>
      </c>
      <c r="K62" s="259">
        <v>0.56099688123817704</v>
      </c>
      <c r="L62" s="259">
        <v>0.42141520366124341</v>
      </c>
      <c r="M62" s="259">
        <v>0.2794754027051139</v>
      </c>
      <c r="N62" s="259">
        <v>0.46673557752530409</v>
      </c>
      <c r="O62" s="259">
        <v>0.49302106091048459</v>
      </c>
      <c r="P62" s="259">
        <v>0.37168311700220158</v>
      </c>
      <c r="Q62" s="259">
        <v>0.35684399062528249</v>
      </c>
      <c r="R62" s="259">
        <v>0.33562256181004702</v>
      </c>
      <c r="S62" s="259">
        <v>0.4265879448848599</v>
      </c>
      <c r="T62" s="259">
        <v>0.49325423737658991</v>
      </c>
      <c r="U62" s="259">
        <v>0.42426598053239689</v>
      </c>
      <c r="V62" s="259">
        <v>0.43364216812219558</v>
      </c>
      <c r="W62" s="259">
        <v>0.43579591294185888</v>
      </c>
      <c r="X62" s="259">
        <v>0.25418456915199361</v>
      </c>
      <c r="Y62" s="259">
        <v>0.54322991217872751</v>
      </c>
      <c r="DA62" s="67" t="s">
        <v>1178</v>
      </c>
    </row>
    <row r="63" spans="1:105" ht="12" customHeight="1" x14ac:dyDescent="0.25">
      <c r="A63" s="173" t="s">
        <v>92</v>
      </c>
      <c r="B63" s="224">
        <v>1.4700997258002779</v>
      </c>
      <c r="C63" s="224">
        <v>1.6453134491871131</v>
      </c>
      <c r="D63" s="224">
        <v>1.3556469028424261</v>
      </c>
      <c r="E63" s="224">
        <v>1.292763093293132</v>
      </c>
      <c r="F63" s="224">
        <v>1.227685203836574</v>
      </c>
      <c r="G63" s="224">
        <v>1.418756707863587</v>
      </c>
      <c r="H63" s="224">
        <v>1.4870628793402121</v>
      </c>
      <c r="I63" s="224">
        <v>1.5935513474627729</v>
      </c>
      <c r="J63" s="224">
        <v>1.3194800737009911</v>
      </c>
      <c r="K63" s="224">
        <v>1.1842640516977749</v>
      </c>
      <c r="L63" s="224">
        <v>0.89118806488027758</v>
      </c>
      <c r="M63" s="224">
        <v>0.58997239347736685</v>
      </c>
      <c r="N63" s="224">
        <v>0.98527850082101753</v>
      </c>
      <c r="O63" s="224">
        <v>1.0407671391640041</v>
      </c>
      <c r="P63" s="224">
        <v>0.7846228184320444</v>
      </c>
      <c r="Q63" s="224">
        <v>0.75329743229442581</v>
      </c>
      <c r="R63" s="224">
        <v>0.70849900985742709</v>
      </c>
      <c r="S63" s="224">
        <v>0.90052687440928292</v>
      </c>
      <c r="T63" s="224">
        <v>1.041259374532409</v>
      </c>
      <c r="U63" s="224">
        <v>0.89562520917029553</v>
      </c>
      <c r="V63" s="224">
        <v>0.91541833507870674</v>
      </c>
      <c r="W63" s="224">
        <v>0.91996488899328144</v>
      </c>
      <c r="X63" s="224">
        <v>0.53658346028342951</v>
      </c>
      <c r="Y63" s="224">
        <v>1.1662322188201091</v>
      </c>
      <c r="DA63" s="177" t="s">
        <v>1179</v>
      </c>
    </row>
    <row r="64" spans="1:105" ht="12" customHeight="1" x14ac:dyDescent="0.25">
      <c r="A64" s="173" t="s">
        <v>93</v>
      </c>
      <c r="B64" s="224">
        <v>8.7516743410276785</v>
      </c>
      <c r="C64" s="224">
        <v>9.7947419780383136</v>
      </c>
      <c r="D64" s="224">
        <v>8.0703233983947538</v>
      </c>
      <c r="E64" s="224">
        <v>7.6959687795616434</v>
      </c>
      <c r="F64" s="224">
        <v>7.3085525483157303</v>
      </c>
      <c r="G64" s="224">
        <v>8.4460233945091598</v>
      </c>
      <c r="H64" s="224">
        <v>8.8526579634125717</v>
      </c>
      <c r="I64" s="224">
        <v>9.4865961770777876</v>
      </c>
      <c r="J64" s="224">
        <v>7.8550180656758313</v>
      </c>
      <c r="K64" s="224">
        <v>7.0500613885924492</v>
      </c>
      <c r="L64" s="224">
        <v>5.2863728234027976</v>
      </c>
      <c r="M64" s="224">
        <v>3.5121741520629421</v>
      </c>
      <c r="N64" s="224">
        <v>5.8654773027098566</v>
      </c>
      <c r="O64" s="224">
        <v>6.195807608798801</v>
      </c>
      <c r="P64" s="224">
        <v>4.6709507300387259</v>
      </c>
      <c r="Q64" s="224">
        <v>4.484467069595798</v>
      </c>
      <c r="R64" s="224">
        <v>4.2177768598911642</v>
      </c>
      <c r="S64" s="224">
        <v>5.3609410313190331</v>
      </c>
      <c r="T64" s="224">
        <v>6.1987379430936862</v>
      </c>
      <c r="U64" s="224">
        <v>5.3317608490854784</v>
      </c>
      <c r="V64" s="224">
        <v>5.4495916255296244</v>
      </c>
      <c r="W64" s="224">
        <v>5.4766577888217913</v>
      </c>
      <c r="X64" s="224">
        <v>3.1943436344945701</v>
      </c>
      <c r="Y64" s="224">
        <v>6.8146951141918928</v>
      </c>
      <c r="DA64" s="177" t="s">
        <v>1180</v>
      </c>
    </row>
    <row r="65" spans="1:105" ht="12" customHeight="1" x14ac:dyDescent="0.25">
      <c r="A65" s="173" t="s">
        <v>94</v>
      </c>
      <c r="B65" s="224">
        <v>10.357333179829309</v>
      </c>
      <c r="C65" s="224">
        <v>11.59177114274233</v>
      </c>
      <c r="D65" s="224">
        <v>9.5509756246633248</v>
      </c>
      <c r="E65" s="224">
        <v>9.1079386281327537</v>
      </c>
      <c r="F65" s="224">
        <v>8.6494436213571131</v>
      </c>
      <c r="G65" s="224">
        <v>9.9956048331766461</v>
      </c>
      <c r="H65" s="224">
        <v>10.476844142188041</v>
      </c>
      <c r="I65" s="224">
        <v>11.22709021379694</v>
      </c>
      <c r="J65" s="224">
        <v>9.2961684895406496</v>
      </c>
      <c r="K65" s="224">
        <v>8.3435274091023377</v>
      </c>
      <c r="L65" s="224">
        <v>6.2787112682628763</v>
      </c>
      <c r="M65" s="224">
        <v>4.156548388457149</v>
      </c>
      <c r="N65" s="224">
        <v>6.9416091499308186</v>
      </c>
      <c r="O65" s="224">
        <v>7.332544747650565</v>
      </c>
      <c r="P65" s="224">
        <v>5.5279242682488912</v>
      </c>
      <c r="Q65" s="224">
        <v>5.3072266818742664</v>
      </c>
      <c r="R65" s="224">
        <v>4.9916071501053221</v>
      </c>
      <c r="S65" s="224">
        <v>6.34450623448003</v>
      </c>
      <c r="T65" s="224">
        <v>7.3360127067447607</v>
      </c>
      <c r="U65" s="224">
        <v>6.3099724003970756</v>
      </c>
      <c r="V65" s="224">
        <v>6.4494214432789301</v>
      </c>
      <c r="W65" s="224">
        <v>6.4814534019868164</v>
      </c>
      <c r="X65" s="224">
        <v>3.7804058999574388</v>
      </c>
      <c r="Y65" s="224">
        <v>8.2094376298602061</v>
      </c>
      <c r="DA65" s="177" t="s">
        <v>1181</v>
      </c>
    </row>
    <row r="66" spans="1:105" ht="12" customHeight="1" x14ac:dyDescent="0.25">
      <c r="A66" s="56" t="s">
        <v>95</v>
      </c>
      <c r="B66" s="260">
        <v>12.37064777186678</v>
      </c>
      <c r="C66" s="260">
        <v>12.914308856274181</v>
      </c>
      <c r="D66" s="260">
        <v>9.7566520613255623</v>
      </c>
      <c r="E66" s="260">
        <v>9.2357986164186894</v>
      </c>
      <c r="F66" s="260">
        <v>8.829334058091586</v>
      </c>
      <c r="G66" s="260">
        <v>9.7640446615943155</v>
      </c>
      <c r="H66" s="260">
        <v>9.1689339266800491</v>
      </c>
      <c r="I66" s="260">
        <v>9.5823328916476598</v>
      </c>
      <c r="J66" s="260">
        <v>8.0586586839464971</v>
      </c>
      <c r="K66" s="260">
        <v>5.4788717928600814</v>
      </c>
      <c r="L66" s="260">
        <v>7.6552604431590217</v>
      </c>
      <c r="M66" s="260">
        <v>5.7930828257768336</v>
      </c>
      <c r="N66" s="260">
        <v>6.8671523284898059</v>
      </c>
      <c r="O66" s="260">
        <v>5.9796159051478011</v>
      </c>
      <c r="P66" s="260">
        <v>4.905694681972947</v>
      </c>
      <c r="Q66" s="260">
        <v>4.8655711799299306</v>
      </c>
      <c r="R66" s="260">
        <v>4.3893743166446981</v>
      </c>
      <c r="S66" s="260">
        <v>5.5307113040763616</v>
      </c>
      <c r="T66" s="260">
        <v>6.4089818703362704</v>
      </c>
      <c r="U66" s="260">
        <v>4.634491404400837</v>
      </c>
      <c r="V66" s="260">
        <v>4.6798113949151841</v>
      </c>
      <c r="W66" s="260">
        <v>5.0691743261736706</v>
      </c>
      <c r="X66" s="260">
        <v>2.5111275971551899</v>
      </c>
      <c r="Y66" s="260">
        <v>5.0725703226421226</v>
      </c>
      <c r="DA66" s="68" t="s">
        <v>1182</v>
      </c>
    </row>
    <row r="67" spans="1:105" ht="12" customHeight="1" x14ac:dyDescent="0.25">
      <c r="A67" s="37" t="s">
        <v>159</v>
      </c>
      <c r="B67" s="226">
        <v>8.8465978101740408E-2</v>
      </c>
      <c r="C67" s="226">
        <v>0.1104026264726488</v>
      </c>
      <c r="D67" s="226">
        <v>5.5879544140968268E-2</v>
      </c>
      <c r="E67" s="226">
        <v>5.5103827196309588E-2</v>
      </c>
      <c r="F67" s="226">
        <v>0.12369653473749211</v>
      </c>
      <c r="G67" s="226">
        <v>7.0884542444433735E-2</v>
      </c>
      <c r="H67" s="226">
        <v>2.2624278630759768E-2</v>
      </c>
      <c r="I67" s="226">
        <v>4.7288604181179687E-2</v>
      </c>
      <c r="J67" s="226">
        <v>0.1129184962548859</v>
      </c>
      <c r="K67" s="226">
        <v>3.1566531686141673E-2</v>
      </c>
      <c r="L67" s="226">
        <v>3.7560691206234682E-2</v>
      </c>
      <c r="M67" s="226">
        <v>2.009182445186062E-2</v>
      </c>
      <c r="N67" s="226">
        <v>5.7227459236964762E-2</v>
      </c>
      <c r="O67" s="226">
        <v>2.5197587483211031E-2</v>
      </c>
      <c r="P67" s="226">
        <v>2.0434381739359041E-2</v>
      </c>
      <c r="Q67" s="226">
        <v>2.9407308111609399E-2</v>
      </c>
      <c r="R67" s="226">
        <v>1.3056057825505731E-2</v>
      </c>
      <c r="S67" s="226">
        <v>3.4628246976545617E-2</v>
      </c>
      <c r="T67" s="226">
        <v>5.2473346174014772E-2</v>
      </c>
      <c r="U67" s="226">
        <v>3.9696289949402067E-2</v>
      </c>
      <c r="V67" s="226">
        <v>3.3312678887840938E-2</v>
      </c>
      <c r="W67" s="226">
        <v>3.8135025236920098E-2</v>
      </c>
      <c r="X67" s="226">
        <v>3.0841176716170069E-2</v>
      </c>
      <c r="Y67" s="226">
        <v>5.2317352468446487E-2</v>
      </c>
      <c r="DA67" s="69" t="s">
        <v>1183</v>
      </c>
    </row>
    <row r="68" spans="1:105" ht="12" customHeight="1" x14ac:dyDescent="0.25">
      <c r="A68" s="37" t="s">
        <v>35</v>
      </c>
      <c r="B68" s="226">
        <v>12.11351548095749</v>
      </c>
      <c r="C68" s="226">
        <v>12.571261901557479</v>
      </c>
      <c r="D68" s="226">
        <v>9.4686011171522271</v>
      </c>
      <c r="E68" s="226">
        <v>8.9554171817496453</v>
      </c>
      <c r="F68" s="226">
        <v>8.498106490444588</v>
      </c>
      <c r="G68" s="226">
        <v>9.4560893867425211</v>
      </c>
      <c r="H68" s="226">
        <v>8.8486892970684039</v>
      </c>
      <c r="I68" s="226">
        <v>9.2013484090577169</v>
      </c>
      <c r="J68" s="226">
        <v>7.6694793551305942</v>
      </c>
      <c r="K68" s="226">
        <v>4.9974578211087826</v>
      </c>
      <c r="L68" s="226">
        <v>7.4888382826211934</v>
      </c>
      <c r="M68" s="226">
        <v>5.7120435319451586</v>
      </c>
      <c r="N68" s="226">
        <v>6.6262241624898746</v>
      </c>
      <c r="O68" s="226">
        <v>5.7016845323331822</v>
      </c>
      <c r="P68" s="226">
        <v>4.7128687374696812</v>
      </c>
      <c r="Q68" s="226">
        <v>4.6951340553356804</v>
      </c>
      <c r="R68" s="226">
        <v>4.2372429396191853</v>
      </c>
      <c r="S68" s="226">
        <v>5.3070399797155696</v>
      </c>
      <c r="T68" s="226">
        <v>6.1291495442637336</v>
      </c>
      <c r="U68" s="226">
        <v>4.3238863855428216</v>
      </c>
      <c r="V68" s="226">
        <v>4.3724667512108848</v>
      </c>
      <c r="W68" s="226">
        <v>4.7765531545737154</v>
      </c>
      <c r="X68" s="226">
        <v>2.2506452048382588</v>
      </c>
      <c r="Y68" s="226">
        <v>4.4547123230967154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0.1686663128075494</v>
      </c>
      <c r="C71" s="226">
        <v>0.23264432824405479</v>
      </c>
      <c r="D71" s="226">
        <v>0.2321714000323675</v>
      </c>
      <c r="E71" s="226">
        <v>0.2252776074727332</v>
      </c>
      <c r="F71" s="226">
        <v>0.20753103290950639</v>
      </c>
      <c r="G71" s="226">
        <v>0.23707073240736001</v>
      </c>
      <c r="H71" s="226">
        <v>0.2976203509808853</v>
      </c>
      <c r="I71" s="226">
        <v>0.3336958784087638</v>
      </c>
      <c r="J71" s="226">
        <v>0.27626083256101802</v>
      </c>
      <c r="K71" s="226">
        <v>0.44984744006515509</v>
      </c>
      <c r="L71" s="226">
        <v>0.1288614693315937</v>
      </c>
      <c r="M71" s="226">
        <v>6.0947469379814462E-2</v>
      </c>
      <c r="N71" s="226">
        <v>0.18370070676296629</v>
      </c>
      <c r="O71" s="226">
        <v>0.25273378533140839</v>
      </c>
      <c r="P71" s="226">
        <v>0.1723915627639071</v>
      </c>
      <c r="Q71" s="226">
        <v>0.14102981648264321</v>
      </c>
      <c r="R71" s="226">
        <v>0.13907531920000721</v>
      </c>
      <c r="S71" s="226">
        <v>0.189043077384246</v>
      </c>
      <c r="T71" s="226">
        <v>0.22735897989852119</v>
      </c>
      <c r="U71" s="226">
        <v>0.27090872890861328</v>
      </c>
      <c r="V71" s="226">
        <v>0.27403196481645842</v>
      </c>
      <c r="W71" s="226">
        <v>0.25448614636303579</v>
      </c>
      <c r="X71" s="226">
        <v>0.22964121560076051</v>
      </c>
      <c r="Y71" s="226">
        <v>0.56554064707696061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206.15642507437857</v>
      </c>
      <c r="C72" s="261">
        <f t="shared" si="2"/>
        <v>233.13425371168611</v>
      </c>
      <c r="D72" s="261">
        <f t="shared" si="2"/>
        <v>182.5997322120235</v>
      </c>
      <c r="E72" s="261">
        <f t="shared" si="2"/>
        <v>213.06142819112165</v>
      </c>
      <c r="F72" s="261">
        <f t="shared" si="2"/>
        <v>194.09905808032826</v>
      </c>
      <c r="G72" s="261">
        <f t="shared" si="2"/>
        <v>203.6273579192374</v>
      </c>
      <c r="H72" s="261">
        <f t="shared" si="2"/>
        <v>192.3527703371368</v>
      </c>
      <c r="I72" s="261">
        <f t="shared" si="2"/>
        <v>209.34815964304545</v>
      </c>
      <c r="J72" s="261">
        <f t="shared" si="2"/>
        <v>180.29245051694679</v>
      </c>
      <c r="K72" s="261">
        <f t="shared" si="2"/>
        <v>150.92769321406863</v>
      </c>
      <c r="L72" s="261">
        <f t="shared" si="2"/>
        <v>183.87920766718327</v>
      </c>
      <c r="M72" s="261">
        <f t="shared" si="2"/>
        <v>128.01726567455066</v>
      </c>
      <c r="N72" s="261">
        <f t="shared" si="2"/>
        <v>161.30877780898592</v>
      </c>
      <c r="O72" s="261">
        <f t="shared" si="2"/>
        <v>137.42638922538276</v>
      </c>
      <c r="P72" s="261">
        <f t="shared" si="2"/>
        <v>113.48599153831113</v>
      </c>
      <c r="Q72" s="261">
        <f t="shared" si="2"/>
        <v>96.770532989427679</v>
      </c>
      <c r="R72" s="261">
        <f t="shared" si="2"/>
        <v>84.174241551854209</v>
      </c>
      <c r="S72" s="261">
        <f t="shared" si="2"/>
        <v>103.24118594261326</v>
      </c>
      <c r="T72" s="261">
        <f t="shared" si="2"/>
        <v>110.8164744951597</v>
      </c>
      <c r="U72" s="261">
        <f t="shared" si="2"/>
        <v>88.280339420235023</v>
      </c>
      <c r="V72" s="261">
        <f t="shared" si="2"/>
        <v>86.089851135549054</v>
      </c>
      <c r="W72" s="261">
        <f t="shared" si="2"/>
        <v>94.75365782346428</v>
      </c>
      <c r="X72" s="261">
        <f t="shared" si="2"/>
        <v>55.774083967184048</v>
      </c>
      <c r="Y72" s="261">
        <f t="shared" si="2"/>
        <v>102.00042595525693</v>
      </c>
      <c r="DA72" s="70"/>
    </row>
    <row r="73" spans="1:105" ht="12" customHeight="1" x14ac:dyDescent="0.25">
      <c r="A73" s="60" t="s">
        <v>1052</v>
      </c>
      <c r="B73" s="262">
        <v>206.11776866857551</v>
      </c>
      <c r="C73" s="262">
        <v>233.09099004511381</v>
      </c>
      <c r="D73" s="262">
        <v>182.56408535359461</v>
      </c>
      <c r="E73" s="262">
        <v>213.0274348681759</v>
      </c>
      <c r="F73" s="262">
        <v>194.0667759863961</v>
      </c>
      <c r="G73" s="262">
        <v>203.59005158275389</v>
      </c>
      <c r="H73" s="262">
        <v>192.3136678836708</v>
      </c>
      <c r="I73" s="262">
        <v>209.30625706563899</v>
      </c>
      <c r="J73" s="262">
        <v>180.25775466857479</v>
      </c>
      <c r="K73" s="262">
        <v>150.8965528832754</v>
      </c>
      <c r="L73" s="262">
        <v>183.85577379608031</v>
      </c>
      <c r="M73" s="262">
        <v>128.00175229688341</v>
      </c>
      <c r="N73" s="262">
        <v>161.28286982132471</v>
      </c>
      <c r="O73" s="262">
        <v>137.3990221589369</v>
      </c>
      <c r="P73" s="262">
        <v>113.4653598100417</v>
      </c>
      <c r="Q73" s="262">
        <v>96.750724965031694</v>
      </c>
      <c r="R73" s="262">
        <v>84.15561150604475</v>
      </c>
      <c r="S73" s="262">
        <v>103.2175065066656</v>
      </c>
      <c r="T73" s="262">
        <v>110.7890944853401</v>
      </c>
      <c r="U73" s="262">
        <v>88.256788874020003</v>
      </c>
      <c r="V73" s="262">
        <v>86.06578012729068</v>
      </c>
      <c r="W73" s="262">
        <v>94.729467263157801</v>
      </c>
      <c r="X73" s="262">
        <v>55.759974456363857</v>
      </c>
      <c r="Y73" s="262">
        <v>101.9697868715118</v>
      </c>
      <c r="DA73" s="72" t="s">
        <v>1188</v>
      </c>
    </row>
    <row r="74" spans="1:105" ht="12" customHeight="1" x14ac:dyDescent="0.25">
      <c r="A74" s="64" t="s">
        <v>28</v>
      </c>
      <c r="B74" s="229">
        <v>14.88452310399847</v>
      </c>
      <c r="C74" s="229">
        <v>17.026156555656261</v>
      </c>
      <c r="D74" s="229">
        <v>9.8458790202127542</v>
      </c>
      <c r="E74" s="229">
        <v>6.6830261591623374</v>
      </c>
      <c r="F74" s="229">
        <v>7.6347270067631632</v>
      </c>
      <c r="G74" s="229">
        <v>6.8710940061952597</v>
      </c>
      <c r="H74" s="229">
        <v>7.0843675728477198</v>
      </c>
      <c r="I74" s="229">
        <v>6.0935745586094976</v>
      </c>
      <c r="J74" s="229">
        <v>6.6743027360314819</v>
      </c>
      <c r="K74" s="229">
        <v>4.5122920377349249</v>
      </c>
      <c r="L74" s="229">
        <v>8.9535855565428317</v>
      </c>
      <c r="M74" s="229">
        <v>6.4931761671054922</v>
      </c>
      <c r="N74" s="229">
        <v>8.7427480345920134</v>
      </c>
      <c r="O74" s="229">
        <v>7.8426850014692944</v>
      </c>
      <c r="P74" s="229">
        <v>7.0008733881231109</v>
      </c>
      <c r="Q74" s="229">
        <v>7.1728918409949012</v>
      </c>
      <c r="R74" s="229">
        <v>6.7907299082621657</v>
      </c>
      <c r="S74" s="229">
        <v>10.750594089386629</v>
      </c>
      <c r="T74" s="229">
        <v>17.33529380828768</v>
      </c>
      <c r="U74" s="229">
        <v>10.956081567499981</v>
      </c>
      <c r="V74" s="229">
        <v>11.982625566121969</v>
      </c>
      <c r="W74" s="229">
        <v>15.018241465063859</v>
      </c>
      <c r="X74" s="229">
        <v>6.4788518483327051</v>
      </c>
      <c r="Y74" s="229">
        <v>20.772594835451731</v>
      </c>
      <c r="DA74" s="73" t="s">
        <v>1189</v>
      </c>
    </row>
    <row r="75" spans="1:105" ht="12" customHeight="1" x14ac:dyDescent="0.25">
      <c r="A75" s="64" t="s">
        <v>30</v>
      </c>
      <c r="B75" s="229">
        <v>26.456951499325172</v>
      </c>
      <c r="C75" s="229">
        <v>29.61466549986935</v>
      </c>
      <c r="D75" s="229">
        <v>21.283902589029609</v>
      </c>
      <c r="E75" s="229">
        <v>33.179008191330993</v>
      </c>
      <c r="F75" s="229">
        <v>30.812318111474202</v>
      </c>
      <c r="G75" s="229">
        <v>32.632667877176942</v>
      </c>
      <c r="H75" s="229">
        <v>33.552637864325447</v>
      </c>
      <c r="I75" s="229">
        <v>47.208040015281718</v>
      </c>
      <c r="J75" s="229">
        <v>37.904572396324667</v>
      </c>
      <c r="K75" s="229">
        <v>14.16574928287255</v>
      </c>
      <c r="L75" s="229">
        <v>1.327120299679724</v>
      </c>
      <c r="M75" s="229">
        <v>0.76124272555376415</v>
      </c>
      <c r="N75" s="229">
        <v>0</v>
      </c>
      <c r="O75" s="229">
        <v>2.895660649682656</v>
      </c>
      <c r="P75" s="229">
        <v>2.2669734496395999</v>
      </c>
      <c r="Q75" s="229">
        <v>2.2934776948359339</v>
      </c>
      <c r="R75" s="229">
        <v>5.6529745202116519</v>
      </c>
      <c r="S75" s="229">
        <v>8.5486354597903347</v>
      </c>
      <c r="T75" s="229">
        <v>7.2815183169316056</v>
      </c>
      <c r="U75" s="229">
        <v>8.1021316664309566</v>
      </c>
      <c r="V75" s="229">
        <v>11.896208976319111</v>
      </c>
      <c r="W75" s="229">
        <v>12.44902925044188</v>
      </c>
      <c r="X75" s="229">
        <v>8.6615614118279929</v>
      </c>
      <c r="Y75" s="229">
        <v>16.504552885642319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3.7092326110324543E-2</v>
      </c>
      <c r="T76" s="229">
        <v>5.0824435567000538E-2</v>
      </c>
      <c r="U76" s="229">
        <v>4.2502396555797031E-2</v>
      </c>
      <c r="V76" s="229">
        <v>2.1078472245749779E-2</v>
      </c>
      <c r="W76" s="229">
        <v>2.616967524952515E-2</v>
      </c>
      <c r="X76" s="229">
        <v>0.1321225998576743</v>
      </c>
      <c r="Y76" s="229">
        <v>0.48407183869630521</v>
      </c>
      <c r="DA76" s="73" t="s">
        <v>1191</v>
      </c>
    </row>
    <row r="77" spans="1:105" ht="12" customHeight="1" x14ac:dyDescent="0.25">
      <c r="A77" s="64" t="s">
        <v>159</v>
      </c>
      <c r="B77" s="229">
        <v>0.50586165270936545</v>
      </c>
      <c r="C77" s="229">
        <v>0.50431078672366325</v>
      </c>
      <c r="D77" s="229">
        <v>0.23671391435069361</v>
      </c>
      <c r="E77" s="229">
        <v>0.16472184189767011</v>
      </c>
      <c r="F77" s="229">
        <v>0.41221664510866368</v>
      </c>
      <c r="G77" s="229">
        <v>0.28611967671792321</v>
      </c>
      <c r="H77" s="229">
        <v>9.2960085471631412E-2</v>
      </c>
      <c r="I77" s="229">
        <v>0.18214652436864129</v>
      </c>
      <c r="J77" s="229">
        <v>0.42655808913220189</v>
      </c>
      <c r="K77" s="229">
        <v>9.049016262309377E-2</v>
      </c>
      <c r="L77" s="229">
        <v>0.11948879223064</v>
      </c>
      <c r="M77" s="229">
        <v>7.3653676471070545E-2</v>
      </c>
      <c r="N77" s="229">
        <v>0.19678708257763031</v>
      </c>
      <c r="O77" s="229">
        <v>9.3036412206640662E-2</v>
      </c>
      <c r="P77" s="229">
        <v>7.1791317126180254E-2</v>
      </c>
      <c r="Q77" s="229">
        <v>0.14449992921980639</v>
      </c>
      <c r="R77" s="229">
        <v>6.9880474700595802E-2</v>
      </c>
      <c r="S77" s="229">
        <v>0.16199639332480251</v>
      </c>
      <c r="T77" s="229">
        <v>0.23841293416925971</v>
      </c>
      <c r="U77" s="229">
        <v>0.15320802857072219</v>
      </c>
      <c r="V77" s="229">
        <v>0.14248587389159251</v>
      </c>
      <c r="W77" s="229">
        <v>0.14196427053812941</v>
      </c>
      <c r="X77" s="229">
        <v>8.4418771371577786E-2</v>
      </c>
      <c r="Y77" s="229">
        <v>0.17030093461757739</v>
      </c>
      <c r="DA77" s="73" t="s">
        <v>1192</v>
      </c>
    </row>
    <row r="78" spans="1:105" ht="12" customHeight="1" x14ac:dyDescent="0.25">
      <c r="A78" s="64" t="s">
        <v>32</v>
      </c>
      <c r="B78" s="229">
        <v>15.501329346605351</v>
      </c>
      <c r="C78" s="229">
        <v>15.555611401168891</v>
      </c>
      <c r="D78" s="229">
        <v>17.38807560123788</v>
      </c>
      <c r="E78" s="229">
        <v>1.401401848892367</v>
      </c>
      <c r="F78" s="229">
        <v>1.0089591825222459</v>
      </c>
      <c r="G78" s="229">
        <v>1.066469971470088</v>
      </c>
      <c r="H78" s="229">
        <v>0.78745768796432647</v>
      </c>
      <c r="I78" s="229">
        <v>0.42688782260609037</v>
      </c>
      <c r="J78" s="229">
        <v>0.24057707207557111</v>
      </c>
      <c r="K78" s="229">
        <v>0.34418184897393872</v>
      </c>
      <c r="L78" s="229">
        <v>0.4588201223179727</v>
      </c>
      <c r="M78" s="229">
        <v>0.14112923514573339</v>
      </c>
      <c r="N78" s="229">
        <v>0.18776246134339999</v>
      </c>
      <c r="O78" s="229">
        <v>0.26510218520371742</v>
      </c>
      <c r="P78" s="229">
        <v>0.13685651846811361</v>
      </c>
      <c r="Q78" s="229">
        <v>6.7653684965647484E-2</v>
      </c>
      <c r="R78" s="229">
        <v>0.13045682505901579</v>
      </c>
      <c r="S78" s="229">
        <v>0.13246612553593359</v>
      </c>
      <c r="T78" s="229">
        <v>0.1255276813566647</v>
      </c>
      <c r="U78" s="229">
        <v>9.4132445354987368E-2</v>
      </c>
      <c r="V78" s="229">
        <v>0.1209362827357793</v>
      </c>
      <c r="W78" s="229">
        <v>0.52467641123230224</v>
      </c>
      <c r="X78" s="229">
        <v>0.67472956082712732</v>
      </c>
      <c r="Y78" s="229">
        <v>0.1005271107844927</v>
      </c>
      <c r="DA78" s="73" t="s">
        <v>1193</v>
      </c>
    </row>
    <row r="79" spans="1:105" ht="12" customHeight="1" x14ac:dyDescent="0.25">
      <c r="A79" s="64" t="s">
        <v>33</v>
      </c>
      <c r="B79" s="229">
        <v>13.67935009126202</v>
      </c>
      <c r="C79" s="229">
        <v>21.304716925505321</v>
      </c>
      <c r="D79" s="229">
        <v>12.63814234617673</v>
      </c>
      <c r="E79" s="229">
        <v>55.404373332119071</v>
      </c>
      <c r="F79" s="229">
        <v>42.685708343266498</v>
      </c>
      <c r="G79" s="229">
        <v>28.284930082270911</v>
      </c>
      <c r="H79" s="229">
        <v>20.639612322216209</v>
      </c>
      <c r="I79" s="229">
        <v>24.53483409136556</v>
      </c>
      <c r="J79" s="229">
        <v>8.0316745623070123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22.350200463071999</v>
      </c>
      <c r="T79" s="229">
        <v>51.71305664613508</v>
      </c>
      <c r="U79" s="229">
        <v>43.242002795013022</v>
      </c>
      <c r="V79" s="229">
        <v>33.858768775060568</v>
      </c>
      <c r="W79" s="229">
        <v>39.59179870664849</v>
      </c>
      <c r="X79" s="229">
        <v>25.044963334266839</v>
      </c>
      <c r="Y79" s="229">
        <v>30.493533238595511</v>
      </c>
      <c r="DA79" s="73" t="s">
        <v>1194</v>
      </c>
    </row>
    <row r="80" spans="1:105" ht="12" customHeight="1" x14ac:dyDescent="0.25">
      <c r="A80" s="64" t="s">
        <v>35</v>
      </c>
      <c r="B80" s="229">
        <v>66.187192708107148</v>
      </c>
      <c r="C80" s="229">
        <v>54.871396556004697</v>
      </c>
      <c r="D80" s="229">
        <v>38.327018948535247</v>
      </c>
      <c r="E80" s="229">
        <v>25.580176441005431</v>
      </c>
      <c r="F80" s="229">
        <v>27.060663908470751</v>
      </c>
      <c r="G80" s="229">
        <v>36.471702914132223</v>
      </c>
      <c r="H80" s="229">
        <v>34.741535314642768</v>
      </c>
      <c r="I80" s="229">
        <v>33.866019689015047</v>
      </c>
      <c r="J80" s="229">
        <v>27.683899654920101</v>
      </c>
      <c r="K80" s="229">
        <v>13.689006390408521</v>
      </c>
      <c r="L80" s="229">
        <v>22.764406672735969</v>
      </c>
      <c r="M80" s="229">
        <v>20.008514708269342</v>
      </c>
      <c r="N80" s="229">
        <v>21.772411492400892</v>
      </c>
      <c r="O80" s="229">
        <v>20.1161777537517</v>
      </c>
      <c r="P80" s="229">
        <v>15.82136866134084</v>
      </c>
      <c r="Q80" s="229">
        <v>22.044926068362379</v>
      </c>
      <c r="R80" s="229">
        <v>21.670824434121219</v>
      </c>
      <c r="S80" s="229">
        <v>23.723321034419829</v>
      </c>
      <c r="T80" s="229">
        <v>26.60967426241983</v>
      </c>
      <c r="U80" s="229">
        <v>15.94608836765047</v>
      </c>
      <c r="V80" s="229">
        <v>17.870514448955959</v>
      </c>
      <c r="W80" s="229">
        <v>16.990960081103999</v>
      </c>
      <c r="X80" s="229">
        <v>5.8865849035640334</v>
      </c>
      <c r="Y80" s="229">
        <v>13.813953718034711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0.39794800984297152</v>
      </c>
      <c r="C82" s="229">
        <v>5.7266655971539544</v>
      </c>
      <c r="D82" s="229">
        <v>5.2878772906405098</v>
      </c>
      <c r="E82" s="229">
        <v>8.2140622559206911</v>
      </c>
      <c r="F82" s="229">
        <v>8.336488999258167</v>
      </c>
      <c r="G82" s="229">
        <v>9.8222601403921672</v>
      </c>
      <c r="H82" s="229">
        <v>10.02194358783616</v>
      </c>
      <c r="I82" s="229">
        <v>6.8536465701031331</v>
      </c>
      <c r="J82" s="229">
        <v>5.5180292188658966E-3</v>
      </c>
      <c r="K82" s="229">
        <v>7.1031514320463547E-3</v>
      </c>
      <c r="L82" s="229">
        <v>1.5970907047370111E-2</v>
      </c>
      <c r="M82" s="229">
        <v>4.5804953828375216E-3</v>
      </c>
      <c r="N82" s="229">
        <v>1.263203082104454E-2</v>
      </c>
      <c r="O82" s="229">
        <v>0.20204099587128899</v>
      </c>
      <c r="P82" s="229">
        <v>1.283509549257883</v>
      </c>
      <c r="Q82" s="229">
        <v>1.726015219734065</v>
      </c>
      <c r="R82" s="229">
        <v>0.116222345667795</v>
      </c>
      <c r="S82" s="229">
        <v>2.418640084763402</v>
      </c>
      <c r="T82" s="229">
        <v>1.4635249188082351</v>
      </c>
      <c r="U82" s="229">
        <v>2.3261997969311929</v>
      </c>
      <c r="V82" s="229">
        <v>2.0709851240939892</v>
      </c>
      <c r="W82" s="229">
        <v>1.618901837752414</v>
      </c>
      <c r="X82" s="229">
        <v>1.542717935339786</v>
      </c>
      <c r="Y82" s="229">
        <v>3.243013005131719</v>
      </c>
      <c r="DA82" s="73" t="s">
        <v>1197</v>
      </c>
    </row>
    <row r="83" spans="1:105" ht="12" customHeight="1" x14ac:dyDescent="0.25">
      <c r="A83" s="64" t="s">
        <v>39</v>
      </c>
      <c r="B83" s="229">
        <v>68.504612256725025</v>
      </c>
      <c r="C83" s="229">
        <v>88.487466723031631</v>
      </c>
      <c r="D83" s="229">
        <v>77.556475643411147</v>
      </c>
      <c r="E83" s="229">
        <v>82.400664797847341</v>
      </c>
      <c r="F83" s="229">
        <v>76.115693789532457</v>
      </c>
      <c r="G83" s="229">
        <v>88.15480691439835</v>
      </c>
      <c r="H83" s="229">
        <v>85.393153448366547</v>
      </c>
      <c r="I83" s="229">
        <v>90.141107794289297</v>
      </c>
      <c r="J83" s="229">
        <v>99.290652128564915</v>
      </c>
      <c r="K83" s="229">
        <v>118.0877300092304</v>
      </c>
      <c r="L83" s="229">
        <v>150.2163814455258</v>
      </c>
      <c r="M83" s="229">
        <v>100.5194552889552</v>
      </c>
      <c r="N83" s="229">
        <v>130.37052871958969</v>
      </c>
      <c r="O83" s="229">
        <v>105.9843191607516</v>
      </c>
      <c r="P83" s="229">
        <v>86.883986926085967</v>
      </c>
      <c r="Q83" s="229">
        <v>63.301260526918959</v>
      </c>
      <c r="R83" s="229">
        <v>49.724522998022302</v>
      </c>
      <c r="S83" s="229">
        <v>35.094560530262363</v>
      </c>
      <c r="T83" s="229">
        <v>5.97126148166479</v>
      </c>
      <c r="U83" s="229">
        <v>7.3944418100128706</v>
      </c>
      <c r="V83" s="229">
        <v>8.1021766078659745</v>
      </c>
      <c r="W83" s="229">
        <v>8.3677255651272073</v>
      </c>
      <c r="X83" s="229">
        <v>7.2540240909761149</v>
      </c>
      <c r="Y83" s="229">
        <v>16.387239304557461</v>
      </c>
      <c r="DA83" s="73" t="s">
        <v>1198</v>
      </c>
    </row>
    <row r="84" spans="1:105" ht="12" customHeight="1" x14ac:dyDescent="0.25">
      <c r="A84" s="60" t="s">
        <v>1064</v>
      </c>
      <c r="B84" s="262">
        <v>3.8656405803080891E-2</v>
      </c>
      <c r="C84" s="262">
        <v>4.3263666572293767E-2</v>
      </c>
      <c r="D84" s="262">
        <v>3.5646858428899579E-2</v>
      </c>
      <c r="E84" s="262">
        <v>3.3993322945748687E-2</v>
      </c>
      <c r="F84" s="262">
        <v>3.2282093932171872E-2</v>
      </c>
      <c r="G84" s="262">
        <v>3.730633648350791E-2</v>
      </c>
      <c r="H84" s="262">
        <v>3.9102453465992122E-2</v>
      </c>
      <c r="I84" s="262">
        <v>4.1902577406463748E-2</v>
      </c>
      <c r="J84" s="262">
        <v>3.4695848371985957E-2</v>
      </c>
      <c r="K84" s="262">
        <v>3.1140330793211341E-2</v>
      </c>
      <c r="L84" s="262">
        <v>2.3433871102942198E-2</v>
      </c>
      <c r="M84" s="262">
        <v>1.551337766726063E-2</v>
      </c>
      <c r="N84" s="262">
        <v>2.590798766121449E-2</v>
      </c>
      <c r="O84" s="262">
        <v>2.7367066445872602E-2</v>
      </c>
      <c r="P84" s="262">
        <v>2.0631728269424068E-2</v>
      </c>
      <c r="Q84" s="262">
        <v>1.980802439599141E-2</v>
      </c>
      <c r="R84" s="262">
        <v>1.8630045809457239E-2</v>
      </c>
      <c r="S84" s="262">
        <v>2.367943594764985E-2</v>
      </c>
      <c r="T84" s="262">
        <v>2.7380009819589188E-2</v>
      </c>
      <c r="U84" s="262">
        <v>2.3550546215025749E-2</v>
      </c>
      <c r="V84" s="262">
        <v>2.4071008258381689E-2</v>
      </c>
      <c r="W84" s="262">
        <v>2.419056030647946E-2</v>
      </c>
      <c r="X84" s="262">
        <v>1.410951082019014E-2</v>
      </c>
      <c r="Y84" s="262">
        <v>3.0639083745126389E-2</v>
      </c>
      <c r="DA84" s="72" t="s">
        <v>1199</v>
      </c>
    </row>
    <row r="85" spans="1:105" ht="12" customHeight="1" x14ac:dyDescent="0.25">
      <c r="A85" s="57" t="s">
        <v>1010</v>
      </c>
      <c r="B85" s="261">
        <v>58.865692982349813</v>
      </c>
      <c r="C85" s="261">
        <v>62.562153708026912</v>
      </c>
      <c r="D85" s="261">
        <v>48.039258374919868</v>
      </c>
      <c r="E85" s="261">
        <v>45.649710945914173</v>
      </c>
      <c r="F85" s="261">
        <v>43.440965102793548</v>
      </c>
      <c r="G85" s="261">
        <v>47.688558909256443</v>
      </c>
      <c r="H85" s="261">
        <v>45.034252424023713</v>
      </c>
      <c r="I85" s="261">
        <v>47.252548702091957</v>
      </c>
      <c r="J85" s="261">
        <v>39.779415531533402</v>
      </c>
      <c r="K85" s="261">
        <v>28.188220710882021</v>
      </c>
      <c r="L85" s="261">
        <v>37.955025580607398</v>
      </c>
      <c r="M85" s="261">
        <v>27.90415136239702</v>
      </c>
      <c r="N85" s="261">
        <v>34.067625086528707</v>
      </c>
      <c r="O85" s="261">
        <v>29.76460054586304</v>
      </c>
      <c r="P85" s="261">
        <v>24.434182928240851</v>
      </c>
      <c r="Q85" s="261">
        <v>23.745858143574761</v>
      </c>
      <c r="R85" s="261">
        <v>21.400512594104129</v>
      </c>
      <c r="S85" s="261">
        <v>27.138470442230801</v>
      </c>
      <c r="T85" s="261">
        <v>31.61734730144763</v>
      </c>
      <c r="U85" s="261">
        <v>23.379432703874219</v>
      </c>
      <c r="V85" s="261">
        <v>23.46457469232865</v>
      </c>
      <c r="W85" s="261">
        <v>25.634285838467239</v>
      </c>
      <c r="X85" s="261">
        <v>13.490524706705649</v>
      </c>
      <c r="Y85" s="261">
        <v>27.26053857610669</v>
      </c>
      <c r="DA85" s="70" t="s">
        <v>1200</v>
      </c>
    </row>
    <row r="86" spans="1:105" ht="12" customHeight="1" x14ac:dyDescent="0.25">
      <c r="A86" s="60" t="s">
        <v>1012</v>
      </c>
      <c r="B86" s="262">
        <v>58.810216444077987</v>
      </c>
      <c r="C86" s="262">
        <v>62.490498036131441</v>
      </c>
      <c r="D86" s="262">
        <v>47.971243939516377</v>
      </c>
      <c r="E86" s="262">
        <v>45.563519595073643</v>
      </c>
      <c r="F86" s="262">
        <v>43.362046680889293</v>
      </c>
      <c r="G86" s="262">
        <v>47.591680562166943</v>
      </c>
      <c r="H86" s="262">
        <v>44.911992647004311</v>
      </c>
      <c r="I86" s="262">
        <v>47.110617205976958</v>
      </c>
      <c r="J86" s="262">
        <v>39.667040816525429</v>
      </c>
      <c r="K86" s="262">
        <v>28.004095473752241</v>
      </c>
      <c r="L86" s="262">
        <v>37.909316056016003</v>
      </c>
      <c r="M86" s="262">
        <v>27.881994238516651</v>
      </c>
      <c r="N86" s="262">
        <v>34.001588467168432</v>
      </c>
      <c r="O86" s="262">
        <v>29.671710925745501</v>
      </c>
      <c r="P86" s="262">
        <v>24.373303667146931</v>
      </c>
      <c r="Q86" s="262">
        <v>23.692840721641279</v>
      </c>
      <c r="R86" s="262">
        <v>21.347825918249882</v>
      </c>
      <c r="S86" s="262">
        <v>27.073131207148609</v>
      </c>
      <c r="T86" s="262">
        <v>31.547609005744871</v>
      </c>
      <c r="U86" s="262">
        <v>23.29441366606931</v>
      </c>
      <c r="V86" s="262">
        <v>23.378272133791061</v>
      </c>
      <c r="W86" s="262">
        <v>25.56403114630859</v>
      </c>
      <c r="X86" s="262">
        <v>13.43014538609609</v>
      </c>
      <c r="Y86" s="262">
        <v>27.126510184282679</v>
      </c>
      <c r="DA86" s="72" t="s">
        <v>1201</v>
      </c>
    </row>
    <row r="87" spans="1:105" ht="12" customHeight="1" x14ac:dyDescent="0.25">
      <c r="A87" s="59" t="s">
        <v>28</v>
      </c>
      <c r="B87" s="230">
        <v>9.0613469428123725</v>
      </c>
      <c r="C87" s="230">
        <v>12.150333012989741</v>
      </c>
      <c r="D87" s="230">
        <v>7.2062321164039309</v>
      </c>
      <c r="E87" s="230">
        <v>9.0527745345789992</v>
      </c>
      <c r="F87" s="230">
        <v>9.2204724294202975</v>
      </c>
      <c r="G87" s="230">
        <v>7.3622539081322804</v>
      </c>
      <c r="H87" s="230">
        <v>7.4960520758548963</v>
      </c>
      <c r="I87" s="230">
        <v>7.1214426504160526</v>
      </c>
      <c r="J87" s="230">
        <v>7.6063166263479109</v>
      </c>
      <c r="K87" s="230">
        <v>6.8187233594894394</v>
      </c>
      <c r="L87" s="230">
        <v>10.566212114116169</v>
      </c>
      <c r="M87" s="230">
        <v>6.815098643382604</v>
      </c>
      <c r="N87" s="230">
        <v>9.6730214733298308</v>
      </c>
      <c r="O87" s="230">
        <v>8.2624143690111449</v>
      </c>
      <c r="P87" s="230">
        <v>7.4477909445735371</v>
      </c>
      <c r="Q87" s="230">
        <v>5.8079369318919083</v>
      </c>
      <c r="R87" s="230">
        <v>5.0869294703820964</v>
      </c>
      <c r="S87" s="230">
        <v>8.4062673882338608</v>
      </c>
      <c r="T87" s="230">
        <v>12.38601719431017</v>
      </c>
      <c r="U87" s="230">
        <v>9.4286419961305459</v>
      </c>
      <c r="V87" s="230">
        <v>9.3377983376452018</v>
      </c>
      <c r="W87" s="230">
        <v>11.787116137906629</v>
      </c>
      <c r="X87" s="230">
        <v>6.5865903544539419</v>
      </c>
      <c r="Y87" s="230">
        <v>15.95532512328437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2.8717548164652159E-2</v>
      </c>
      <c r="T88" s="295">
        <v>3.5955521266293082E-2</v>
      </c>
      <c r="U88" s="295">
        <v>3.6215948284895168E-2</v>
      </c>
      <c r="V88" s="295">
        <v>1.626388090242931E-2</v>
      </c>
      <c r="W88" s="295">
        <v>2.0336647759786171E-2</v>
      </c>
      <c r="X88" s="295">
        <v>0.13299406758034221</v>
      </c>
      <c r="Y88" s="295">
        <v>0.36960001128679509</v>
      </c>
      <c r="DA88" s="122" t="s">
        <v>1203</v>
      </c>
    </row>
    <row r="89" spans="1:105" ht="12" customHeight="1" x14ac:dyDescent="0.25">
      <c r="A89" s="59" t="s">
        <v>159</v>
      </c>
      <c r="B89" s="295">
        <v>0.29922700334013158</v>
      </c>
      <c r="C89" s="295">
        <v>0.34968822309724729</v>
      </c>
      <c r="D89" s="295">
        <v>0.16834054503046131</v>
      </c>
      <c r="E89" s="295">
        <v>0.21680581335890969</v>
      </c>
      <c r="F89" s="295">
        <v>0.48372259654049288</v>
      </c>
      <c r="G89" s="295">
        <v>0.29788169522923208</v>
      </c>
      <c r="H89" s="295">
        <v>9.5573879037831683E-2</v>
      </c>
      <c r="I89" s="295">
        <v>0.2068368574176298</v>
      </c>
      <c r="J89" s="295">
        <v>0.47234342067940022</v>
      </c>
      <c r="K89" s="295">
        <v>0.13286739808263689</v>
      </c>
      <c r="L89" s="295">
        <v>0.13701266016475341</v>
      </c>
      <c r="M89" s="295">
        <v>7.5113946473784041E-2</v>
      </c>
      <c r="N89" s="295">
        <v>0.21155435354201821</v>
      </c>
      <c r="O89" s="295">
        <v>9.5237139750656258E-2</v>
      </c>
      <c r="P89" s="295">
        <v>7.4209305241499268E-2</v>
      </c>
      <c r="Q89" s="295">
        <v>0.1136858554414573</v>
      </c>
      <c r="R89" s="295">
        <v>5.0863506342412407E-2</v>
      </c>
      <c r="S89" s="295">
        <v>0.1230799386856091</v>
      </c>
      <c r="T89" s="295">
        <v>0.16551656877989329</v>
      </c>
      <c r="U89" s="295">
        <v>0.12811105377264381</v>
      </c>
      <c r="V89" s="295">
        <v>0.1078885862805164</v>
      </c>
      <c r="W89" s="295">
        <v>0.1082626679469004</v>
      </c>
      <c r="X89" s="295">
        <v>8.3389778846844786E-2</v>
      </c>
      <c r="Y89" s="295">
        <v>0.12750353860310579</v>
      </c>
      <c r="DA89" s="122" t="s">
        <v>1204</v>
      </c>
    </row>
    <row r="90" spans="1:105" ht="12" customHeight="1" x14ac:dyDescent="0.25">
      <c r="A90" s="59" t="s">
        <v>32</v>
      </c>
      <c r="B90" s="295">
        <v>9.4580276313662193</v>
      </c>
      <c r="C90" s="295">
        <v>11.125830633365689</v>
      </c>
      <c r="D90" s="295">
        <v>12.7549591449999</v>
      </c>
      <c r="E90" s="295">
        <v>1.902589210443828</v>
      </c>
      <c r="F90" s="295">
        <v>1.221256978682395</v>
      </c>
      <c r="G90" s="295">
        <v>1.1452685447912361</v>
      </c>
      <c r="H90" s="295">
        <v>0.83508856378980201</v>
      </c>
      <c r="I90" s="295">
        <v>0.50001544391940389</v>
      </c>
      <c r="J90" s="295">
        <v>0.27478722193770688</v>
      </c>
      <c r="K90" s="295">
        <v>0.52127588613162945</v>
      </c>
      <c r="L90" s="295">
        <v>0.5426734739200777</v>
      </c>
      <c r="M90" s="295">
        <v>0.1484587325916866</v>
      </c>
      <c r="N90" s="295">
        <v>0.20820768707865939</v>
      </c>
      <c r="O90" s="295">
        <v>0.27991702090267928</v>
      </c>
      <c r="P90" s="295">
        <v>0.14591990637337501</v>
      </c>
      <c r="Q90" s="295">
        <v>5.4902594311630068E-2</v>
      </c>
      <c r="R90" s="295">
        <v>9.7944457277237107E-2</v>
      </c>
      <c r="S90" s="295">
        <v>0.10381243307932531</v>
      </c>
      <c r="T90" s="295">
        <v>8.9890496494776539E-2</v>
      </c>
      <c r="U90" s="295">
        <v>8.1190839188813743E-2</v>
      </c>
      <c r="V90" s="295">
        <v>9.4454557466423006E-2</v>
      </c>
      <c r="W90" s="295">
        <v>0.41271838899731078</v>
      </c>
      <c r="X90" s="295">
        <v>0.68748961580452583</v>
      </c>
      <c r="Y90" s="295">
        <v>7.7387694599414344E-2</v>
      </c>
      <c r="DA90" s="122" t="s">
        <v>1205</v>
      </c>
    </row>
    <row r="91" spans="1:105" ht="12" customHeight="1" x14ac:dyDescent="0.25">
      <c r="A91" s="59" t="s">
        <v>35</v>
      </c>
      <c r="B91" s="295">
        <v>39.991614866559267</v>
      </c>
      <c r="C91" s="295">
        <v>38.864646166678767</v>
      </c>
      <c r="D91" s="295">
        <v>27.84171213308209</v>
      </c>
      <c r="E91" s="295">
        <v>34.391350036691897</v>
      </c>
      <c r="F91" s="295">
        <v>32.436594676246102</v>
      </c>
      <c r="G91" s="295">
        <v>38.786276414014189</v>
      </c>
      <c r="H91" s="295">
        <v>36.485278128321781</v>
      </c>
      <c r="I91" s="295">
        <v>39.282322254223878</v>
      </c>
      <c r="J91" s="295">
        <v>31.313593547560409</v>
      </c>
      <c r="K91" s="295">
        <v>20.531228830048541</v>
      </c>
      <c r="L91" s="295">
        <v>26.663417807815001</v>
      </c>
      <c r="M91" s="295">
        <v>20.84332291606858</v>
      </c>
      <c r="N91" s="295">
        <v>23.908804953217921</v>
      </c>
      <c r="O91" s="295">
        <v>21.03414239608102</v>
      </c>
      <c r="P91" s="295">
        <v>16.705383510958519</v>
      </c>
      <c r="Q91" s="295">
        <v>17.716315339996282</v>
      </c>
      <c r="R91" s="295">
        <v>16.11208848424814</v>
      </c>
      <c r="S91" s="295">
        <v>18.411253898985159</v>
      </c>
      <c r="T91" s="295">
        <v>18.870229224893752</v>
      </c>
      <c r="U91" s="295">
        <v>13.620253828692411</v>
      </c>
      <c r="V91" s="295">
        <v>13.8218667714965</v>
      </c>
      <c r="W91" s="295">
        <v>13.23559730369796</v>
      </c>
      <c r="X91" s="295">
        <v>5.9396815694104328</v>
      </c>
      <c r="Y91" s="295">
        <v>10.59669381650899</v>
      </c>
      <c r="DA91" s="122" t="s">
        <v>1206</v>
      </c>
    </row>
    <row r="92" spans="1:105" ht="12" customHeight="1" x14ac:dyDescent="0.25">
      <c r="A92" s="60" t="s">
        <v>1019</v>
      </c>
      <c r="B92" s="262">
        <v>5.5476538271809227E-2</v>
      </c>
      <c r="C92" s="262">
        <v>7.1655671895467898E-2</v>
      </c>
      <c r="D92" s="262">
        <v>6.801443540348423E-2</v>
      </c>
      <c r="E92" s="262">
        <v>8.6191350840522762E-2</v>
      </c>
      <c r="F92" s="262">
        <v>7.8918421904258948E-2</v>
      </c>
      <c r="G92" s="262">
        <v>9.6878347089506114E-2</v>
      </c>
      <c r="H92" s="262">
        <v>0.122259777019395</v>
      </c>
      <c r="I92" s="262">
        <v>0.14193149611499731</v>
      </c>
      <c r="J92" s="262">
        <v>0.11237471500797309</v>
      </c>
      <c r="K92" s="262">
        <v>0.1841252371297743</v>
      </c>
      <c r="L92" s="262">
        <v>4.5709524591406009E-2</v>
      </c>
      <c r="M92" s="262">
        <v>2.2157123880372231E-2</v>
      </c>
      <c r="N92" s="262">
        <v>6.6036619360273469E-2</v>
      </c>
      <c r="O92" s="262">
        <v>9.2889620117541427E-2</v>
      </c>
      <c r="P92" s="262">
        <v>6.0879261093913208E-2</v>
      </c>
      <c r="Q92" s="262">
        <v>5.3017421933485312E-2</v>
      </c>
      <c r="R92" s="262">
        <v>5.2686675854245357E-2</v>
      </c>
      <c r="S92" s="262">
        <v>6.5339235082190542E-2</v>
      </c>
      <c r="T92" s="262">
        <v>6.9738295702755526E-2</v>
      </c>
      <c r="U92" s="262">
        <v>8.5019037804915917E-2</v>
      </c>
      <c r="V92" s="262">
        <v>8.630255853758434E-2</v>
      </c>
      <c r="W92" s="262">
        <v>7.0254692158642273E-2</v>
      </c>
      <c r="X92" s="262">
        <v>6.0379320609565162E-2</v>
      </c>
      <c r="Y92" s="262">
        <v>0.13402839182400769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15.535850258979593</v>
      </c>
      <c r="C93" s="261">
        <f t="shared" si="3"/>
        <v>16.537501524732505</v>
      </c>
      <c r="D93" s="261">
        <f t="shared" si="3"/>
        <v>12.620090333120444</v>
      </c>
      <c r="E93" s="261">
        <f t="shared" si="3"/>
        <v>12.637057142083801</v>
      </c>
      <c r="F93" s="261">
        <f t="shared" si="3"/>
        <v>11.910179300291434</v>
      </c>
      <c r="G93" s="261">
        <f t="shared" si="3"/>
        <v>12.989076850765407</v>
      </c>
      <c r="H93" s="261">
        <f t="shared" si="3"/>
        <v>12.238154358254697</v>
      </c>
      <c r="I93" s="261">
        <f t="shared" si="3"/>
        <v>12.937032287887577</v>
      </c>
      <c r="J93" s="261">
        <f t="shared" si="3"/>
        <v>10.946756447506877</v>
      </c>
      <c r="K93" s="261">
        <f t="shared" si="3"/>
        <v>7.9971973020178186</v>
      </c>
      <c r="L93" s="261">
        <f t="shared" si="3"/>
        <v>10.584740243317682</v>
      </c>
      <c r="M93" s="261">
        <f t="shared" si="3"/>
        <v>7.8109609246788896</v>
      </c>
      <c r="N93" s="261">
        <f t="shared" si="3"/>
        <v>9.4482414701871154</v>
      </c>
      <c r="O93" s="261">
        <f t="shared" si="3"/>
        <v>8.2005764194686801</v>
      </c>
      <c r="P93" s="261">
        <f t="shared" si="3"/>
        <v>6.7315383093605847</v>
      </c>
      <c r="Q93" s="261">
        <f t="shared" si="3"/>
        <v>6.3980651375941404</v>
      </c>
      <c r="R93" s="261">
        <f t="shared" si="3"/>
        <v>5.7220874448226473</v>
      </c>
      <c r="S93" s="261">
        <f t="shared" si="3"/>
        <v>7.1637891233403019</v>
      </c>
      <c r="T93" s="261">
        <f t="shared" si="3"/>
        <v>8.151032126399631</v>
      </c>
      <c r="U93" s="261">
        <f t="shared" si="3"/>
        <v>6.0603727492319717</v>
      </c>
      <c r="V93" s="261">
        <f t="shared" si="3"/>
        <v>6.0681110459060807</v>
      </c>
      <c r="W93" s="261">
        <f t="shared" si="3"/>
        <v>6.5873791036972289</v>
      </c>
      <c r="X93" s="261">
        <f t="shared" si="3"/>
        <v>3.4391160213080765</v>
      </c>
      <c r="Y93" s="261">
        <f t="shared" si="3"/>
        <v>6.7915636770918617</v>
      </c>
      <c r="DA93" s="70"/>
    </row>
    <row r="94" spans="1:105" ht="12" customHeight="1" x14ac:dyDescent="0.25">
      <c r="A94" s="60" t="s">
        <v>1022</v>
      </c>
      <c r="B94" s="262">
        <v>11.79420584017176</v>
      </c>
      <c r="C94" s="262">
        <v>12.25431523714958</v>
      </c>
      <c r="D94" s="262">
        <v>9.2046092430502817</v>
      </c>
      <c r="E94" s="262">
        <v>8.7076560353050887</v>
      </c>
      <c r="F94" s="262">
        <v>8.3257491983370233</v>
      </c>
      <c r="G94" s="262">
        <v>9.2066147171087405</v>
      </c>
      <c r="H94" s="262">
        <v>8.5761989646040799</v>
      </c>
      <c r="I94" s="262">
        <v>8.938591138583158</v>
      </c>
      <c r="J94" s="262">
        <v>7.5140007198159458</v>
      </c>
      <c r="K94" s="262">
        <v>4.8573664549403794</v>
      </c>
      <c r="L94" s="262">
        <v>7.2741540757892711</v>
      </c>
      <c r="M94" s="262">
        <v>5.5415087304288768</v>
      </c>
      <c r="N94" s="262">
        <v>6.4566637028047804</v>
      </c>
      <c r="O94" s="262">
        <v>5.5346894222010556</v>
      </c>
      <c r="P94" s="262">
        <v>4.5745877534792134</v>
      </c>
      <c r="Q94" s="262">
        <v>4.5658530178760541</v>
      </c>
      <c r="R94" s="262">
        <v>4.1087256544911854</v>
      </c>
      <c r="S94" s="262">
        <v>5.1616588347207797</v>
      </c>
      <c r="T94" s="262">
        <v>5.9715038836245329</v>
      </c>
      <c r="U94" s="262">
        <v>4.2135013025244197</v>
      </c>
      <c r="V94" s="262">
        <v>4.2553923176306254</v>
      </c>
      <c r="W94" s="262">
        <v>4.650056757394962</v>
      </c>
      <c r="X94" s="262">
        <v>2.1994499532466461</v>
      </c>
      <c r="Y94" s="262">
        <v>4.3459467995058692</v>
      </c>
      <c r="DA94" s="72" t="s">
        <v>1208</v>
      </c>
    </row>
    <row r="95" spans="1:105" ht="12" customHeight="1" x14ac:dyDescent="0.25">
      <c r="A95" s="60" t="s">
        <v>1024</v>
      </c>
      <c r="B95" s="262">
        <v>3.5341168803057301</v>
      </c>
      <c r="C95" s="262">
        <v>3.996602563121006</v>
      </c>
      <c r="D95" s="262">
        <v>3.1302629557530302</v>
      </c>
      <c r="E95" s="262">
        <v>3.6525907416861649</v>
      </c>
      <c r="F95" s="262">
        <v>3.3274892958056661</v>
      </c>
      <c r="G95" s="262">
        <v>3.490776378031986</v>
      </c>
      <c r="H95" s="262">
        <v>3.297430320401149</v>
      </c>
      <c r="I95" s="262">
        <v>3.5887870367871928</v>
      </c>
      <c r="J95" s="262">
        <v>3.0907183679276051</v>
      </c>
      <c r="K95" s="262">
        <v>2.587288122559781</v>
      </c>
      <c r="L95" s="262">
        <v>3.1524103812669599</v>
      </c>
      <c r="M95" s="262">
        <v>2.1947314703785499</v>
      </c>
      <c r="N95" s="262">
        <v>2.7653730021510561</v>
      </c>
      <c r="O95" s="262">
        <v>2.3558580450683468</v>
      </c>
      <c r="P95" s="262">
        <v>1.9454889601459571</v>
      </c>
      <c r="Q95" s="262">
        <v>1.658898077974708</v>
      </c>
      <c r="R95" s="262">
        <v>1.442940941565255</v>
      </c>
      <c r="S95" s="262">
        <v>1.769778192557582</v>
      </c>
      <c r="T95" s="262">
        <v>1.899601434187858</v>
      </c>
      <c r="U95" s="262">
        <v>1.5132601588695851</v>
      </c>
      <c r="V95" s="262">
        <v>1.4756928930936579</v>
      </c>
      <c r="W95" s="262">
        <v>1.624241381418253</v>
      </c>
      <c r="X95" s="262">
        <v>0.95606637042784792</v>
      </c>
      <c r="Y95" s="262">
        <v>1.748384660825846</v>
      </c>
      <c r="DA95" s="72" t="s">
        <v>1209</v>
      </c>
    </row>
    <row r="96" spans="1:105" ht="12" customHeight="1" x14ac:dyDescent="0.25">
      <c r="A96" s="64" t="s">
        <v>28</v>
      </c>
      <c r="B96" s="229">
        <v>0.25521159430813067</v>
      </c>
      <c r="C96" s="229">
        <v>0.29193226609602191</v>
      </c>
      <c r="D96" s="229">
        <v>0.16881847436808081</v>
      </c>
      <c r="E96" s="229">
        <v>0.11458786747588751</v>
      </c>
      <c r="F96" s="229">
        <v>0.13090583002823561</v>
      </c>
      <c r="G96" s="229">
        <v>0.1178124985066579</v>
      </c>
      <c r="H96" s="229">
        <v>0.121469309449733</v>
      </c>
      <c r="I96" s="229">
        <v>0.1044810685080283</v>
      </c>
      <c r="J96" s="229">
        <v>0.11443829474792749</v>
      </c>
      <c r="K96" s="229">
        <v>7.7368232551895455E-2</v>
      </c>
      <c r="L96" s="229">
        <v>0.15351911705157059</v>
      </c>
      <c r="M96" s="229">
        <v>0.1113326795996165</v>
      </c>
      <c r="N96" s="229">
        <v>0.14990407478645509</v>
      </c>
      <c r="O96" s="229">
        <v>0.13447149961719379</v>
      </c>
      <c r="P96" s="229">
        <v>0.1200377094011361</v>
      </c>
      <c r="Q96" s="229">
        <v>0.1229871558362747</v>
      </c>
      <c r="R96" s="229">
        <v>0.1164345672544882</v>
      </c>
      <c r="S96" s="229">
        <v>0.1843308138354052</v>
      </c>
      <c r="T96" s="229">
        <v>0.29723276585357927</v>
      </c>
      <c r="U96" s="229">
        <v>0.18785412368774271</v>
      </c>
      <c r="V96" s="229">
        <v>0.20545535475744259</v>
      </c>
      <c r="W96" s="229">
        <v>0.25750434335204198</v>
      </c>
      <c r="X96" s="229">
        <v>0.1110870733275284</v>
      </c>
      <c r="Y96" s="229">
        <v>0.35616908978752221</v>
      </c>
      <c r="DA96" s="73" t="s">
        <v>1210</v>
      </c>
    </row>
    <row r="97" spans="1:105" ht="12" customHeight="1" x14ac:dyDescent="0.25">
      <c r="A97" s="64" t="s">
        <v>30</v>
      </c>
      <c r="B97" s="229">
        <v>0.45363366535148347</v>
      </c>
      <c r="C97" s="229">
        <v>0.50777616080244614</v>
      </c>
      <c r="D97" s="229">
        <v>0.3649360261590115</v>
      </c>
      <c r="E97" s="229">
        <v>0.56889075443723247</v>
      </c>
      <c r="F97" s="229">
        <v>0.52831123809712022</v>
      </c>
      <c r="G97" s="229">
        <v>0.55952314610770526</v>
      </c>
      <c r="H97" s="229">
        <v>0.57529704799863846</v>
      </c>
      <c r="I97" s="229">
        <v>0.80943400552924583</v>
      </c>
      <c r="J97" s="229">
        <v>0.649915773938052</v>
      </c>
      <c r="K97" s="229">
        <v>0.24288742298233151</v>
      </c>
      <c r="L97" s="229">
        <v>2.2754943853657061E-2</v>
      </c>
      <c r="M97" s="229">
        <v>1.305234761548078E-2</v>
      </c>
      <c r="N97" s="229">
        <v>0</v>
      </c>
      <c r="O97" s="229">
        <v>4.9649301211558937E-2</v>
      </c>
      <c r="P97" s="229">
        <v>3.8869764539604619E-2</v>
      </c>
      <c r="Q97" s="229">
        <v>3.9324209107645412E-2</v>
      </c>
      <c r="R97" s="229">
        <v>9.6926494037212263E-2</v>
      </c>
      <c r="S97" s="229">
        <v>0.14657580021935879</v>
      </c>
      <c r="T97" s="229">
        <v>0.1248496767860009</v>
      </c>
      <c r="U97" s="229">
        <v>0.1389199993467557</v>
      </c>
      <c r="V97" s="229">
        <v>0.20397364684485689</v>
      </c>
      <c r="W97" s="229">
        <v>0.21345236124766009</v>
      </c>
      <c r="X97" s="229">
        <v>0.14851204043726371</v>
      </c>
      <c r="Y97" s="229">
        <v>0.2829887948614298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6.3598891392563676E-4</v>
      </c>
      <c r="T98" s="229">
        <v>8.7144110296557978E-4</v>
      </c>
      <c r="U98" s="229">
        <v>7.2875054922031583E-4</v>
      </c>
      <c r="V98" s="229">
        <v>3.6141369594652208E-4</v>
      </c>
      <c r="W98" s="229">
        <v>4.4870799664137008E-4</v>
      </c>
      <c r="X98" s="229">
        <v>2.2653879548720089E-3</v>
      </c>
      <c r="Y98" s="229">
        <v>8.2999465182841681E-3</v>
      </c>
      <c r="DA98" s="73" t="s">
        <v>1212</v>
      </c>
    </row>
    <row r="99" spans="1:105" ht="12" customHeight="1" x14ac:dyDescent="0.25">
      <c r="A99" s="64" t="s">
        <v>159</v>
      </c>
      <c r="B99" s="229">
        <v>8.6735569547822574E-3</v>
      </c>
      <c r="C99" s="229">
        <v>8.6469656439284361E-3</v>
      </c>
      <c r="D99" s="229">
        <v>4.0587216032558094E-3</v>
      </c>
      <c r="E99" s="229">
        <v>2.8243379780695291E-3</v>
      </c>
      <c r="F99" s="229">
        <v>7.0679098324802998E-3</v>
      </c>
      <c r="G99" s="229">
        <v>4.9058379867402196E-3</v>
      </c>
      <c r="H99" s="229">
        <v>1.5939033756386849E-3</v>
      </c>
      <c r="I99" s="229">
        <v>3.123103411309034E-3</v>
      </c>
      <c r="J99" s="229">
        <v>7.3138097359138716E-3</v>
      </c>
      <c r="K99" s="229">
        <v>1.551553819419176E-3</v>
      </c>
      <c r="L99" s="229">
        <v>2.048767364198767E-3</v>
      </c>
      <c r="M99" s="229">
        <v>1.2628736619574739E-3</v>
      </c>
      <c r="N99" s="229">
        <v>3.3741319579390109E-3</v>
      </c>
      <c r="O99" s="229">
        <v>1.595212081842702E-3</v>
      </c>
      <c r="P99" s="229">
        <v>1.2309414532959541E-3</v>
      </c>
      <c r="Q99" s="229">
        <v>2.477610942314449E-3</v>
      </c>
      <c r="R99" s="229">
        <v>1.1981779486476909E-3</v>
      </c>
      <c r="S99" s="229">
        <v>2.7776071509797778E-3</v>
      </c>
      <c r="T99" s="229">
        <v>4.0878531752670672E-3</v>
      </c>
      <c r="U99" s="229">
        <v>2.626920927136454E-3</v>
      </c>
      <c r="V99" s="229">
        <v>2.44307773841219E-3</v>
      </c>
      <c r="W99" s="229">
        <v>2.4341342726052111E-3</v>
      </c>
      <c r="X99" s="229">
        <v>1.447453108221274E-3</v>
      </c>
      <c r="Y99" s="229">
        <v>2.9199976870096108E-3</v>
      </c>
      <c r="DA99" s="73" t="s">
        <v>1213</v>
      </c>
    </row>
    <row r="100" spans="1:105" ht="12" customHeight="1" x14ac:dyDescent="0.25">
      <c r="A100" s="64" t="s">
        <v>32</v>
      </c>
      <c r="B100" s="229">
        <v>0.26578741883774709</v>
      </c>
      <c r="C100" s="229">
        <v>0.26671814463868071</v>
      </c>
      <c r="D100" s="229">
        <v>0.29813776801153491</v>
      </c>
      <c r="E100" s="229">
        <v>2.4028583087496131E-2</v>
      </c>
      <c r="F100" s="229">
        <v>1.729971996846566E-2</v>
      </c>
      <c r="G100" s="229">
        <v>1.8285805987799011E-2</v>
      </c>
      <c r="H100" s="229">
        <v>1.3501832110535249E-2</v>
      </c>
      <c r="I100" s="229">
        <v>7.3194633806413466E-3</v>
      </c>
      <c r="J100" s="229">
        <v>4.1249597107948354E-3</v>
      </c>
      <c r="K100" s="229">
        <v>5.9013780821074906E-3</v>
      </c>
      <c r="L100" s="229">
        <v>7.8669779407286138E-3</v>
      </c>
      <c r="M100" s="229">
        <v>2.419816668184293E-3</v>
      </c>
      <c r="N100" s="229">
        <v>3.219394855707216E-3</v>
      </c>
      <c r="O100" s="229">
        <v>4.54546987281273E-3</v>
      </c>
      <c r="P100" s="229">
        <v>2.3465562198848539E-3</v>
      </c>
      <c r="Q100" s="229">
        <v>1.159997178294862E-3</v>
      </c>
      <c r="R100" s="229">
        <v>2.2368264054590001E-3</v>
      </c>
      <c r="S100" s="229">
        <v>2.2712780821822209E-3</v>
      </c>
      <c r="T100" s="229">
        <v>2.1523107905440041E-3</v>
      </c>
      <c r="U100" s="229">
        <v>1.6140047811619681E-3</v>
      </c>
      <c r="V100" s="229">
        <v>2.073586188220294E-3</v>
      </c>
      <c r="W100" s="229">
        <v>8.9961567778072387E-3</v>
      </c>
      <c r="X100" s="229">
        <v>1.1568983819122681E-2</v>
      </c>
      <c r="Y100" s="229">
        <v>1.7236483853223701E-3</v>
      </c>
      <c r="DA100" s="73" t="s">
        <v>1214</v>
      </c>
    </row>
    <row r="101" spans="1:105" ht="12" customHeight="1" x14ac:dyDescent="0.25">
      <c r="A101" s="64" t="s">
        <v>33</v>
      </c>
      <c r="B101" s="229">
        <v>0.23454757142687521</v>
      </c>
      <c r="C101" s="229">
        <v>0.36529291095534122</v>
      </c>
      <c r="D101" s="229">
        <v>0.2166949142223048</v>
      </c>
      <c r="E101" s="229">
        <v>0.94996919625423304</v>
      </c>
      <c r="F101" s="229">
        <v>0.73189363235497062</v>
      </c>
      <c r="G101" s="229">
        <v>0.48497637786266751</v>
      </c>
      <c r="H101" s="229">
        <v>0.35388895766768141</v>
      </c>
      <c r="I101" s="229">
        <v>0.42067683867283739</v>
      </c>
      <c r="J101" s="229">
        <v>0.13771193444953531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0.38321888134626481</v>
      </c>
      <c r="T101" s="229">
        <v>0.88667749319166689</v>
      </c>
      <c r="U101" s="229">
        <v>0.74143191537170083</v>
      </c>
      <c r="V101" s="229">
        <v>0.580546000702721</v>
      </c>
      <c r="W101" s="229">
        <v>0.67884513322002282</v>
      </c>
      <c r="X101" s="229">
        <v>0.42942356817665722</v>
      </c>
      <c r="Y101" s="229">
        <v>0.52284531923091004</v>
      </c>
      <c r="DA101" s="73" t="s">
        <v>1215</v>
      </c>
    </row>
    <row r="102" spans="1:105" ht="12" customHeight="1" x14ac:dyDescent="0.25">
      <c r="A102" s="64" t="s">
        <v>35</v>
      </c>
      <c r="B102" s="229">
        <v>1.134852548233664</v>
      </c>
      <c r="C102" s="229">
        <v>0.94083072054957162</v>
      </c>
      <c r="D102" s="229">
        <v>0.65715908683066793</v>
      </c>
      <c r="E102" s="229">
        <v>0.43860038824075909</v>
      </c>
      <c r="F102" s="229">
        <v>0.46398498163922253</v>
      </c>
      <c r="G102" s="229">
        <v>0.62534764350950223</v>
      </c>
      <c r="H102" s="229">
        <v>0.59568200837958929</v>
      </c>
      <c r="I102" s="229">
        <v>0.58067032563389853</v>
      </c>
      <c r="J102" s="229">
        <v>0.47467104711608188</v>
      </c>
      <c r="K102" s="229">
        <v>0.23471313934484431</v>
      </c>
      <c r="L102" s="229">
        <v>0.39032090446128609</v>
      </c>
      <c r="M102" s="229">
        <v>0.3430680917861153</v>
      </c>
      <c r="N102" s="229">
        <v>0.37331205105359561</v>
      </c>
      <c r="O102" s="229">
        <v>0.34491409365622172</v>
      </c>
      <c r="P102" s="229">
        <v>0.27127484649560651</v>
      </c>
      <c r="Q102" s="229">
        <v>0.3779846145557913</v>
      </c>
      <c r="R102" s="229">
        <v>0.37157022869734802</v>
      </c>
      <c r="S102" s="229">
        <v>0.40676255068269329</v>
      </c>
      <c r="T102" s="229">
        <v>0.45625226586587031</v>
      </c>
      <c r="U102" s="229">
        <v>0.27341330366124939</v>
      </c>
      <c r="V102" s="229">
        <v>0.3064097150952298</v>
      </c>
      <c r="W102" s="229">
        <v>0.29132878365175752</v>
      </c>
      <c r="X102" s="229">
        <v>0.1009320021724564</v>
      </c>
      <c r="Y102" s="229">
        <v>0.2368554993294551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6.8232583156453194E-3</v>
      </c>
      <c r="C104" s="229">
        <v>9.8190008971572262E-2</v>
      </c>
      <c r="D104" s="229">
        <v>9.0666498645670127E-2</v>
      </c>
      <c r="E104" s="229">
        <v>0.14083917297401469</v>
      </c>
      <c r="F104" s="229">
        <v>0.14293831475603919</v>
      </c>
      <c r="G104" s="229">
        <v>0.16841350257740501</v>
      </c>
      <c r="H104" s="229">
        <v>0.17183729591112859</v>
      </c>
      <c r="I104" s="229">
        <v>0.1175133429374435</v>
      </c>
      <c r="J104" s="229">
        <v>9.461270774656587E-5</v>
      </c>
      <c r="K104" s="229">
        <v>1.217913794697025E-4</v>
      </c>
      <c r="L104" s="229">
        <v>2.7383884734683581E-4</v>
      </c>
      <c r="M104" s="229">
        <v>7.8537654260549692E-5</v>
      </c>
      <c r="N104" s="229">
        <v>2.165901253713796E-4</v>
      </c>
      <c r="O104" s="229">
        <v>3.4642161063301092E-3</v>
      </c>
      <c r="P104" s="229">
        <v>2.2007189352799598E-2</v>
      </c>
      <c r="Q104" s="229">
        <v>2.959443799110344E-2</v>
      </c>
      <c r="R104" s="229">
        <v>1.9927605288301529E-3</v>
      </c>
      <c r="S104" s="229">
        <v>4.1470256573030752E-2</v>
      </c>
      <c r="T104" s="229">
        <v>2.5093751760067531E-2</v>
      </c>
      <c r="U104" s="229">
        <v>3.9885265702236689E-2</v>
      </c>
      <c r="V104" s="229">
        <v>3.5509328153514437E-2</v>
      </c>
      <c r="W104" s="229">
        <v>2.7757860709031881E-2</v>
      </c>
      <c r="X104" s="229">
        <v>2.6451603527697071E-2</v>
      </c>
      <c r="Y104" s="229">
        <v>5.5605041130228287E-2</v>
      </c>
      <c r="DA104" s="73" t="s">
        <v>1218</v>
      </c>
    </row>
    <row r="105" spans="1:105" ht="12" customHeight="1" x14ac:dyDescent="0.25">
      <c r="A105" s="64" t="s">
        <v>39</v>
      </c>
      <c r="B105" s="229">
        <v>1.174587266877402</v>
      </c>
      <c r="C105" s="229">
        <v>1.517215385463444</v>
      </c>
      <c r="D105" s="229">
        <v>1.3297914659125041</v>
      </c>
      <c r="E105" s="229">
        <v>1.412850441238473</v>
      </c>
      <c r="F105" s="229">
        <v>1.305087669129132</v>
      </c>
      <c r="G105" s="229">
        <v>1.511511565493509</v>
      </c>
      <c r="H105" s="229">
        <v>1.4641599655082049</v>
      </c>
      <c r="I105" s="229">
        <v>1.5455688887137899</v>
      </c>
      <c r="J105" s="229">
        <v>1.7024479355215529</v>
      </c>
      <c r="K105" s="229">
        <v>2.024744604399713</v>
      </c>
      <c r="L105" s="229">
        <v>2.5756258317481722</v>
      </c>
      <c r="M105" s="229">
        <v>1.7235171233929349</v>
      </c>
      <c r="N105" s="229">
        <v>2.2353467593719869</v>
      </c>
      <c r="O105" s="229">
        <v>1.817218252522387</v>
      </c>
      <c r="P105" s="229">
        <v>1.4897219526836289</v>
      </c>
      <c r="Q105" s="229">
        <v>1.0853700523632841</v>
      </c>
      <c r="R105" s="229">
        <v>0.85258188669327006</v>
      </c>
      <c r="S105" s="229">
        <v>0.601735015753742</v>
      </c>
      <c r="T105" s="229">
        <v>0.1023838756618963</v>
      </c>
      <c r="U105" s="229">
        <v>0.12678587484238141</v>
      </c>
      <c r="V105" s="229">
        <v>0.1389207699173142</v>
      </c>
      <c r="W105" s="229">
        <v>0.14347390019068479</v>
      </c>
      <c r="X105" s="229">
        <v>0.1243782579040292</v>
      </c>
      <c r="Y105" s="229">
        <v>0.28097732389568408</v>
      </c>
      <c r="DA105" s="73" t="s">
        <v>1219</v>
      </c>
    </row>
    <row r="106" spans="1:105" ht="12" customHeight="1" x14ac:dyDescent="0.25">
      <c r="A106" s="60" t="s">
        <v>1036</v>
      </c>
      <c r="B106" s="262">
        <v>0.2075275385021044</v>
      </c>
      <c r="C106" s="262">
        <v>0.28658372446192071</v>
      </c>
      <c r="D106" s="262">
        <v>0.28521813431713189</v>
      </c>
      <c r="E106" s="262">
        <v>0.27681036509254742</v>
      </c>
      <c r="F106" s="262">
        <v>0.2569408061487447</v>
      </c>
      <c r="G106" s="262">
        <v>0.29168575562468069</v>
      </c>
      <c r="H106" s="262">
        <v>0.36452507324946648</v>
      </c>
      <c r="I106" s="262">
        <v>0.40965411251722572</v>
      </c>
      <c r="J106" s="262">
        <v>0.34203735976332639</v>
      </c>
      <c r="K106" s="262">
        <v>0.5525427245176584</v>
      </c>
      <c r="L106" s="262">
        <v>0.15817578626145251</v>
      </c>
      <c r="M106" s="262">
        <v>7.4720723871463474E-2</v>
      </c>
      <c r="N106" s="262">
        <v>0.22620476523127761</v>
      </c>
      <c r="O106" s="262">
        <v>0.31002895219927701</v>
      </c>
      <c r="P106" s="262">
        <v>0.21146159573541409</v>
      </c>
      <c r="Q106" s="262">
        <v>0.17331404174337819</v>
      </c>
      <c r="R106" s="262">
        <v>0.17042084876620681</v>
      </c>
      <c r="S106" s="262">
        <v>0.23235209606194029</v>
      </c>
      <c r="T106" s="262">
        <v>0.27992680858724089</v>
      </c>
      <c r="U106" s="262">
        <v>0.33361128783796751</v>
      </c>
      <c r="V106" s="262">
        <v>0.33702583518179741</v>
      </c>
      <c r="W106" s="262">
        <v>0.31308096488401399</v>
      </c>
      <c r="X106" s="262">
        <v>0.2835996976335825</v>
      </c>
      <c r="Y106" s="262">
        <v>0.69723221676014624</v>
      </c>
      <c r="DA106" s="72" t="s">
        <v>1220</v>
      </c>
    </row>
    <row r="107" spans="1:105" ht="12" customHeight="1" x14ac:dyDescent="0.25">
      <c r="A107" s="132" t="s">
        <v>1038</v>
      </c>
      <c r="B107" s="316">
        <v>2.716855854693685</v>
      </c>
      <c r="C107" s="316">
        <v>3.0406641119512421</v>
      </c>
      <c r="D107" s="316">
        <v>2.505338352389554</v>
      </c>
      <c r="E107" s="316">
        <v>2.3891243002806499</v>
      </c>
      <c r="F107" s="316">
        <v>2.268855422001042</v>
      </c>
      <c r="G107" s="316">
        <v>2.6219700612805821</v>
      </c>
      <c r="H107" s="316">
        <v>2.7482050497178161</v>
      </c>
      <c r="I107" s="316">
        <v>2.945003819895565</v>
      </c>
      <c r="J107" s="316">
        <v>2.4384993075450812</v>
      </c>
      <c r="K107" s="316">
        <v>2.188609837748841</v>
      </c>
      <c r="L107" s="316">
        <v>1.6440252291666371</v>
      </c>
      <c r="M107" s="316">
        <v>1.0903137543638921</v>
      </c>
      <c r="N107" s="316">
        <v>1.820869439317931</v>
      </c>
      <c r="O107" s="316">
        <v>1.92341665384044</v>
      </c>
      <c r="P107" s="316">
        <v>1.4500425111112261</v>
      </c>
      <c r="Q107" s="316">
        <v>1.392150820340248</v>
      </c>
      <c r="R107" s="316">
        <v>1.309359936060104</v>
      </c>
      <c r="S107" s="316">
        <v>1.664242002164859</v>
      </c>
      <c r="T107" s="316">
        <v>1.9243263421555039</v>
      </c>
      <c r="U107" s="316">
        <v>1.655183352830683</v>
      </c>
      <c r="V107" s="316">
        <v>1.691762551549792</v>
      </c>
      <c r="W107" s="316">
        <v>1.7001649282081299</v>
      </c>
      <c r="X107" s="316">
        <v>0.9916469542970886</v>
      </c>
      <c r="Y107" s="316">
        <v>2.119249744931373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11.00986646640588</v>
      </c>
      <c r="C110" s="223">
        <v>13.776877418145579</v>
      </c>
      <c r="D110" s="223">
        <v>12.86505929627217</v>
      </c>
      <c r="E110" s="223">
        <v>13.149034763623829</v>
      </c>
      <c r="F110" s="223">
        <v>11.13184821420816</v>
      </c>
      <c r="G110" s="223">
        <v>12.23223172329746</v>
      </c>
      <c r="H110" s="223">
        <v>12.54831694977287</v>
      </c>
      <c r="I110" s="223">
        <v>14.19606992359863</v>
      </c>
      <c r="J110" s="223">
        <v>12.949640489371131</v>
      </c>
      <c r="K110" s="223">
        <v>13.86834647667713</v>
      </c>
      <c r="L110" s="223">
        <v>21.7006297340108</v>
      </c>
      <c r="M110" s="223">
        <v>22.510857066361439</v>
      </c>
      <c r="N110" s="223">
        <v>23.977118967440092</v>
      </c>
      <c r="O110" s="223">
        <v>23.8623653866834</v>
      </c>
      <c r="P110" s="223">
        <v>26.684997544513561</v>
      </c>
      <c r="Q110" s="223">
        <v>26.48576839748922</v>
      </c>
      <c r="R110" s="223">
        <v>29.440894753687498</v>
      </c>
      <c r="S110" s="223">
        <v>27.589148387134269</v>
      </c>
      <c r="T110" s="223">
        <v>26.160138945962782</v>
      </c>
      <c r="U110" s="223">
        <v>31.43865565317008</v>
      </c>
      <c r="V110" s="223">
        <v>36.7905862677122</v>
      </c>
      <c r="W110" s="223">
        <v>39.572298186269997</v>
      </c>
      <c r="X110" s="223">
        <v>28.45234513854227</v>
      </c>
      <c r="Y110" s="223">
        <v>32.957853955864593</v>
      </c>
      <c r="DA110" s="89" t="s">
        <v>1222</v>
      </c>
    </row>
    <row r="111" spans="1:105" ht="12" customHeight="1" x14ac:dyDescent="0.25">
      <c r="A111" s="55" t="s">
        <v>91</v>
      </c>
      <c r="B111" s="259">
        <v>2.188998010883882E-2</v>
      </c>
      <c r="C111" s="259">
        <v>2.777782471816773E-2</v>
      </c>
      <c r="D111" s="259">
        <v>2.7350483525987752E-2</v>
      </c>
      <c r="E111" s="259">
        <v>2.487252970628984E-2</v>
      </c>
      <c r="F111" s="259">
        <v>2.15688485007587E-2</v>
      </c>
      <c r="G111" s="259">
        <v>2.543938686335177E-2</v>
      </c>
      <c r="H111" s="259">
        <v>2.8578133976594679E-2</v>
      </c>
      <c r="I111" s="259">
        <v>3.2247188841740937E-2</v>
      </c>
      <c r="J111" s="259">
        <v>2.8619406761842259E-2</v>
      </c>
      <c r="K111" s="259">
        <v>3.4090962187960462E-2</v>
      </c>
      <c r="L111" s="259">
        <v>3.3864033330271291E-2</v>
      </c>
      <c r="M111" s="259">
        <v>3.2990798923939857E-2</v>
      </c>
      <c r="N111" s="259">
        <v>4.5826241086012333E-2</v>
      </c>
      <c r="O111" s="259">
        <v>5.4642054828895038E-2</v>
      </c>
      <c r="P111" s="259">
        <v>5.6579188051680329E-2</v>
      </c>
      <c r="Q111" s="259">
        <v>6.5450880476773027E-2</v>
      </c>
      <c r="R111" s="259">
        <v>7.9534197912770985E-2</v>
      </c>
      <c r="S111" s="259">
        <v>6.5756232652291385E-2</v>
      </c>
      <c r="T111" s="259">
        <v>7.275207734955462E-2</v>
      </c>
      <c r="U111" s="259">
        <v>7.6532728424591537E-2</v>
      </c>
      <c r="V111" s="259">
        <v>9.2592151487948068E-2</v>
      </c>
      <c r="W111" s="259">
        <v>6.8287155918277012E-2</v>
      </c>
      <c r="X111" s="259">
        <v>9.45405059188998E-2</v>
      </c>
      <c r="Y111" s="259">
        <v>0.1225821838518617</v>
      </c>
      <c r="DA111" s="67" t="s">
        <v>1223</v>
      </c>
    </row>
    <row r="112" spans="1:105" ht="12" customHeight="1" x14ac:dyDescent="0.25">
      <c r="A112" s="173" t="s">
        <v>92</v>
      </c>
      <c r="B112" s="224">
        <v>4.7076374186797838E-2</v>
      </c>
      <c r="C112" s="224">
        <v>5.9738714426685449E-2</v>
      </c>
      <c r="D112" s="224">
        <v>5.8819678695795297E-2</v>
      </c>
      <c r="E112" s="224">
        <v>5.3490615779625647E-2</v>
      </c>
      <c r="F112" s="224">
        <v>4.6385751734423671E-2</v>
      </c>
      <c r="G112" s="224">
        <v>5.4709693161314833E-2</v>
      </c>
      <c r="H112" s="224">
        <v>6.145985158293403E-2</v>
      </c>
      <c r="I112" s="224">
        <v>6.9350484597889228E-2</v>
      </c>
      <c r="J112" s="224">
        <v>6.1548612425675137E-2</v>
      </c>
      <c r="K112" s="224">
        <v>7.3315685275583173E-2</v>
      </c>
      <c r="L112" s="224">
        <v>7.2827654324196217E-2</v>
      </c>
      <c r="M112" s="224">
        <v>7.0949685067904167E-2</v>
      </c>
      <c r="N112" s="224">
        <v>9.8553459720524358E-2</v>
      </c>
      <c r="O112" s="224">
        <v>0.1175126613487381</v>
      </c>
      <c r="P112" s="224">
        <v>0.12167864085132769</v>
      </c>
      <c r="Q112" s="224">
        <v>0.1407580146194749</v>
      </c>
      <c r="R112" s="224">
        <v>0.17104545746373709</v>
      </c>
      <c r="S112" s="224">
        <v>0.141414701980632</v>
      </c>
      <c r="T112" s="224">
        <v>0.1564598962240068</v>
      </c>
      <c r="U112" s="224">
        <v>0.16459052694149609</v>
      </c>
      <c r="V112" s="224">
        <v>0.199127762955219</v>
      </c>
      <c r="W112" s="224">
        <v>0.14685768046280531</v>
      </c>
      <c r="X112" s="224">
        <v>0.20331787467683499</v>
      </c>
      <c r="Y112" s="224">
        <v>0.2636240292111991</v>
      </c>
      <c r="DA112" s="177" t="s">
        <v>1224</v>
      </c>
    </row>
    <row r="113" spans="1:105" ht="12" customHeight="1" x14ac:dyDescent="0.25">
      <c r="A113" s="173" t="s">
        <v>93</v>
      </c>
      <c r="B113" s="224">
        <v>0.30281225262398659</v>
      </c>
      <c r="C113" s="224">
        <v>0.38426100133851709</v>
      </c>
      <c r="D113" s="224">
        <v>0.37834943136907773</v>
      </c>
      <c r="E113" s="224">
        <v>0.3440709727176714</v>
      </c>
      <c r="F113" s="224">
        <v>0.29836991941271779</v>
      </c>
      <c r="G113" s="224">
        <v>0.35191251902298948</v>
      </c>
      <c r="H113" s="224">
        <v>0.39533197756303368</v>
      </c>
      <c r="I113" s="224">
        <v>0.44608738086590449</v>
      </c>
      <c r="J113" s="224">
        <v>0.39590291938256678</v>
      </c>
      <c r="K113" s="224">
        <v>0.47159298468650201</v>
      </c>
      <c r="L113" s="224">
        <v>0.46845379322810049</v>
      </c>
      <c r="M113" s="224">
        <v>0.45637401625547469</v>
      </c>
      <c r="N113" s="224">
        <v>0.6339314710908337</v>
      </c>
      <c r="O113" s="224">
        <v>0.75588390800135896</v>
      </c>
      <c r="P113" s="224">
        <v>0.78268099378708433</v>
      </c>
      <c r="Q113" s="224">
        <v>0.90540642133302929</v>
      </c>
      <c r="R113" s="224">
        <v>1.1002261998805321</v>
      </c>
      <c r="S113" s="224">
        <v>0.90963047177312129</v>
      </c>
      <c r="T113" s="224">
        <v>1.006406598624441</v>
      </c>
      <c r="U113" s="224">
        <v>1.0587057538874911</v>
      </c>
      <c r="V113" s="224">
        <v>1.280861738017097</v>
      </c>
      <c r="W113" s="224">
        <v>0.94464167651524455</v>
      </c>
      <c r="X113" s="224">
        <v>1.307814050957216</v>
      </c>
      <c r="Y113" s="224">
        <v>1.6957250321466359</v>
      </c>
      <c r="DA113" s="177" t="s">
        <v>1225</v>
      </c>
    </row>
    <row r="114" spans="1:105" ht="12" customHeight="1" x14ac:dyDescent="0.25">
      <c r="A114" s="173" t="s">
        <v>94</v>
      </c>
      <c r="B114" s="224">
        <v>0.42231089244747672</v>
      </c>
      <c r="C114" s="224">
        <v>0.53590171798476216</v>
      </c>
      <c r="D114" s="224">
        <v>0.52765726827070225</v>
      </c>
      <c r="E114" s="224">
        <v>0.47985151952917132</v>
      </c>
      <c r="F114" s="224">
        <v>0.41611548361991668</v>
      </c>
      <c r="G114" s="224">
        <v>0.49078757112441229</v>
      </c>
      <c r="H114" s="224">
        <v>0.55134162772793227</v>
      </c>
      <c r="I114" s="224">
        <v>0.62212660911368567</v>
      </c>
      <c r="J114" s="224">
        <v>0.55213788001710895</v>
      </c>
      <c r="K114" s="224">
        <v>0.65769747594140104</v>
      </c>
      <c r="L114" s="224">
        <v>0.65331946701054322</v>
      </c>
      <c r="M114" s="224">
        <v>0.63647265401116726</v>
      </c>
      <c r="N114" s="224">
        <v>0.88409951376487095</v>
      </c>
      <c r="O114" s="224">
        <v>1.054177976645897</v>
      </c>
      <c r="P114" s="224">
        <v>1.0915499822866781</v>
      </c>
      <c r="Q114" s="224">
        <v>1.262706480690603</v>
      </c>
      <c r="R114" s="224">
        <v>1.5344078858744239</v>
      </c>
      <c r="S114" s="224">
        <v>1.268597465931921</v>
      </c>
      <c r="T114" s="224">
        <v>1.403564304770311</v>
      </c>
      <c r="U114" s="224">
        <v>1.4765022481395089</v>
      </c>
      <c r="V114" s="224">
        <v>1.78632753132189</v>
      </c>
      <c r="W114" s="224">
        <v>1.3174251239681609</v>
      </c>
      <c r="X114" s="224">
        <v>1.8239160213272769</v>
      </c>
      <c r="Y114" s="224">
        <v>2.3649081087898032</v>
      </c>
      <c r="DA114" s="177" t="s">
        <v>1226</v>
      </c>
    </row>
    <row r="115" spans="1:105" ht="12" customHeight="1" x14ac:dyDescent="0.25">
      <c r="A115" s="56" t="s">
        <v>95</v>
      </c>
      <c r="B115" s="260">
        <v>0.67385097552902995</v>
      </c>
      <c r="C115" s="260">
        <v>0.79761553436453536</v>
      </c>
      <c r="D115" s="260">
        <v>0.72009880397962278</v>
      </c>
      <c r="E115" s="260">
        <v>0.65005232732504981</v>
      </c>
      <c r="F115" s="260">
        <v>0.5674671640559954</v>
      </c>
      <c r="G115" s="260">
        <v>0.64047372644925005</v>
      </c>
      <c r="H115" s="260">
        <v>0.64460879681964256</v>
      </c>
      <c r="I115" s="260">
        <v>0.70936523885272917</v>
      </c>
      <c r="J115" s="260">
        <v>0.63943058123120133</v>
      </c>
      <c r="K115" s="260">
        <v>0.57697195001725565</v>
      </c>
      <c r="L115" s="260">
        <v>1.0641482655722569</v>
      </c>
      <c r="M115" s="260">
        <v>1.1850692520481649</v>
      </c>
      <c r="N115" s="260">
        <v>1.1684355441434719</v>
      </c>
      <c r="O115" s="260">
        <v>1.1484698257270121</v>
      </c>
      <c r="P115" s="260">
        <v>1.294103886680833</v>
      </c>
      <c r="Q115" s="260">
        <v>1.391987615652486</v>
      </c>
      <c r="R115" s="260">
        <v>1.5585067862298301</v>
      </c>
      <c r="S115" s="260">
        <v>1.519151105561318</v>
      </c>
      <c r="T115" s="260">
        <v>1.467854270384525</v>
      </c>
      <c r="U115" s="260">
        <v>1.6932308789912509</v>
      </c>
      <c r="V115" s="260">
        <v>2.0163968608727072</v>
      </c>
      <c r="W115" s="260">
        <v>2.2669914908196791</v>
      </c>
      <c r="X115" s="260">
        <v>1.2818256348645709</v>
      </c>
      <c r="Y115" s="260">
        <v>1.5283160813791701</v>
      </c>
      <c r="DA115" s="68" t="s">
        <v>1227</v>
      </c>
    </row>
    <row r="116" spans="1:105" ht="12" customHeight="1" x14ac:dyDescent="0.25">
      <c r="A116" s="37" t="s">
        <v>159</v>
      </c>
      <c r="B116" s="226">
        <v>4.8188976635935516E-3</v>
      </c>
      <c r="C116" s="226">
        <v>6.8187040351329539E-3</v>
      </c>
      <c r="D116" s="226">
        <v>4.1242418659511813E-3</v>
      </c>
      <c r="E116" s="226">
        <v>3.8784270425515489E-3</v>
      </c>
      <c r="F116" s="226">
        <v>7.9500584425968076E-3</v>
      </c>
      <c r="G116" s="226">
        <v>4.6496803958313154E-3</v>
      </c>
      <c r="H116" s="226">
        <v>1.590567577834757E-3</v>
      </c>
      <c r="I116" s="226">
        <v>3.500702008509196E-3</v>
      </c>
      <c r="J116" s="226">
        <v>8.9597465935429485E-3</v>
      </c>
      <c r="K116" s="226">
        <v>3.3242251380967442E-3</v>
      </c>
      <c r="L116" s="226">
        <v>5.221265128416152E-3</v>
      </c>
      <c r="M116" s="226">
        <v>4.1101092616014226E-3</v>
      </c>
      <c r="N116" s="226">
        <v>9.7371653161211179E-3</v>
      </c>
      <c r="O116" s="226">
        <v>4.8395531359583556E-3</v>
      </c>
      <c r="P116" s="226">
        <v>5.3905133819272229E-3</v>
      </c>
      <c r="Q116" s="226">
        <v>8.4131147582197467E-3</v>
      </c>
      <c r="R116" s="226">
        <v>4.6357301188234114E-3</v>
      </c>
      <c r="S116" s="226">
        <v>9.5115323845049067E-3</v>
      </c>
      <c r="T116" s="226">
        <v>1.201801266116732E-2</v>
      </c>
      <c r="U116" s="226">
        <v>1.4503206082093789E-2</v>
      </c>
      <c r="V116" s="226">
        <v>1.4353480400874219E-2</v>
      </c>
      <c r="W116" s="226">
        <v>1.7054410077774411E-2</v>
      </c>
      <c r="X116" s="226">
        <v>1.574313108141592E-2</v>
      </c>
      <c r="Y116" s="226">
        <v>1.576270924343972E-2</v>
      </c>
      <c r="DA116" s="69" t="s">
        <v>1228</v>
      </c>
    </row>
    <row r="117" spans="1:105" ht="12" customHeight="1" x14ac:dyDescent="0.25">
      <c r="A117" s="37" t="s">
        <v>35</v>
      </c>
      <c r="B117" s="226">
        <v>0.65984452669429017</v>
      </c>
      <c r="C117" s="226">
        <v>0.77642821546550211</v>
      </c>
      <c r="D117" s="226">
        <v>0.69883893542218667</v>
      </c>
      <c r="E117" s="226">
        <v>0.63031796414595931</v>
      </c>
      <c r="F117" s="226">
        <v>0.54617894829327296</v>
      </c>
      <c r="G117" s="226">
        <v>0.62027336181554038</v>
      </c>
      <c r="H117" s="226">
        <v>0.62209445578145162</v>
      </c>
      <c r="I117" s="226">
        <v>0.68116154862953049</v>
      </c>
      <c r="J117" s="226">
        <v>0.60855035982119698</v>
      </c>
      <c r="K117" s="226">
        <v>0.52627495097287758</v>
      </c>
      <c r="L117" s="226">
        <v>1.0410141273147691</v>
      </c>
      <c r="M117" s="226">
        <v>1.1684913472924641</v>
      </c>
      <c r="N117" s="226">
        <v>1.127441982434972</v>
      </c>
      <c r="O117" s="226">
        <v>1.0950891737982349</v>
      </c>
      <c r="P117" s="226">
        <v>1.243237124598888</v>
      </c>
      <c r="Q117" s="226">
        <v>1.3432273862962201</v>
      </c>
      <c r="R117" s="226">
        <v>1.5044904808549009</v>
      </c>
      <c r="S117" s="226">
        <v>1.4577140641025419</v>
      </c>
      <c r="T117" s="226">
        <v>1.4037640477676749</v>
      </c>
      <c r="U117" s="226">
        <v>1.5797500321823339</v>
      </c>
      <c r="V117" s="226">
        <v>1.8839708457036439</v>
      </c>
      <c r="W117" s="226">
        <v>2.1361280279820321</v>
      </c>
      <c r="X117" s="226">
        <v>1.148860265728828</v>
      </c>
      <c r="Y117" s="226">
        <v>1.342161477962619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9.1875511711461931E-3</v>
      </c>
      <c r="C120" s="226">
        <v>1.4368614863900271E-2</v>
      </c>
      <c r="D120" s="226">
        <v>1.7135626691484988E-2</v>
      </c>
      <c r="E120" s="226">
        <v>1.585593613653893E-2</v>
      </c>
      <c r="F120" s="226">
        <v>1.333815732012565E-2</v>
      </c>
      <c r="G120" s="226">
        <v>1.555068423787833E-2</v>
      </c>
      <c r="H120" s="226">
        <v>2.092377346035627E-2</v>
      </c>
      <c r="I120" s="226">
        <v>2.4702988214689529E-2</v>
      </c>
      <c r="J120" s="226">
        <v>2.1920474816461429E-2</v>
      </c>
      <c r="K120" s="226">
        <v>4.7372773906281383E-2</v>
      </c>
      <c r="L120" s="226">
        <v>1.791287312907161E-2</v>
      </c>
      <c r="M120" s="226">
        <v>1.246779549409942E-2</v>
      </c>
      <c r="N120" s="226">
        <v>3.1256396392379177E-2</v>
      </c>
      <c r="O120" s="226">
        <v>4.8541098792818912E-2</v>
      </c>
      <c r="P120" s="226">
        <v>4.5476248700017492E-2</v>
      </c>
      <c r="Q120" s="226">
        <v>4.0347114598045852E-2</v>
      </c>
      <c r="R120" s="226">
        <v>4.9380575256105667E-2</v>
      </c>
      <c r="S120" s="226">
        <v>5.1925509074271167E-2</v>
      </c>
      <c r="T120" s="226">
        <v>5.2072209955682618E-2</v>
      </c>
      <c r="U120" s="226">
        <v>9.8977640726822649E-2</v>
      </c>
      <c r="V120" s="226">
        <v>0.1180725347681883</v>
      </c>
      <c r="W120" s="226">
        <v>0.1138090527598731</v>
      </c>
      <c r="X120" s="226">
        <v>0.1172222380543273</v>
      </c>
      <c r="Y120" s="226">
        <v>0.1703918941731111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5.5376652258895991</v>
      </c>
      <c r="C121" s="261">
        <f t="shared" si="4"/>
        <v>7.1003654649349235</v>
      </c>
      <c r="D121" s="261">
        <f t="shared" si="4"/>
        <v>6.6456832601634224</v>
      </c>
      <c r="E121" s="261">
        <f t="shared" si="4"/>
        <v>7.3947833785645569</v>
      </c>
      <c r="F121" s="261">
        <f t="shared" si="4"/>
        <v>6.1515347222747891</v>
      </c>
      <c r="G121" s="261">
        <f t="shared" si="4"/>
        <v>6.5864714006351681</v>
      </c>
      <c r="H121" s="261">
        <f t="shared" si="4"/>
        <v>6.6684219306813617</v>
      </c>
      <c r="I121" s="261">
        <f t="shared" si="4"/>
        <v>7.6421605436607907</v>
      </c>
      <c r="J121" s="261">
        <f t="shared" si="4"/>
        <v>7.0540776996380847</v>
      </c>
      <c r="K121" s="261">
        <f t="shared" si="4"/>
        <v>7.8367881957532513</v>
      </c>
      <c r="L121" s="261">
        <f t="shared" si="4"/>
        <v>12.64809065025854</v>
      </c>
      <c r="M121" s="261">
        <f t="shared" si="4"/>
        <v>12.911984609157958</v>
      </c>
      <c r="N121" s="261">
        <f t="shared" si="4"/>
        <v>13.532577747351372</v>
      </c>
      <c r="O121" s="261">
        <f t="shared" si="4"/>
        <v>13.014341413511923</v>
      </c>
      <c r="P121" s="261">
        <f t="shared" si="4"/>
        <v>14.760950576499027</v>
      </c>
      <c r="Q121" s="261">
        <f t="shared" si="4"/>
        <v>13.651047557589362</v>
      </c>
      <c r="R121" s="261">
        <f t="shared" si="4"/>
        <v>14.737281749441561</v>
      </c>
      <c r="S121" s="261">
        <f t="shared" si="4"/>
        <v>13.984202273420097</v>
      </c>
      <c r="T121" s="261">
        <f t="shared" si="4"/>
        <v>12.51704047318654</v>
      </c>
      <c r="U121" s="261">
        <f t="shared" si="4"/>
        <v>15.906741590033873</v>
      </c>
      <c r="V121" s="261">
        <f t="shared" si="4"/>
        <v>18.293790167343346</v>
      </c>
      <c r="W121" s="261">
        <f t="shared" si="4"/>
        <v>20.898216292918693</v>
      </c>
      <c r="X121" s="261">
        <f t="shared" si="4"/>
        <v>14.040662071813495</v>
      </c>
      <c r="Y121" s="261">
        <f t="shared" si="4"/>
        <v>15.281344599783472</v>
      </c>
      <c r="DA121" s="70"/>
    </row>
    <row r="122" spans="1:105" ht="12" customHeight="1" x14ac:dyDescent="0.25">
      <c r="A122" s="60" t="s">
        <v>1052</v>
      </c>
      <c r="B122" s="262">
        <v>5.5362111648336993</v>
      </c>
      <c r="C122" s="262">
        <v>7.0985202986561298</v>
      </c>
      <c r="D122" s="262">
        <v>6.6438664803967242</v>
      </c>
      <c r="E122" s="262">
        <v>7.3931311990455342</v>
      </c>
      <c r="F122" s="262">
        <v>6.1501019926665563</v>
      </c>
      <c r="G122" s="262">
        <v>6.5847815671341756</v>
      </c>
      <c r="H122" s="262">
        <v>6.6665236031607771</v>
      </c>
      <c r="I122" s="262">
        <v>7.6400184959648181</v>
      </c>
      <c r="J122" s="262">
        <v>7.0521766305366764</v>
      </c>
      <c r="K122" s="262">
        <v>7.8345236738016917</v>
      </c>
      <c r="L122" s="262">
        <v>12.64584120225464</v>
      </c>
      <c r="M122" s="262">
        <v>12.90979316651252</v>
      </c>
      <c r="N122" s="262">
        <v>13.52953369924488</v>
      </c>
      <c r="O122" s="262">
        <v>13.010711767274421</v>
      </c>
      <c r="P122" s="262">
        <v>14.75719225449456</v>
      </c>
      <c r="Q122" s="262">
        <v>13.64713435389837</v>
      </c>
      <c r="R122" s="262">
        <v>14.732713921324031</v>
      </c>
      <c r="S122" s="262">
        <v>13.97971088009839</v>
      </c>
      <c r="T122" s="262">
        <v>12.512710180531551</v>
      </c>
      <c r="U122" s="262">
        <v>15.90079997055785</v>
      </c>
      <c r="V122" s="262">
        <v>18.28662821057457</v>
      </c>
      <c r="W122" s="262">
        <v>20.89074581575921</v>
      </c>
      <c r="X122" s="262">
        <v>14.035688574589731</v>
      </c>
      <c r="Y122" s="262">
        <v>15.27489591257639</v>
      </c>
      <c r="DA122" s="72" t="s">
        <v>1233</v>
      </c>
    </row>
    <row r="123" spans="1:105" ht="12" customHeight="1" x14ac:dyDescent="0.25">
      <c r="A123" s="64" t="s">
        <v>28</v>
      </c>
      <c r="B123" s="229">
        <v>0.39982830152137538</v>
      </c>
      <c r="C123" s="229">
        <v>0.51856863442683165</v>
      </c>
      <c r="D123" s="229">
        <v>0.35835457611374122</v>
      </c>
      <c r="E123" s="229">
        <v>0.23196059357560511</v>
      </c>
      <c r="F123" s="229">
        <v>0.2419766657150183</v>
      </c>
      <c r="G123" s="229">
        <v>0.22226170391005551</v>
      </c>
      <c r="H123" s="229">
        <v>0.24560978155725491</v>
      </c>
      <c r="I123" s="229">
        <v>0.2224528455668823</v>
      </c>
      <c r="J123" s="229">
        <v>0.26115823813804151</v>
      </c>
      <c r="K123" s="229">
        <v>0.2343300306411264</v>
      </c>
      <c r="L123" s="229">
        <v>0.61377097413757642</v>
      </c>
      <c r="M123" s="229">
        <v>0.65502573885719817</v>
      </c>
      <c r="N123" s="229">
        <v>0.73357281468930358</v>
      </c>
      <c r="O123" s="229">
        <v>0.74281088725538935</v>
      </c>
      <c r="P123" s="229">
        <v>0.91072663319278158</v>
      </c>
      <c r="Q123" s="229">
        <v>1.0119592181325241</v>
      </c>
      <c r="R123" s="229">
        <v>1.1890215459542</v>
      </c>
      <c r="S123" s="229">
        <v>1.456195338958246</v>
      </c>
      <c r="T123" s="229">
        <v>1.957908049372731</v>
      </c>
      <c r="U123" s="229">
        <v>1.9739517980346351</v>
      </c>
      <c r="V123" s="229">
        <v>2.5460494731149699</v>
      </c>
      <c r="W123" s="229">
        <v>3.3120656274831068</v>
      </c>
      <c r="X123" s="229">
        <v>1.630892773356927</v>
      </c>
      <c r="Y123" s="229">
        <v>3.0931119460076681</v>
      </c>
      <c r="DA123" s="73" t="s">
        <v>1234</v>
      </c>
    </row>
    <row r="124" spans="1:105" ht="12" customHeight="1" x14ac:dyDescent="0.25">
      <c r="A124" s="64" t="s">
        <v>30</v>
      </c>
      <c r="B124" s="229">
        <v>0.71068706115058033</v>
      </c>
      <c r="C124" s="229">
        <v>0.90197905775586351</v>
      </c>
      <c r="D124" s="229">
        <v>0.7746574861096609</v>
      </c>
      <c r="E124" s="229">
        <v>1.151607408233706</v>
      </c>
      <c r="F124" s="229">
        <v>0.97657218037531401</v>
      </c>
      <c r="G124" s="229">
        <v>1.0555804299828651</v>
      </c>
      <c r="H124" s="229">
        <v>1.1632451269343229</v>
      </c>
      <c r="I124" s="229">
        <v>1.7233830051684851</v>
      </c>
      <c r="J124" s="229">
        <v>1.483164869186913</v>
      </c>
      <c r="K124" s="229">
        <v>0.73564841010962945</v>
      </c>
      <c r="L124" s="229">
        <v>9.0974494406539236E-2</v>
      </c>
      <c r="M124" s="229">
        <v>7.679347763296572E-2</v>
      </c>
      <c r="N124" s="229">
        <v>0</v>
      </c>
      <c r="O124" s="229">
        <v>0.27425916710645942</v>
      </c>
      <c r="P124" s="229">
        <v>0.29490507581957598</v>
      </c>
      <c r="Q124" s="229">
        <v>0.32356627512574337</v>
      </c>
      <c r="R124" s="229">
        <v>0.98980648532108662</v>
      </c>
      <c r="S124" s="229">
        <v>1.15793443669215</v>
      </c>
      <c r="T124" s="229">
        <v>0.82239986711731283</v>
      </c>
      <c r="U124" s="229">
        <v>1.459757055689225</v>
      </c>
      <c r="V124" s="229">
        <v>2.5276878117476951</v>
      </c>
      <c r="W124" s="229">
        <v>2.7454613758765398</v>
      </c>
      <c r="X124" s="229">
        <v>2.1803366156879731</v>
      </c>
      <c r="Y124" s="229">
        <v>2.4654020910309642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5.024250003662409E-3</v>
      </c>
      <c r="T125" s="229">
        <v>5.7402875660453106E-3</v>
      </c>
      <c r="U125" s="229">
        <v>7.657635769248927E-3</v>
      </c>
      <c r="V125" s="229">
        <v>4.4787206993340363E-3</v>
      </c>
      <c r="W125" s="229">
        <v>5.7713602539935628E-3</v>
      </c>
      <c r="X125" s="229">
        <v>3.3258638775705597E-2</v>
      </c>
      <c r="Y125" s="229">
        <v>7.2365139323470093E-2</v>
      </c>
      <c r="DA125" s="73" t="s">
        <v>1236</v>
      </c>
    </row>
    <row r="126" spans="1:105" ht="12" customHeight="1" x14ac:dyDescent="0.25">
      <c r="A126" s="64" t="s">
        <v>159</v>
      </c>
      <c r="B126" s="229">
        <v>1.358846393629155E-2</v>
      </c>
      <c r="C126" s="229">
        <v>1.535988202288271E-2</v>
      </c>
      <c r="D126" s="229">
        <v>8.6155349119386437E-3</v>
      </c>
      <c r="E126" s="229">
        <v>5.7173165735804523E-3</v>
      </c>
      <c r="F126" s="229">
        <v>1.3064882247559809E-2</v>
      </c>
      <c r="G126" s="229">
        <v>9.2552142078366813E-3</v>
      </c>
      <c r="H126" s="229">
        <v>3.22285737596946E-3</v>
      </c>
      <c r="I126" s="229">
        <v>6.6494653123876472E-3</v>
      </c>
      <c r="J126" s="229">
        <v>1.6690756087509011E-2</v>
      </c>
      <c r="K126" s="229">
        <v>4.6992886105027727E-3</v>
      </c>
      <c r="L126" s="229">
        <v>8.1909925295045698E-3</v>
      </c>
      <c r="M126" s="229">
        <v>7.4301162648908303E-3</v>
      </c>
      <c r="N126" s="229">
        <v>1.6511702440673761E-2</v>
      </c>
      <c r="O126" s="229">
        <v>8.8118367479155021E-3</v>
      </c>
      <c r="P126" s="229">
        <v>9.3391582612708836E-3</v>
      </c>
      <c r="Q126" s="229">
        <v>2.038620386797833E-2</v>
      </c>
      <c r="R126" s="229">
        <v>1.2235708264500751E-2</v>
      </c>
      <c r="S126" s="229">
        <v>2.1942823896635769E-2</v>
      </c>
      <c r="T126" s="229">
        <v>2.6927181508824519E-2</v>
      </c>
      <c r="U126" s="229">
        <v>2.7603414743427101E-2</v>
      </c>
      <c r="V126" s="229">
        <v>3.027517484762924E-2</v>
      </c>
      <c r="W126" s="229">
        <v>3.1308258152183827E-2</v>
      </c>
      <c r="X126" s="229">
        <v>2.1250364630734309E-2</v>
      </c>
      <c r="Y126" s="229">
        <v>2.5439058132616779E-2</v>
      </c>
      <c r="DA126" s="73" t="s">
        <v>1237</v>
      </c>
    </row>
    <row r="127" spans="1:105" ht="12" customHeight="1" x14ac:dyDescent="0.25">
      <c r="A127" s="64" t="s">
        <v>32</v>
      </c>
      <c r="B127" s="229">
        <v>0.41639696083455408</v>
      </c>
      <c r="C127" s="229">
        <v>0.47377998291098661</v>
      </c>
      <c r="D127" s="229">
        <v>0.63286339886193721</v>
      </c>
      <c r="E127" s="229">
        <v>4.8641139053654227E-2</v>
      </c>
      <c r="F127" s="229">
        <v>3.1978167472525243E-2</v>
      </c>
      <c r="G127" s="229">
        <v>3.4497480723466908E-2</v>
      </c>
      <c r="H127" s="229">
        <v>2.730057534955865E-2</v>
      </c>
      <c r="I127" s="229">
        <v>1.5584023788205659E-2</v>
      </c>
      <c r="J127" s="229">
        <v>9.4135202978554849E-3</v>
      </c>
      <c r="K127" s="229">
        <v>1.7873874860428639E-2</v>
      </c>
      <c r="L127" s="229">
        <v>3.1452256936690272E-2</v>
      </c>
      <c r="M127" s="229">
        <v>1.423698959439974E-2</v>
      </c>
      <c r="N127" s="229">
        <v>1.5754478650841858E-2</v>
      </c>
      <c r="O127" s="229">
        <v>2.5108848483347681E-2</v>
      </c>
      <c r="P127" s="229">
        <v>1.7803332439406641E-2</v>
      </c>
      <c r="Q127" s="229">
        <v>9.5446539079731552E-3</v>
      </c>
      <c r="R127" s="229">
        <v>2.2842312668513099E-2</v>
      </c>
      <c r="S127" s="229">
        <v>1.794287394458682E-2</v>
      </c>
      <c r="T127" s="229">
        <v>1.417753056079213E-2</v>
      </c>
      <c r="U127" s="229">
        <v>1.6959796129399778E-2</v>
      </c>
      <c r="V127" s="229">
        <v>2.5696351541723499E-2</v>
      </c>
      <c r="W127" s="229">
        <v>0.1157101323238254</v>
      </c>
      <c r="X127" s="229">
        <v>0.16984669359377921</v>
      </c>
      <c r="Y127" s="229">
        <v>1.4968838016061411E-2</v>
      </c>
      <c r="DA127" s="73" t="s">
        <v>1238</v>
      </c>
    </row>
    <row r="128" spans="1:105" ht="12" customHeight="1" x14ac:dyDescent="0.25">
      <c r="A128" s="64" t="s">
        <v>33</v>
      </c>
      <c r="B128" s="229">
        <v>0.36745492446689881</v>
      </c>
      <c r="C128" s="229">
        <v>0.64888149752383539</v>
      </c>
      <c r="D128" s="229">
        <v>0.45998291610447012</v>
      </c>
      <c r="E128" s="229">
        <v>1.923025739946171</v>
      </c>
      <c r="F128" s="229">
        <v>1.3528899421600209</v>
      </c>
      <c r="G128" s="229">
        <v>0.91494262040280772</v>
      </c>
      <c r="H128" s="229">
        <v>0.71556008659333803</v>
      </c>
      <c r="I128" s="229">
        <v>0.89567192567199116</v>
      </c>
      <c r="J128" s="229">
        <v>0.31427072773708409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3.0273915532945952</v>
      </c>
      <c r="T128" s="229">
        <v>5.8406515046621461</v>
      </c>
      <c r="U128" s="229">
        <v>7.7908902596197178</v>
      </c>
      <c r="V128" s="229">
        <v>7.1942580467332489</v>
      </c>
      <c r="W128" s="229">
        <v>8.7314241105766488</v>
      </c>
      <c r="X128" s="229">
        <v>6.3044580532207082</v>
      </c>
      <c r="Y128" s="229">
        <v>4.5405936371179667</v>
      </c>
      <c r="DA128" s="73" t="s">
        <v>1239</v>
      </c>
    </row>
    <row r="129" spans="1:105" ht="12" customHeight="1" x14ac:dyDescent="0.25">
      <c r="A129" s="64" t="s">
        <v>35</v>
      </c>
      <c r="B129" s="229">
        <v>1.7779214461927551</v>
      </c>
      <c r="C129" s="229">
        <v>1.6712277423343429</v>
      </c>
      <c r="D129" s="229">
        <v>1.3949656095519329</v>
      </c>
      <c r="E129" s="229">
        <v>0.8878601953232601</v>
      </c>
      <c r="F129" s="229">
        <v>0.85766645209526793</v>
      </c>
      <c r="G129" s="229">
        <v>1.1797630518353299</v>
      </c>
      <c r="H129" s="229">
        <v>1.2044633217927581</v>
      </c>
      <c r="I129" s="229">
        <v>1.236317431646321</v>
      </c>
      <c r="J129" s="229">
        <v>1.0832410132729651</v>
      </c>
      <c r="K129" s="229">
        <v>0.71089044327929241</v>
      </c>
      <c r="L129" s="229">
        <v>1.5605069020621529</v>
      </c>
      <c r="M129" s="229">
        <v>2.018440866677059</v>
      </c>
      <c r="N129" s="229">
        <v>1.8268454172372339</v>
      </c>
      <c r="O129" s="229">
        <v>1.905280633182642</v>
      </c>
      <c r="P129" s="229">
        <v>2.058163462560159</v>
      </c>
      <c r="Q129" s="229">
        <v>3.110121641655065</v>
      </c>
      <c r="R129" s="229">
        <v>3.7944488322839209</v>
      </c>
      <c r="S129" s="229">
        <v>3.213384230461934</v>
      </c>
      <c r="T129" s="229">
        <v>3.0053886600220432</v>
      </c>
      <c r="U129" s="229">
        <v>2.8729988555685249</v>
      </c>
      <c r="V129" s="229">
        <v>3.7970988616798609</v>
      </c>
      <c r="W129" s="229">
        <v>3.747121458492467</v>
      </c>
      <c r="X129" s="229">
        <v>1.481804030052821</v>
      </c>
      <c r="Y129" s="229">
        <v>2.0697753968332022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1.0689685907812821E-2</v>
      </c>
      <c r="C131" s="229">
        <v>0.17441805781755759</v>
      </c>
      <c r="D131" s="229">
        <v>0.19245971041679641</v>
      </c>
      <c r="E131" s="229">
        <v>0.28510119684899687</v>
      </c>
      <c r="F131" s="229">
        <v>0.26421845994276788</v>
      </c>
      <c r="G131" s="229">
        <v>0.31772411687032659</v>
      </c>
      <c r="H131" s="229">
        <v>0.34745336828960172</v>
      </c>
      <c r="I131" s="229">
        <v>0.25020013579304562</v>
      </c>
      <c r="J131" s="229">
        <v>2.159145075954573E-4</v>
      </c>
      <c r="K131" s="229">
        <v>3.6887720892185821E-4</v>
      </c>
      <c r="L131" s="229">
        <v>1.094810466088848E-3</v>
      </c>
      <c r="M131" s="229">
        <v>4.6207623130185539E-4</v>
      </c>
      <c r="N131" s="229">
        <v>1.0599086657846371E-3</v>
      </c>
      <c r="O131" s="229">
        <v>1.9136080484808211E-2</v>
      </c>
      <c r="P131" s="229">
        <v>0.16696864314807991</v>
      </c>
      <c r="Q131" s="229">
        <v>0.24350806494311439</v>
      </c>
      <c r="R131" s="229">
        <v>2.034992923989077E-2</v>
      </c>
      <c r="S131" s="229">
        <v>0.32761095701000381</v>
      </c>
      <c r="T131" s="229">
        <v>0.16529556699075379</v>
      </c>
      <c r="U131" s="229">
        <v>0.41911026706493548</v>
      </c>
      <c r="V131" s="229">
        <v>0.4400396686796354</v>
      </c>
      <c r="W131" s="229">
        <v>0.35702642972961429</v>
      </c>
      <c r="X131" s="229">
        <v>0.38834157516987439</v>
      </c>
      <c r="Y131" s="229">
        <v>0.48480632250002759</v>
      </c>
      <c r="DA131" s="73" t="s">
        <v>1242</v>
      </c>
    </row>
    <row r="132" spans="1:105" ht="12" customHeight="1" x14ac:dyDescent="0.25">
      <c r="A132" s="64" t="s">
        <v>39</v>
      </c>
      <c r="B132" s="229">
        <v>1.839644320823431</v>
      </c>
      <c r="C132" s="229">
        <v>2.6943054438638292</v>
      </c>
      <c r="D132" s="229">
        <v>2.821967248326247</v>
      </c>
      <c r="E132" s="229">
        <v>2.8592176094905608</v>
      </c>
      <c r="F132" s="229">
        <v>2.4117352426580831</v>
      </c>
      <c r="G132" s="229">
        <v>2.8507569492014868</v>
      </c>
      <c r="H132" s="229">
        <v>2.959668485267974</v>
      </c>
      <c r="I132" s="229">
        <v>3.2897596630175001</v>
      </c>
      <c r="J132" s="229">
        <v>3.8840215913087128</v>
      </c>
      <c r="K132" s="229">
        <v>6.1307127490917903</v>
      </c>
      <c r="L132" s="229">
        <v>10.33985077171609</v>
      </c>
      <c r="M132" s="229">
        <v>10.137403901254711</v>
      </c>
      <c r="N132" s="229">
        <v>10.93578937756104</v>
      </c>
      <c r="O132" s="229">
        <v>10.03530431401386</v>
      </c>
      <c r="P132" s="229">
        <v>11.29928594907329</v>
      </c>
      <c r="Q132" s="229">
        <v>8.9280482962659669</v>
      </c>
      <c r="R132" s="229">
        <v>8.7040091075919204</v>
      </c>
      <c r="S132" s="229">
        <v>4.7522844158365816</v>
      </c>
      <c r="T132" s="229">
        <v>0.67422153273090435</v>
      </c>
      <c r="U132" s="229">
        <v>1.331870887938738</v>
      </c>
      <c r="V132" s="229">
        <v>1.721044101530478</v>
      </c>
      <c r="W132" s="229">
        <v>1.8448570628708281</v>
      </c>
      <c r="X132" s="229">
        <v>1.825499830101206</v>
      </c>
      <c r="Y132" s="229">
        <v>2.5084334836144171</v>
      </c>
      <c r="DA132" s="73" t="s">
        <v>1243</v>
      </c>
    </row>
    <row r="133" spans="1:105" ht="12" customHeight="1" x14ac:dyDescent="0.25">
      <c r="A133" s="60" t="s">
        <v>1064</v>
      </c>
      <c r="B133" s="262">
        <v>1.454061055899886E-3</v>
      </c>
      <c r="C133" s="262">
        <v>1.845166278794006E-3</v>
      </c>
      <c r="D133" s="262">
        <v>1.816779766698464E-3</v>
      </c>
      <c r="E133" s="262">
        <v>1.6521795190223021E-3</v>
      </c>
      <c r="F133" s="262">
        <v>1.432729608232683E-3</v>
      </c>
      <c r="G133" s="262">
        <v>1.6898335009923029E-3</v>
      </c>
      <c r="H133" s="262">
        <v>1.8983275205844839E-3</v>
      </c>
      <c r="I133" s="262">
        <v>2.142047695972627E-3</v>
      </c>
      <c r="J133" s="262">
        <v>1.901069101408159E-3</v>
      </c>
      <c r="K133" s="262">
        <v>2.2645219515596169E-3</v>
      </c>
      <c r="L133" s="262">
        <v>2.2494480039002302E-3</v>
      </c>
      <c r="M133" s="262">
        <v>2.191442645439183E-3</v>
      </c>
      <c r="N133" s="262">
        <v>3.0440481064916121E-3</v>
      </c>
      <c r="O133" s="262">
        <v>3.6296462375021011E-3</v>
      </c>
      <c r="P133" s="262">
        <v>3.758322004466574E-3</v>
      </c>
      <c r="Q133" s="262">
        <v>3.9132036909915761E-3</v>
      </c>
      <c r="R133" s="262">
        <v>4.5678281175299106E-3</v>
      </c>
      <c r="S133" s="262">
        <v>4.4913933217071737E-3</v>
      </c>
      <c r="T133" s="262">
        <v>4.330292654990125E-3</v>
      </c>
      <c r="U133" s="262">
        <v>5.9416194760221483E-3</v>
      </c>
      <c r="V133" s="262">
        <v>7.1619567687751856E-3</v>
      </c>
      <c r="W133" s="262">
        <v>7.4704771594841114E-3</v>
      </c>
      <c r="X133" s="262">
        <v>4.9734972237644674E-3</v>
      </c>
      <c r="Y133" s="262">
        <v>6.4486872070814768E-3</v>
      </c>
      <c r="DA133" s="72" t="s">
        <v>1244</v>
      </c>
    </row>
    <row r="134" spans="1:105" ht="12" customHeight="1" x14ac:dyDescent="0.25">
      <c r="A134" s="57" t="s">
        <v>1010</v>
      </c>
      <c r="B134" s="261">
        <v>1.676936044340219</v>
      </c>
      <c r="C134" s="261">
        <v>2.0207702735087389</v>
      </c>
      <c r="D134" s="261">
        <v>1.8542589539360379</v>
      </c>
      <c r="E134" s="261">
        <v>1.680330511361652</v>
      </c>
      <c r="F134" s="261">
        <v>1.4601419272035689</v>
      </c>
      <c r="G134" s="261">
        <v>1.635944548838812</v>
      </c>
      <c r="H134" s="261">
        <v>1.6557820158423511</v>
      </c>
      <c r="I134" s="261">
        <v>1.82939170547603</v>
      </c>
      <c r="J134" s="261">
        <v>1.6507140861837151</v>
      </c>
      <c r="K134" s="261">
        <v>1.552437211410943</v>
      </c>
      <c r="L134" s="261">
        <v>2.7592705011496941</v>
      </c>
      <c r="M134" s="261">
        <v>2.9852838389034799</v>
      </c>
      <c r="N134" s="261">
        <v>3.0314663832989308</v>
      </c>
      <c r="O134" s="261">
        <v>2.989710784306403</v>
      </c>
      <c r="P134" s="261">
        <v>3.370926364762115</v>
      </c>
      <c r="Q134" s="261">
        <v>3.5528120137140928</v>
      </c>
      <c r="R134" s="261">
        <v>3.9738646783906248</v>
      </c>
      <c r="S134" s="261">
        <v>3.8984159014881872</v>
      </c>
      <c r="T134" s="261">
        <v>3.7870596522632689</v>
      </c>
      <c r="U134" s="261">
        <v>4.4671536089862034</v>
      </c>
      <c r="V134" s="261">
        <v>5.2874121850275593</v>
      </c>
      <c r="W134" s="261">
        <v>5.9953798598558166</v>
      </c>
      <c r="X134" s="261">
        <v>3.60140391220324</v>
      </c>
      <c r="Y134" s="261">
        <v>4.2953875775988459</v>
      </c>
      <c r="DA134" s="70" t="s">
        <v>1245</v>
      </c>
    </row>
    <row r="135" spans="1:105" ht="12" customHeight="1" x14ac:dyDescent="0.25">
      <c r="A135" s="60" t="s">
        <v>1012</v>
      </c>
      <c r="B135" s="262">
        <v>1.6753556568185579</v>
      </c>
      <c r="C135" s="262">
        <v>2.0184557807505379</v>
      </c>
      <c r="D135" s="262">
        <v>1.851633676608492</v>
      </c>
      <c r="E135" s="262">
        <v>1.6771578744789259</v>
      </c>
      <c r="F135" s="262">
        <v>1.4574893135616189</v>
      </c>
      <c r="G135" s="262">
        <v>1.632621160431895</v>
      </c>
      <c r="H135" s="262">
        <v>1.6512868698334069</v>
      </c>
      <c r="I135" s="262">
        <v>1.823896799722363</v>
      </c>
      <c r="J135" s="262">
        <v>1.6460509074387311</v>
      </c>
      <c r="K135" s="262">
        <v>1.5422967036927751</v>
      </c>
      <c r="L135" s="262">
        <v>2.7559474908000161</v>
      </c>
      <c r="M135" s="262">
        <v>2.9829133921918922</v>
      </c>
      <c r="N135" s="262">
        <v>3.0255901946550519</v>
      </c>
      <c r="O135" s="262">
        <v>2.9803804693039351</v>
      </c>
      <c r="P135" s="262">
        <v>3.362527495567619</v>
      </c>
      <c r="Q135" s="262">
        <v>3.5448796436795988</v>
      </c>
      <c r="R135" s="262">
        <v>3.9640812809472998</v>
      </c>
      <c r="S135" s="262">
        <v>3.889029981468203</v>
      </c>
      <c r="T135" s="262">
        <v>3.7787065452377031</v>
      </c>
      <c r="U135" s="262">
        <v>4.4509088563280326</v>
      </c>
      <c r="V135" s="262">
        <v>5.2679651161761534</v>
      </c>
      <c r="W135" s="262">
        <v>5.9789486017711377</v>
      </c>
      <c r="X135" s="262">
        <v>3.5852851676631281</v>
      </c>
      <c r="Y135" s="262">
        <v>4.274268996699238</v>
      </c>
      <c r="DA135" s="72" t="s">
        <v>1246</v>
      </c>
    </row>
    <row r="136" spans="1:105" ht="12" customHeight="1" x14ac:dyDescent="0.25">
      <c r="A136" s="59" t="s">
        <v>28</v>
      </c>
      <c r="B136" s="230">
        <v>0.25813506184714841</v>
      </c>
      <c r="C136" s="230">
        <v>0.39245822451171919</v>
      </c>
      <c r="D136" s="230">
        <v>0.27815209638955463</v>
      </c>
      <c r="E136" s="230">
        <v>0.33322562066063588</v>
      </c>
      <c r="F136" s="230">
        <v>0.30991941249379279</v>
      </c>
      <c r="G136" s="230">
        <v>0.25256035039965158</v>
      </c>
      <c r="H136" s="230">
        <v>0.27560862119245733</v>
      </c>
      <c r="I136" s="230">
        <v>0.2757080511747631</v>
      </c>
      <c r="J136" s="230">
        <v>0.31563696528252883</v>
      </c>
      <c r="K136" s="230">
        <v>0.37553416322946093</v>
      </c>
      <c r="L136" s="230">
        <v>0.76814695680952583</v>
      </c>
      <c r="M136" s="230">
        <v>0.72910312076501915</v>
      </c>
      <c r="N136" s="230">
        <v>0.86074210770046877</v>
      </c>
      <c r="O136" s="230">
        <v>0.82991973318701762</v>
      </c>
      <c r="P136" s="230">
        <v>1.027493120110933</v>
      </c>
      <c r="Q136" s="230">
        <v>0.86897293758586258</v>
      </c>
      <c r="R136" s="230">
        <v>0.94459276407168558</v>
      </c>
      <c r="S136" s="230">
        <v>1.207552449509333</v>
      </c>
      <c r="T136" s="230">
        <v>1.4835712029093431</v>
      </c>
      <c r="U136" s="230">
        <v>1.801548936380901</v>
      </c>
      <c r="V136" s="230">
        <v>2.1041416415673169</v>
      </c>
      <c r="W136" s="230">
        <v>2.756785936783968</v>
      </c>
      <c r="X136" s="230">
        <v>1.7583431917084531</v>
      </c>
      <c r="Y136" s="230">
        <v>2.5140481043604699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4.1252489396978046E-3</v>
      </c>
      <c r="T137" s="295">
        <v>4.3066770455293078E-3</v>
      </c>
      <c r="U137" s="295">
        <v>6.9198515692349581E-3</v>
      </c>
      <c r="V137" s="295">
        <v>3.664837022912502E-3</v>
      </c>
      <c r="W137" s="295">
        <v>4.7563614279840733E-3</v>
      </c>
      <c r="X137" s="295">
        <v>3.550383440946446E-2</v>
      </c>
      <c r="Y137" s="295">
        <v>5.8237121498148678E-2</v>
      </c>
      <c r="DA137" s="122" t="s">
        <v>1248</v>
      </c>
    </row>
    <row r="138" spans="1:105" ht="12" customHeight="1" x14ac:dyDescent="0.25">
      <c r="A138" s="59" t="s">
        <v>159</v>
      </c>
      <c r="B138" s="295">
        <v>8.524227303183746E-3</v>
      </c>
      <c r="C138" s="295">
        <v>1.1295000640944131E-2</v>
      </c>
      <c r="D138" s="295">
        <v>6.4977473319232154E-3</v>
      </c>
      <c r="E138" s="295">
        <v>7.9804541075667555E-3</v>
      </c>
      <c r="F138" s="295">
        <v>1.6258930773596691E-2</v>
      </c>
      <c r="G138" s="295">
        <v>1.0218759942744611E-2</v>
      </c>
      <c r="H138" s="295">
        <v>3.5139810605741288E-3</v>
      </c>
      <c r="I138" s="295">
        <v>8.0077295667606643E-3</v>
      </c>
      <c r="J138" s="295">
        <v>1.9600688637911479E-2</v>
      </c>
      <c r="K138" s="295">
        <v>7.3175350470846452E-3</v>
      </c>
      <c r="L138" s="295">
        <v>9.9606043124316496E-3</v>
      </c>
      <c r="M138" s="295">
        <v>8.0359530584622717E-3</v>
      </c>
      <c r="N138" s="295">
        <v>1.882490808720216E-2</v>
      </c>
      <c r="O138" s="295">
        <v>9.5661120444167237E-3</v>
      </c>
      <c r="P138" s="295">
        <v>1.02378747136301E-2</v>
      </c>
      <c r="Q138" s="295">
        <v>1.7009470475214769E-2</v>
      </c>
      <c r="R138" s="295">
        <v>9.4448527989416456E-3</v>
      </c>
      <c r="S138" s="295">
        <v>1.7680318098529081E-2</v>
      </c>
      <c r="T138" s="295">
        <v>1.9825228012683181E-2</v>
      </c>
      <c r="U138" s="295">
        <v>2.4478427832710259E-2</v>
      </c>
      <c r="V138" s="295">
        <v>2.4311176878543599E-2</v>
      </c>
      <c r="W138" s="295">
        <v>2.5320612521574162E-2</v>
      </c>
      <c r="X138" s="295">
        <v>2.2261571162425681E-2</v>
      </c>
      <c r="Y138" s="295">
        <v>2.0090473058214039E-2</v>
      </c>
      <c r="DA138" s="122" t="s">
        <v>1249</v>
      </c>
    </row>
    <row r="139" spans="1:105" ht="12" customHeight="1" x14ac:dyDescent="0.25">
      <c r="A139" s="59" t="s">
        <v>32</v>
      </c>
      <c r="B139" s="295">
        <v>0.2694355003713173</v>
      </c>
      <c r="C139" s="295">
        <v>0.35936658953468359</v>
      </c>
      <c r="D139" s="295">
        <v>0.49232644303376738</v>
      </c>
      <c r="E139" s="295">
        <v>7.0032835578828181E-2</v>
      </c>
      <c r="F139" s="295">
        <v>4.1049007871822092E-2</v>
      </c>
      <c r="G139" s="295">
        <v>3.92881621013738E-2</v>
      </c>
      <c r="H139" s="295">
        <v>3.0703843211154359E-2</v>
      </c>
      <c r="I139" s="295">
        <v>1.9358196136319231E-2</v>
      </c>
      <c r="J139" s="295">
        <v>1.1402760244083919E-2</v>
      </c>
      <c r="K139" s="295">
        <v>2.8708732322701949E-2</v>
      </c>
      <c r="L139" s="295">
        <v>3.945150570809168E-2</v>
      </c>
      <c r="M139" s="295">
        <v>1.5882635146084029E-2</v>
      </c>
      <c r="N139" s="295">
        <v>1.8527109022723261E-2</v>
      </c>
      <c r="O139" s="295">
        <v>2.8116316723759201E-2</v>
      </c>
      <c r="P139" s="295">
        <v>2.0131029590071198E-2</v>
      </c>
      <c r="Q139" s="295">
        <v>8.2144260895961729E-3</v>
      </c>
      <c r="R139" s="295">
        <v>1.8187322266541531E-2</v>
      </c>
      <c r="S139" s="295">
        <v>1.491255893548262E-2</v>
      </c>
      <c r="T139" s="295">
        <v>1.0766895437230259E-2</v>
      </c>
      <c r="U139" s="295">
        <v>1.5513291314327989E-2</v>
      </c>
      <c r="V139" s="295">
        <v>2.1284007258935232E-2</v>
      </c>
      <c r="W139" s="295">
        <v>9.6527109543012315E-2</v>
      </c>
      <c r="X139" s="295">
        <v>0.1835308741347049</v>
      </c>
      <c r="Y139" s="295">
        <v>1.219382152385971E-2</v>
      </c>
      <c r="DA139" s="122" t="s">
        <v>1250</v>
      </c>
    </row>
    <row r="140" spans="1:105" ht="12" customHeight="1" x14ac:dyDescent="0.25">
      <c r="A140" s="59" t="s">
        <v>35</v>
      </c>
      <c r="B140" s="295">
        <v>1.1392608672969089</v>
      </c>
      <c r="C140" s="295">
        <v>1.2553359660631911</v>
      </c>
      <c r="D140" s="295">
        <v>1.0746573898532461</v>
      </c>
      <c r="E140" s="295">
        <v>1.2659189641318951</v>
      </c>
      <c r="F140" s="295">
        <v>1.0902619624224079</v>
      </c>
      <c r="G140" s="295">
        <v>1.3305538879881249</v>
      </c>
      <c r="H140" s="295">
        <v>1.341460424369221</v>
      </c>
      <c r="I140" s="295">
        <v>1.52082282284452</v>
      </c>
      <c r="J140" s="295">
        <v>1.299410493274207</v>
      </c>
      <c r="K140" s="295">
        <v>1.1307362730935271</v>
      </c>
      <c r="L140" s="295">
        <v>1.9383884239699669</v>
      </c>
      <c r="M140" s="295">
        <v>2.229891683222327</v>
      </c>
      <c r="N140" s="295">
        <v>2.1274960698446579</v>
      </c>
      <c r="O140" s="295">
        <v>2.1127783073487421</v>
      </c>
      <c r="P140" s="295">
        <v>2.304665471152985</v>
      </c>
      <c r="Q140" s="295">
        <v>2.650682809528925</v>
      </c>
      <c r="R140" s="295">
        <v>2.9918563418101312</v>
      </c>
      <c r="S140" s="295">
        <v>2.6447594059851598</v>
      </c>
      <c r="T140" s="295">
        <v>2.2602365418329171</v>
      </c>
      <c r="U140" s="295">
        <v>2.6024483492308601</v>
      </c>
      <c r="V140" s="295">
        <v>3.114563453448445</v>
      </c>
      <c r="W140" s="295">
        <v>3.0955585814945992</v>
      </c>
      <c r="X140" s="295">
        <v>1.58564569624808</v>
      </c>
      <c r="Y140" s="295">
        <v>1.669699476258546</v>
      </c>
      <c r="DA140" s="122" t="s">
        <v>1251</v>
      </c>
    </row>
    <row r="141" spans="1:105" ht="12" customHeight="1" x14ac:dyDescent="0.25">
      <c r="A141" s="60" t="s">
        <v>1019</v>
      </c>
      <c r="B141" s="262">
        <v>1.580387521660718E-3</v>
      </c>
      <c r="C141" s="262">
        <v>2.3144927582005358E-3</v>
      </c>
      <c r="D141" s="262">
        <v>2.6252773275462801E-3</v>
      </c>
      <c r="E141" s="262">
        <v>3.1726368827264179E-3</v>
      </c>
      <c r="F141" s="262">
        <v>2.6526136419501162E-3</v>
      </c>
      <c r="G141" s="262">
        <v>3.3233884069168028E-3</v>
      </c>
      <c r="H141" s="262">
        <v>4.4951460089436299E-3</v>
      </c>
      <c r="I141" s="262">
        <v>5.4949057536675082E-3</v>
      </c>
      <c r="J141" s="262">
        <v>4.6631787449842232E-3</v>
      </c>
      <c r="K141" s="262">
        <v>1.014050771816811E-2</v>
      </c>
      <c r="L141" s="262">
        <v>3.3230103496777771E-3</v>
      </c>
      <c r="M141" s="262">
        <v>2.370446711588349E-3</v>
      </c>
      <c r="N141" s="262">
        <v>5.8761886438786813E-3</v>
      </c>
      <c r="O141" s="262">
        <v>9.3303150024681859E-3</v>
      </c>
      <c r="P141" s="262">
        <v>8.3988691944970797E-3</v>
      </c>
      <c r="Q141" s="262">
        <v>7.9323700344939106E-3</v>
      </c>
      <c r="R141" s="262">
        <v>9.783397443324961E-3</v>
      </c>
      <c r="S141" s="262">
        <v>9.3859200199843066E-3</v>
      </c>
      <c r="T141" s="262">
        <v>8.3531070255668874E-3</v>
      </c>
      <c r="U141" s="262">
        <v>1.624475265816987E-2</v>
      </c>
      <c r="V141" s="262">
        <v>1.9447068851406159E-2</v>
      </c>
      <c r="W141" s="262">
        <v>1.6431258084679282E-2</v>
      </c>
      <c r="X141" s="262">
        <v>1.6118744540112289E-2</v>
      </c>
      <c r="Y141" s="262">
        <v>2.1118580899608001E-2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1.782042925315489</v>
      </c>
      <c r="C142" s="261">
        <f t="shared" si="5"/>
        <v>2.1584982384466853</v>
      </c>
      <c r="D142" s="261">
        <f t="shared" si="5"/>
        <v>1.9715378836926534</v>
      </c>
      <c r="E142" s="261">
        <f t="shared" si="5"/>
        <v>1.9020054763630103</v>
      </c>
      <c r="F142" s="261">
        <f t="shared" si="5"/>
        <v>1.6329820248820548</v>
      </c>
      <c r="G142" s="261">
        <f t="shared" si="5"/>
        <v>1.8127949712145088</v>
      </c>
      <c r="H142" s="261">
        <f t="shared" si="5"/>
        <v>1.8309081760962358</v>
      </c>
      <c r="I142" s="261">
        <f t="shared" si="5"/>
        <v>2.0420597751765786</v>
      </c>
      <c r="J142" s="261">
        <f t="shared" si="5"/>
        <v>1.85429675465864</v>
      </c>
      <c r="K142" s="261">
        <f t="shared" si="5"/>
        <v>1.8162424189066697</v>
      </c>
      <c r="L142" s="261">
        <f t="shared" si="5"/>
        <v>3.1570985992763609</v>
      </c>
      <c r="M142" s="261">
        <f t="shared" si="5"/>
        <v>3.409927806594006</v>
      </c>
      <c r="N142" s="261">
        <f t="shared" si="5"/>
        <v>3.4406919350713236</v>
      </c>
      <c r="O142" s="261">
        <f t="shared" si="5"/>
        <v>3.366487206948459</v>
      </c>
      <c r="P142" s="261">
        <f t="shared" si="5"/>
        <v>3.7971341560211016</v>
      </c>
      <c r="Q142" s="261">
        <f t="shared" si="5"/>
        <v>3.8852108303092154</v>
      </c>
      <c r="R142" s="261">
        <f t="shared" si="5"/>
        <v>4.3048222394740936</v>
      </c>
      <c r="S142" s="261">
        <f t="shared" si="5"/>
        <v>4.1639852951709893</v>
      </c>
      <c r="T142" s="261">
        <f t="shared" si="5"/>
        <v>3.9367394783082235</v>
      </c>
      <c r="U142" s="261">
        <f t="shared" si="5"/>
        <v>4.6887596916031171</v>
      </c>
      <c r="V142" s="261">
        <f t="shared" si="5"/>
        <v>5.5275972615435647</v>
      </c>
      <c r="W142" s="261">
        <f t="shared" si="5"/>
        <v>6.233458391599684</v>
      </c>
      <c r="X142" s="261">
        <f t="shared" si="5"/>
        <v>3.7438507359075492</v>
      </c>
      <c r="Y142" s="261">
        <f t="shared" si="5"/>
        <v>4.3524307514016947</v>
      </c>
      <c r="DA142" s="70"/>
    </row>
    <row r="143" spans="1:105" ht="12" customHeight="1" x14ac:dyDescent="0.25">
      <c r="A143" s="60" t="s">
        <v>1022</v>
      </c>
      <c r="B143" s="262">
        <v>1.275334737942259</v>
      </c>
      <c r="C143" s="262">
        <v>1.502434506160846</v>
      </c>
      <c r="D143" s="262">
        <v>1.3485923589108799</v>
      </c>
      <c r="E143" s="262">
        <v>1.2166318860745531</v>
      </c>
      <c r="F143" s="262">
        <v>1.0622339513727981</v>
      </c>
      <c r="G143" s="262">
        <v>1.1988244636123819</v>
      </c>
      <c r="H143" s="262">
        <v>1.196895678596257</v>
      </c>
      <c r="I143" s="262">
        <v>1.3135656632884349</v>
      </c>
      <c r="J143" s="262">
        <v>1.1835481729830459</v>
      </c>
      <c r="K143" s="262">
        <v>1.015426510324682</v>
      </c>
      <c r="L143" s="262">
        <v>2.007283583929016</v>
      </c>
      <c r="M143" s="262">
        <v>2.250329327642099</v>
      </c>
      <c r="N143" s="262">
        <v>2.1808224618198921</v>
      </c>
      <c r="O143" s="262">
        <v>2.1102000191733401</v>
      </c>
      <c r="P143" s="262">
        <v>2.395546776234724</v>
      </c>
      <c r="Q143" s="262">
        <v>2.5930299561795711</v>
      </c>
      <c r="R143" s="262">
        <v>2.8959915444841271</v>
      </c>
      <c r="S143" s="262">
        <v>2.8144487633134001</v>
      </c>
      <c r="T143" s="262">
        <v>2.7149490441972959</v>
      </c>
      <c r="U143" s="262">
        <v>3.0559151934527309</v>
      </c>
      <c r="V143" s="262">
        <v>3.6397481462848891</v>
      </c>
      <c r="W143" s="262">
        <v>4.1281453804547814</v>
      </c>
      <c r="X143" s="262">
        <v>2.2287344306729522</v>
      </c>
      <c r="Y143" s="262">
        <v>2.5992830709650701</v>
      </c>
      <c r="DA143" s="72" t="s">
        <v>1253</v>
      </c>
    </row>
    <row r="144" spans="1:105" ht="12" customHeight="1" x14ac:dyDescent="0.25">
      <c r="A144" s="60" t="s">
        <v>1024</v>
      </c>
      <c r="B144" s="262">
        <v>0.48426775496786101</v>
      </c>
      <c r="C144" s="262">
        <v>0.62092727070450393</v>
      </c>
      <c r="D144" s="262">
        <v>0.58115743944253806</v>
      </c>
      <c r="E144" s="262">
        <v>0.6466977037809889</v>
      </c>
      <c r="F144" s="262">
        <v>0.5379664893800099</v>
      </c>
      <c r="G144" s="262">
        <v>0.5759891181039527</v>
      </c>
      <c r="H144" s="262">
        <v>0.58313932084992992</v>
      </c>
      <c r="I144" s="262">
        <v>0.66829362081692789</v>
      </c>
      <c r="J144" s="262">
        <v>0.61687346143874833</v>
      </c>
      <c r="K144" s="262">
        <v>0.68530752852315902</v>
      </c>
      <c r="L144" s="262">
        <v>1.106166825354445</v>
      </c>
      <c r="M144" s="262">
        <v>1.129255436201239</v>
      </c>
      <c r="N144" s="262">
        <v>1.1834658605353521</v>
      </c>
      <c r="O144" s="262">
        <v>1.1380830662844079</v>
      </c>
      <c r="P144" s="262">
        <v>1.290852561424624</v>
      </c>
      <c r="Q144" s="262">
        <v>1.193752716169318</v>
      </c>
      <c r="R144" s="262">
        <v>1.2887113736886611</v>
      </c>
      <c r="S144" s="262">
        <v>1.2228441078996279</v>
      </c>
      <c r="T144" s="262">
        <v>1.0945214854122221</v>
      </c>
      <c r="U144" s="262">
        <v>1.3908871021480229</v>
      </c>
      <c r="V144" s="262">
        <v>1.599582119576342</v>
      </c>
      <c r="W144" s="262">
        <v>1.827371513583846</v>
      </c>
      <c r="X144" s="262">
        <v>1.227740632188981</v>
      </c>
      <c r="Y144" s="262">
        <v>1.3361375371550379</v>
      </c>
      <c r="DA144" s="72" t="s">
        <v>1254</v>
      </c>
    </row>
    <row r="145" spans="1:105" ht="12" customHeight="1" x14ac:dyDescent="0.25">
      <c r="A145" s="64" t="s">
        <v>28</v>
      </c>
      <c r="B145" s="229">
        <v>3.4974091158277848E-2</v>
      </c>
      <c r="C145" s="229">
        <v>4.5360637611837638E-2</v>
      </c>
      <c r="D145" s="229">
        <v>3.1346269296842047E-2</v>
      </c>
      <c r="E145" s="229">
        <v>2.0290236869107019E-2</v>
      </c>
      <c r="F145" s="229">
        <v>2.1166370496263479E-2</v>
      </c>
      <c r="G145" s="229">
        <v>1.9441848073200658E-2</v>
      </c>
      <c r="H145" s="229">
        <v>2.148416922179509E-2</v>
      </c>
      <c r="I145" s="229">
        <v>1.945856776438951E-2</v>
      </c>
      <c r="J145" s="229">
        <v>2.28442358697982E-2</v>
      </c>
      <c r="K145" s="229">
        <v>2.0497498105012588E-2</v>
      </c>
      <c r="L145" s="229">
        <v>5.3688250476798691E-2</v>
      </c>
      <c r="M145" s="229">
        <v>5.7296919239182981E-2</v>
      </c>
      <c r="N145" s="229">
        <v>6.4167649950128816E-2</v>
      </c>
      <c r="O145" s="229">
        <v>6.4975729795461595E-2</v>
      </c>
      <c r="P145" s="229">
        <v>7.9663786101077119E-2</v>
      </c>
      <c r="Q145" s="229">
        <v>8.8518881251667375E-2</v>
      </c>
      <c r="R145" s="229">
        <v>0.1040070144587687</v>
      </c>
      <c r="S145" s="229">
        <v>0.12737744760737571</v>
      </c>
      <c r="T145" s="229">
        <v>0.17126365076642031</v>
      </c>
      <c r="U145" s="229">
        <v>0.17266704198731911</v>
      </c>
      <c r="V145" s="229">
        <v>0.22271001334168369</v>
      </c>
      <c r="W145" s="229">
        <v>0.28971557225195621</v>
      </c>
      <c r="X145" s="229">
        <v>0.14265871702359309</v>
      </c>
      <c r="Y145" s="229">
        <v>0.27056308608170648</v>
      </c>
      <c r="DA145" s="73" t="s">
        <v>1255</v>
      </c>
    </row>
    <row r="146" spans="1:105" ht="12" customHeight="1" x14ac:dyDescent="0.25">
      <c r="A146" s="64" t="s">
        <v>30</v>
      </c>
      <c r="B146" s="229">
        <v>6.2165769574368597E-2</v>
      </c>
      <c r="C146" s="229">
        <v>7.889861140088561E-2</v>
      </c>
      <c r="D146" s="229">
        <v>6.7761440179574695E-2</v>
      </c>
      <c r="E146" s="229">
        <v>0.100734295998705</v>
      </c>
      <c r="F146" s="229">
        <v>8.5423478851104878E-2</v>
      </c>
      <c r="G146" s="229">
        <v>9.2334549712062244E-2</v>
      </c>
      <c r="H146" s="229">
        <v>0.1017522795510475</v>
      </c>
      <c r="I146" s="229">
        <v>0.15074909428382999</v>
      </c>
      <c r="J146" s="229">
        <v>0.12973654726371381</v>
      </c>
      <c r="K146" s="229">
        <v>6.4349208041844574E-2</v>
      </c>
      <c r="L146" s="229">
        <v>7.9577915028669899E-3</v>
      </c>
      <c r="M146" s="229">
        <v>6.7173386097905546E-3</v>
      </c>
      <c r="N146" s="229">
        <v>0</v>
      </c>
      <c r="O146" s="229">
        <v>2.3990210485042091E-2</v>
      </c>
      <c r="P146" s="229">
        <v>2.579616541777319E-2</v>
      </c>
      <c r="Q146" s="229">
        <v>2.8303240063127861E-2</v>
      </c>
      <c r="R146" s="229">
        <v>8.6581120233239883E-2</v>
      </c>
      <c r="S146" s="229">
        <v>0.10128773873706209</v>
      </c>
      <c r="T146" s="229">
        <v>7.1937598743441605E-2</v>
      </c>
      <c r="U146" s="229">
        <v>0.12768900085449511</v>
      </c>
      <c r="V146" s="229">
        <v>0.22110386786365491</v>
      </c>
      <c r="W146" s="229">
        <v>0.24015312589447521</v>
      </c>
      <c r="X146" s="229">
        <v>0.19072009475728791</v>
      </c>
      <c r="Y146" s="229">
        <v>0.21565556301400551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4.3948509137908701E-4</v>
      </c>
      <c r="T147" s="229">
        <v>5.0211888414523475E-4</v>
      </c>
      <c r="U147" s="229">
        <v>6.698346526034575E-4</v>
      </c>
      <c r="V147" s="229">
        <v>3.9176612914831492E-4</v>
      </c>
      <c r="W147" s="229">
        <v>5.0483689839460105E-4</v>
      </c>
      <c r="X147" s="229">
        <v>2.909225434807235E-3</v>
      </c>
      <c r="Y147" s="229">
        <v>6.3299795681052186E-3</v>
      </c>
      <c r="DA147" s="73" t="s">
        <v>1257</v>
      </c>
    </row>
    <row r="148" spans="1:105" ht="12" customHeight="1" x14ac:dyDescent="0.25">
      <c r="A148" s="64" t="s">
        <v>159</v>
      </c>
      <c r="B148" s="229">
        <v>1.1886206519160689E-3</v>
      </c>
      <c r="C148" s="229">
        <v>1.343571508081384E-3</v>
      </c>
      <c r="D148" s="229">
        <v>7.5362474902582232E-4</v>
      </c>
      <c r="E148" s="229">
        <v>5.00109547684046E-4</v>
      </c>
      <c r="F148" s="229">
        <v>1.142821508531692E-3</v>
      </c>
      <c r="G148" s="229">
        <v>8.0957927230912473E-4</v>
      </c>
      <c r="H148" s="229">
        <v>2.8191227891669898E-4</v>
      </c>
      <c r="I148" s="229">
        <v>5.8164718481495264E-4</v>
      </c>
      <c r="J148" s="229">
        <v>1.459986756024857E-3</v>
      </c>
      <c r="K148" s="229">
        <v>4.1105981646973082E-4</v>
      </c>
      <c r="L148" s="229">
        <v>7.1648884862231417E-4</v>
      </c>
      <c r="M148" s="229">
        <v>6.499328901333469E-4</v>
      </c>
      <c r="N148" s="229">
        <v>1.444324436617226E-3</v>
      </c>
      <c r="O148" s="229">
        <v>7.7079581540573665E-4</v>
      </c>
      <c r="P148" s="229">
        <v>8.1692209162889716E-4</v>
      </c>
      <c r="Q148" s="229">
        <v>1.7832378291805159E-3</v>
      </c>
      <c r="R148" s="229">
        <v>1.070291359066949E-3</v>
      </c>
      <c r="S148" s="229">
        <v>1.919399703099679E-3</v>
      </c>
      <c r="T148" s="229">
        <v>2.355395296285135E-3</v>
      </c>
      <c r="U148" s="229">
        <v>2.4145472940333072E-3</v>
      </c>
      <c r="V148" s="229">
        <v>2.6482535651548358E-3</v>
      </c>
      <c r="W148" s="229">
        <v>2.7386202288705022E-3</v>
      </c>
      <c r="X148" s="229">
        <v>1.8588283693624719E-3</v>
      </c>
      <c r="Y148" s="229">
        <v>2.2252250146512038E-3</v>
      </c>
      <c r="DA148" s="73" t="s">
        <v>1258</v>
      </c>
    </row>
    <row r="149" spans="1:105" ht="12" customHeight="1" x14ac:dyDescent="0.25">
      <c r="A149" s="64" t="s">
        <v>32</v>
      </c>
      <c r="B149" s="229">
        <v>3.6423397770602772E-2</v>
      </c>
      <c r="C149" s="229">
        <v>4.1442849963962108E-2</v>
      </c>
      <c r="D149" s="229">
        <v>5.5358317853724102E-2</v>
      </c>
      <c r="E149" s="229">
        <v>4.2547754244305867E-3</v>
      </c>
      <c r="F149" s="229">
        <v>2.7972190562877948E-3</v>
      </c>
      <c r="G149" s="229">
        <v>3.0175903780762319E-3</v>
      </c>
      <c r="H149" s="229">
        <v>2.3880570917960689E-3</v>
      </c>
      <c r="I149" s="229">
        <v>1.363177810344016E-3</v>
      </c>
      <c r="J149" s="229">
        <v>8.2342674534232664E-4</v>
      </c>
      <c r="K149" s="229">
        <v>1.563477438544609E-3</v>
      </c>
      <c r="L149" s="229">
        <v>2.7512162021841621E-3</v>
      </c>
      <c r="M149" s="229">
        <v>1.2453489910527751E-3</v>
      </c>
      <c r="N149" s="229">
        <v>1.3780879702339629E-3</v>
      </c>
      <c r="O149" s="229">
        <v>2.1963406602147199E-3</v>
      </c>
      <c r="P149" s="229">
        <v>1.5573068972048361E-3</v>
      </c>
      <c r="Q149" s="229">
        <v>8.3489736614810351E-4</v>
      </c>
      <c r="R149" s="229">
        <v>1.9980804822835991E-3</v>
      </c>
      <c r="S149" s="229">
        <v>1.569512979925757E-3</v>
      </c>
      <c r="T149" s="229">
        <v>1.240147944369328E-3</v>
      </c>
      <c r="U149" s="229">
        <v>1.4835204351428949E-3</v>
      </c>
      <c r="V149" s="229">
        <v>2.2477311831997581E-3</v>
      </c>
      <c r="W149" s="229">
        <v>1.012148639911502E-2</v>
      </c>
      <c r="X149" s="229">
        <v>1.4856961655985591E-2</v>
      </c>
      <c r="Y149" s="229">
        <v>1.309365803559152E-3</v>
      </c>
      <c r="DA149" s="73" t="s">
        <v>1259</v>
      </c>
    </row>
    <row r="150" spans="1:105" ht="12" customHeight="1" x14ac:dyDescent="0.25">
      <c r="A150" s="64" t="s">
        <v>33</v>
      </c>
      <c r="B150" s="229">
        <v>3.2142302023050677E-2</v>
      </c>
      <c r="C150" s="229">
        <v>5.6759465397937053E-2</v>
      </c>
      <c r="D150" s="229">
        <v>4.0235982240061953E-2</v>
      </c>
      <c r="E150" s="229">
        <v>0.1682123983536879</v>
      </c>
      <c r="F150" s="229">
        <v>0.1183410378509492</v>
      </c>
      <c r="G150" s="229">
        <v>8.0032570202764095E-2</v>
      </c>
      <c r="H150" s="229">
        <v>6.2592026633719058E-2</v>
      </c>
      <c r="I150" s="229">
        <v>7.8346909053629801E-2</v>
      </c>
      <c r="J150" s="229">
        <v>2.7490132735557449E-2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0.26481434094045742</v>
      </c>
      <c r="T150" s="229">
        <v>0.51089799639124789</v>
      </c>
      <c r="U150" s="229">
        <v>0.68149079269095159</v>
      </c>
      <c r="V150" s="229">
        <v>0.62930171722516492</v>
      </c>
      <c r="W150" s="229">
        <v>0.7637618988523931</v>
      </c>
      <c r="X150" s="229">
        <v>0.55146844237361226</v>
      </c>
      <c r="Y150" s="229">
        <v>0.39717832672925529</v>
      </c>
      <c r="DA150" s="73" t="s">
        <v>1260</v>
      </c>
    </row>
    <row r="151" spans="1:105" ht="12" customHeight="1" x14ac:dyDescent="0.25">
      <c r="A151" s="64" t="s">
        <v>35</v>
      </c>
      <c r="B151" s="229">
        <v>0.15551972307812811</v>
      </c>
      <c r="C151" s="229">
        <v>0.14618692869974181</v>
      </c>
      <c r="D151" s="229">
        <v>0.1220215132482903</v>
      </c>
      <c r="E151" s="229">
        <v>7.7663595320507761E-2</v>
      </c>
      <c r="F151" s="229">
        <v>7.502246480511586E-2</v>
      </c>
      <c r="G151" s="229">
        <v>0.103197148283539</v>
      </c>
      <c r="H151" s="229">
        <v>0.1053577494461832</v>
      </c>
      <c r="I151" s="229">
        <v>0.1081441168382493</v>
      </c>
      <c r="J151" s="229">
        <v>9.4754097697530154E-2</v>
      </c>
      <c r="K151" s="229">
        <v>6.2183559973603628E-2</v>
      </c>
      <c r="L151" s="229">
        <v>0.13650186952292501</v>
      </c>
      <c r="M151" s="229">
        <v>0.17655862428983851</v>
      </c>
      <c r="N151" s="229">
        <v>0.1597992386017261</v>
      </c>
      <c r="O151" s="229">
        <v>0.16666018461794299</v>
      </c>
      <c r="P151" s="229">
        <v>0.18003326999193789</v>
      </c>
      <c r="Q151" s="229">
        <v>0.27205097136617229</v>
      </c>
      <c r="R151" s="229">
        <v>0.33191096991072799</v>
      </c>
      <c r="S151" s="229">
        <v>0.28108363658879182</v>
      </c>
      <c r="T151" s="229">
        <v>0.26288968680233871</v>
      </c>
      <c r="U151" s="229">
        <v>0.25130918319174977</v>
      </c>
      <c r="V151" s="229">
        <v>0.33214277533648989</v>
      </c>
      <c r="W151" s="229">
        <v>0.3277711131798115</v>
      </c>
      <c r="X151" s="229">
        <v>0.12961751088798351</v>
      </c>
      <c r="Y151" s="229">
        <v>0.1810489981088422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9.3505649292616839E-4</v>
      </c>
      <c r="C153" s="229">
        <v>1.525683157132616E-2</v>
      </c>
      <c r="D153" s="229">
        <v>1.6834984994309962E-2</v>
      </c>
      <c r="E153" s="229">
        <v>2.493859291598411E-2</v>
      </c>
      <c r="F153" s="229">
        <v>2.311192196394362E-2</v>
      </c>
      <c r="G153" s="229">
        <v>2.7792210267066499E-2</v>
      </c>
      <c r="H153" s="229">
        <v>3.0392710394868221E-2</v>
      </c>
      <c r="I153" s="229">
        <v>2.1885700246188449E-2</v>
      </c>
      <c r="J153" s="229">
        <v>1.8886641196494908E-5</v>
      </c>
      <c r="K153" s="229">
        <v>3.2266713191523422E-5</v>
      </c>
      <c r="L153" s="229">
        <v>9.576610984347987E-5</v>
      </c>
      <c r="M153" s="229">
        <v>4.0419090329853983E-5</v>
      </c>
      <c r="N153" s="229">
        <v>9.2713152509587348E-5</v>
      </c>
      <c r="O153" s="229">
        <v>1.6738860674474891E-3</v>
      </c>
      <c r="P153" s="229">
        <v>1.460521059618566E-2</v>
      </c>
      <c r="Q153" s="229">
        <v>2.1300326236763461E-2</v>
      </c>
      <c r="R153" s="229">
        <v>1.7800647867904701E-3</v>
      </c>
      <c r="S153" s="229">
        <v>2.865703961255469E-2</v>
      </c>
      <c r="T153" s="229">
        <v>1.4458861981496769E-2</v>
      </c>
      <c r="U153" s="229">
        <v>3.666073819668212E-2</v>
      </c>
      <c r="V153" s="229">
        <v>3.8491491040278887E-2</v>
      </c>
      <c r="W153" s="229">
        <v>3.123009264668189E-2</v>
      </c>
      <c r="X153" s="229">
        <v>3.3969315325754368E-2</v>
      </c>
      <c r="Y153" s="229">
        <v>4.2407354488684032E-2</v>
      </c>
      <c r="DA153" s="73" t="s">
        <v>1263</v>
      </c>
    </row>
    <row r="154" spans="1:105" ht="12" customHeight="1" x14ac:dyDescent="0.25">
      <c r="A154" s="64" t="s">
        <v>39</v>
      </c>
      <c r="B154" s="229">
        <v>0.1609187942185907</v>
      </c>
      <c r="C154" s="229">
        <v>0.23567837455073209</v>
      </c>
      <c r="D154" s="229">
        <v>0.2468453068807091</v>
      </c>
      <c r="E154" s="229">
        <v>0.2501036993508825</v>
      </c>
      <c r="F154" s="229">
        <v>0.2109611748478134</v>
      </c>
      <c r="G154" s="229">
        <v>0.24936362191493491</v>
      </c>
      <c r="H154" s="229">
        <v>0.25889041623160408</v>
      </c>
      <c r="I154" s="229">
        <v>0.28776440763548189</v>
      </c>
      <c r="J154" s="229">
        <v>0.33974614772958511</v>
      </c>
      <c r="K154" s="229">
        <v>0.53627045843449239</v>
      </c>
      <c r="L154" s="229">
        <v>0.90445544269120404</v>
      </c>
      <c r="M154" s="229">
        <v>0.88674685309091095</v>
      </c>
      <c r="N154" s="229">
        <v>0.95658384642413608</v>
      </c>
      <c r="O154" s="229">
        <v>0.87781591884289367</v>
      </c>
      <c r="P154" s="229">
        <v>0.98837990032881629</v>
      </c>
      <c r="Q154" s="229">
        <v>0.78096116205625776</v>
      </c>
      <c r="R154" s="229">
        <v>0.76136383245778294</v>
      </c>
      <c r="S154" s="229">
        <v>0.41569550663898192</v>
      </c>
      <c r="T154" s="229">
        <v>5.8976028602477047E-2</v>
      </c>
      <c r="U154" s="229">
        <v>0.1165024428450461</v>
      </c>
      <c r="V154" s="229">
        <v>0.15054450389156701</v>
      </c>
      <c r="W154" s="229">
        <v>0.161374767232148</v>
      </c>
      <c r="X154" s="229">
        <v>0.15968153636059451</v>
      </c>
      <c r="Y154" s="229">
        <v>0.21941963834622871</v>
      </c>
      <c r="DA154" s="73" t="s">
        <v>1264</v>
      </c>
    </row>
    <row r="155" spans="1:105" ht="12" customHeight="1" x14ac:dyDescent="0.25">
      <c r="A155" s="60" t="s">
        <v>1036</v>
      </c>
      <c r="B155" s="262">
        <v>2.2440432405369051E-2</v>
      </c>
      <c r="C155" s="262">
        <v>3.5136461581335612E-2</v>
      </c>
      <c r="D155" s="262">
        <v>4.1788085339235483E-2</v>
      </c>
      <c r="E155" s="262">
        <v>3.8675886507468317E-2</v>
      </c>
      <c r="F155" s="262">
        <v>3.2781584129246678E-2</v>
      </c>
      <c r="G155" s="262">
        <v>3.7981389498174221E-2</v>
      </c>
      <c r="H155" s="262">
        <v>5.0873176650049007E-2</v>
      </c>
      <c r="I155" s="262">
        <v>6.0200491071215882E-2</v>
      </c>
      <c r="J155" s="262">
        <v>5.3875120236845798E-2</v>
      </c>
      <c r="K155" s="262">
        <v>0.11550838005882851</v>
      </c>
      <c r="L155" s="262">
        <v>4.3648189992900058E-2</v>
      </c>
      <c r="M155" s="262">
        <v>3.0343042750667629E-2</v>
      </c>
      <c r="N155" s="262">
        <v>7.6403612716079677E-2</v>
      </c>
      <c r="O155" s="262">
        <v>0.11820412149071061</v>
      </c>
      <c r="P155" s="262">
        <v>0.11073481836175331</v>
      </c>
      <c r="Q155" s="262">
        <v>9.8428157960326196E-2</v>
      </c>
      <c r="R155" s="262">
        <v>0.1201193213013054</v>
      </c>
      <c r="S155" s="262">
        <v>0.12669242395796179</v>
      </c>
      <c r="T155" s="262">
        <v>0.12726894869870509</v>
      </c>
      <c r="U155" s="262">
        <v>0.24195739600236391</v>
      </c>
      <c r="V155" s="262">
        <v>0.28826699568233372</v>
      </c>
      <c r="W155" s="262">
        <v>0.27794149756105668</v>
      </c>
      <c r="X155" s="262">
        <v>0.28737567304561612</v>
      </c>
      <c r="Y155" s="262">
        <v>0.41701014328158648</v>
      </c>
      <c r="DA155" s="72" t="s">
        <v>1265</v>
      </c>
    </row>
    <row r="156" spans="1:105" ht="12" customHeight="1" x14ac:dyDescent="0.25">
      <c r="A156" s="132" t="s">
        <v>1038</v>
      </c>
      <c r="B156" s="316">
        <v>0.54528179596444026</v>
      </c>
      <c r="C156" s="316">
        <v>0.69194864842256809</v>
      </c>
      <c r="D156" s="316">
        <v>0.68130353263886778</v>
      </c>
      <c r="E156" s="316">
        <v>0.61957743227680151</v>
      </c>
      <c r="F156" s="316">
        <v>0.53728237252393307</v>
      </c>
      <c r="G156" s="316">
        <v>0.63369790598765763</v>
      </c>
      <c r="H156" s="316">
        <v>0.71188443948278024</v>
      </c>
      <c r="I156" s="316">
        <v>0.80328099701328148</v>
      </c>
      <c r="J156" s="316">
        <v>0.71291254907229817</v>
      </c>
      <c r="K156" s="316">
        <v>0.84920959249756878</v>
      </c>
      <c r="L156" s="316">
        <v>0.84355676986083417</v>
      </c>
      <c r="M156" s="316">
        <v>0.82180440539933919</v>
      </c>
      <c r="N156" s="316">
        <v>1.1415366719127531</v>
      </c>
      <c r="O156" s="316">
        <v>1.3611395553647141</v>
      </c>
      <c r="P156" s="316">
        <v>1.4093937555737059</v>
      </c>
      <c r="Q156" s="316">
        <v>1.6303885831041951</v>
      </c>
      <c r="R156" s="316">
        <v>1.9812055590199229</v>
      </c>
      <c r="S156" s="316">
        <v>1.637994939155704</v>
      </c>
      <c r="T156" s="316">
        <v>1.812262194851916</v>
      </c>
      <c r="U156" s="316">
        <v>1.906438626162541</v>
      </c>
      <c r="V156" s="316">
        <v>2.3064806091428678</v>
      </c>
      <c r="W156" s="316">
        <v>1.701040514211644</v>
      </c>
      <c r="X156" s="316">
        <v>2.355014330873189</v>
      </c>
      <c r="Y156" s="316">
        <v>3.0535355917019178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1.0000000000000002</v>
      </c>
      <c r="D160" s="232">
        <f t="shared" si="6"/>
        <v>1</v>
      </c>
      <c r="E160" s="232">
        <f t="shared" si="6"/>
        <v>1</v>
      </c>
      <c r="F160" s="232">
        <f t="shared" si="6"/>
        <v>1</v>
      </c>
      <c r="G160" s="232">
        <f t="shared" si="6"/>
        <v>0.99999999999999978</v>
      </c>
      <c r="H160" s="232">
        <f t="shared" si="6"/>
        <v>1</v>
      </c>
      <c r="I160" s="232">
        <f t="shared" si="6"/>
        <v>1.0000000000000002</v>
      </c>
      <c r="J160" s="232">
        <f t="shared" si="6"/>
        <v>1</v>
      </c>
      <c r="K160" s="232">
        <f t="shared" si="6"/>
        <v>1</v>
      </c>
      <c r="L160" s="232">
        <f t="shared" si="6"/>
        <v>0.99999999999999989</v>
      </c>
      <c r="M160" s="232">
        <f t="shared" si="6"/>
        <v>1.0000000000000002</v>
      </c>
      <c r="N160" s="232">
        <f t="shared" si="6"/>
        <v>1</v>
      </c>
      <c r="O160" s="232">
        <f t="shared" si="6"/>
        <v>0.99999999999999989</v>
      </c>
      <c r="P160" s="232">
        <f t="shared" si="6"/>
        <v>1.0000000000000002</v>
      </c>
      <c r="Q160" s="232">
        <f t="shared" si="6"/>
        <v>1</v>
      </c>
      <c r="R160" s="232">
        <f t="shared" si="6"/>
        <v>0.99999999999999989</v>
      </c>
      <c r="S160" s="232">
        <f t="shared" si="6"/>
        <v>0.99999999999999978</v>
      </c>
      <c r="T160" s="232">
        <f t="shared" si="6"/>
        <v>1</v>
      </c>
      <c r="U160" s="232">
        <f t="shared" si="6"/>
        <v>0.99999999999999989</v>
      </c>
      <c r="V160" s="232">
        <f t="shared" si="6"/>
        <v>1</v>
      </c>
      <c r="W160" s="232">
        <f t="shared" si="6"/>
        <v>1</v>
      </c>
      <c r="X160" s="232">
        <f t="shared" si="6"/>
        <v>1.0000000000000002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6.8519593551098594E-4</v>
      </c>
      <c r="C161" s="266">
        <f t="shared" si="7"/>
        <v>6.6535461231704066E-4</v>
      </c>
      <c r="D161" s="266">
        <f t="shared" si="7"/>
        <v>8.8001245070480334E-4</v>
      </c>
      <c r="E161" s="266">
        <f t="shared" si="7"/>
        <v>7.1554659144374897E-4</v>
      </c>
      <c r="F161" s="266">
        <f t="shared" si="7"/>
        <v>7.7935841763900906E-4</v>
      </c>
      <c r="G161" s="266">
        <f t="shared" si="7"/>
        <v>7.4643583405256566E-4</v>
      </c>
      <c r="H161" s="266">
        <f t="shared" si="7"/>
        <v>8.8238606993339878E-4</v>
      </c>
      <c r="I161" s="266">
        <f t="shared" si="7"/>
        <v>8.6892283904154604E-4</v>
      </c>
      <c r="J161" s="266">
        <f t="shared" si="7"/>
        <v>7.2569180842056377E-4</v>
      </c>
      <c r="K161" s="266">
        <f t="shared" si="7"/>
        <v>7.6329083084388156E-4</v>
      </c>
      <c r="L161" s="266">
        <f t="shared" si="7"/>
        <v>5.8015920830413762E-4</v>
      </c>
      <c r="M161" s="266">
        <f t="shared" si="7"/>
        <v>7.5895089378040731E-4</v>
      </c>
      <c r="N161" s="266">
        <f t="shared" si="7"/>
        <v>9.6690203785470543E-4</v>
      </c>
      <c r="O161" s="266">
        <f t="shared" si="7"/>
        <v>1.1589803025135871E-3</v>
      </c>
      <c r="P161" s="266">
        <f t="shared" si="7"/>
        <v>1.1254357410885715E-3</v>
      </c>
      <c r="Q161" s="266">
        <f t="shared" si="7"/>
        <v>1.2115798199956911E-3</v>
      </c>
      <c r="R161" s="266">
        <f t="shared" si="7"/>
        <v>1.2465572560163662E-3</v>
      </c>
      <c r="S161" s="266">
        <f t="shared" si="7"/>
        <v>1.2742556030873391E-3</v>
      </c>
      <c r="T161" s="266">
        <f t="shared" si="7"/>
        <v>1.3816172778701175E-3</v>
      </c>
      <c r="U161" s="266">
        <f t="shared" si="7"/>
        <v>1.7108111335793171E-3</v>
      </c>
      <c r="V161" s="266">
        <f t="shared" si="7"/>
        <v>1.7591332929140595E-3</v>
      </c>
      <c r="W161" s="266">
        <f t="shared" si="7"/>
        <v>1.6389117526065342E-3</v>
      </c>
      <c r="X161" s="266">
        <f t="shared" si="7"/>
        <v>1.8669854795032817E-3</v>
      </c>
      <c r="Y161" s="266">
        <f t="shared" si="7"/>
        <v>1.8636274790542607E-3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1.4205292574298685E-3</v>
      </c>
      <c r="C162" s="267">
        <f t="shared" si="8"/>
        <v>1.3793947750980356E-3</v>
      </c>
      <c r="D162" s="267">
        <f t="shared" si="8"/>
        <v>1.8244174670949873E-3</v>
      </c>
      <c r="E162" s="267">
        <f t="shared" si="8"/>
        <v>1.4834513976531983E-3</v>
      </c>
      <c r="F162" s="267">
        <f t="shared" si="8"/>
        <v>1.6157443103553101E-3</v>
      </c>
      <c r="G162" s="267">
        <f t="shared" si="8"/>
        <v>1.5474901208732223E-3</v>
      </c>
      <c r="H162" s="267">
        <f t="shared" si="8"/>
        <v>1.8293383888130998E-3</v>
      </c>
      <c r="I162" s="267">
        <f t="shared" si="8"/>
        <v>1.8014267909908684E-3</v>
      </c>
      <c r="J162" s="267">
        <f t="shared" si="8"/>
        <v>1.5044841808202381E-3</v>
      </c>
      <c r="K162" s="267">
        <f t="shared" si="8"/>
        <v>1.5824334339243932E-3</v>
      </c>
      <c r="L162" s="267">
        <f t="shared" si="8"/>
        <v>1.202770020444997E-3</v>
      </c>
      <c r="M162" s="267">
        <f t="shared" si="8"/>
        <v>1.5780267324424664E-3</v>
      </c>
      <c r="N162" s="267">
        <f t="shared" si="8"/>
        <v>2.0045545553577645E-3</v>
      </c>
      <c r="O162" s="267">
        <f t="shared" si="8"/>
        <v>2.4027658997680585E-3</v>
      </c>
      <c r="P162" s="267">
        <f t="shared" si="8"/>
        <v>2.3526314083788177E-3</v>
      </c>
      <c r="Q162" s="267">
        <f t="shared" si="8"/>
        <v>2.5756456390072071E-3</v>
      </c>
      <c r="R162" s="267">
        <f t="shared" si="8"/>
        <v>2.6453034593271955E-3</v>
      </c>
      <c r="S162" s="267">
        <f t="shared" si="8"/>
        <v>2.7277607654536381E-3</v>
      </c>
      <c r="T162" s="267">
        <f t="shared" si="8"/>
        <v>2.9348171089946373E-3</v>
      </c>
      <c r="U162" s="267">
        <f t="shared" si="8"/>
        <v>3.6090805788527741E-3</v>
      </c>
      <c r="V162" s="267">
        <f t="shared" si="8"/>
        <v>3.6881786630013993E-3</v>
      </c>
      <c r="W162" s="267">
        <f t="shared" si="8"/>
        <v>3.4171942621193602E-3</v>
      </c>
      <c r="X162" s="267">
        <f t="shared" si="8"/>
        <v>3.9567452724464901E-3</v>
      </c>
      <c r="Y162" s="267">
        <f t="shared" si="8"/>
        <v>4.0065959622373592E-3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8.4973403948062406E-3</v>
      </c>
      <c r="C163" s="267">
        <f t="shared" si="9"/>
        <v>8.2512816131869553E-3</v>
      </c>
      <c r="D163" s="267">
        <f t="shared" si="9"/>
        <v>1.0913324142429136E-2</v>
      </c>
      <c r="E163" s="267">
        <f t="shared" si="9"/>
        <v>8.8737288718832436E-3</v>
      </c>
      <c r="F163" s="267">
        <f t="shared" si="9"/>
        <v>9.6650803383670162E-3</v>
      </c>
      <c r="G163" s="267">
        <f t="shared" si="9"/>
        <v>9.2567965396579046E-3</v>
      </c>
      <c r="H163" s="267">
        <f t="shared" si="9"/>
        <v>1.0942760175989368E-2</v>
      </c>
      <c r="I163" s="267">
        <f t="shared" si="9"/>
        <v>1.0775798216974492E-2</v>
      </c>
      <c r="J163" s="267">
        <f t="shared" si="9"/>
        <v>8.9995430478924405E-3</v>
      </c>
      <c r="K163" s="267">
        <f t="shared" si="9"/>
        <v>9.4658209043199121E-3</v>
      </c>
      <c r="L163" s="267">
        <f t="shared" si="9"/>
        <v>7.1947453577131107E-3</v>
      </c>
      <c r="M163" s="267">
        <f t="shared" si="9"/>
        <v>9.3917258038487012E-3</v>
      </c>
      <c r="N163" s="267">
        <f t="shared" si="9"/>
        <v>1.1990870520789204E-2</v>
      </c>
      <c r="O163" s="267">
        <f t="shared" si="9"/>
        <v>1.4372896321968276E-2</v>
      </c>
      <c r="P163" s="267">
        <f t="shared" si="9"/>
        <v>1.3927287490696088E-2</v>
      </c>
      <c r="Q163" s="267">
        <f t="shared" si="9"/>
        <v>1.4965288148222386E-2</v>
      </c>
      <c r="R163" s="267">
        <f t="shared" si="9"/>
        <v>1.5371895840466913E-2</v>
      </c>
      <c r="S163" s="267">
        <f t="shared" si="9"/>
        <v>1.5690488229188358E-2</v>
      </c>
      <c r="T163" s="267">
        <f t="shared" si="9"/>
        <v>1.6990431570166626E-2</v>
      </c>
      <c r="U163" s="267">
        <f t="shared" si="9"/>
        <v>2.1014475213489522E-2</v>
      </c>
      <c r="V163" s="267">
        <f t="shared" si="9"/>
        <v>2.1585913800424843E-2</v>
      </c>
      <c r="W163" s="267">
        <f t="shared" si="9"/>
        <v>2.0092372482888941E-2</v>
      </c>
      <c r="X163" s="267">
        <f t="shared" si="9"/>
        <v>2.2869863060137212E-2</v>
      </c>
      <c r="Y163" s="267">
        <f t="shared" si="9"/>
        <v>2.28121767458675E-2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9.8140180675297308E-3</v>
      </c>
      <c r="C164" s="267">
        <f t="shared" si="10"/>
        <v>9.5298320497538697E-3</v>
      </c>
      <c r="D164" s="267">
        <f t="shared" si="10"/>
        <v>1.2604362698718284E-2</v>
      </c>
      <c r="E164" s="267">
        <f t="shared" si="10"/>
        <v>1.0248728593743501E-2</v>
      </c>
      <c r="F164" s="267">
        <f t="shared" si="10"/>
        <v>1.1162701346274962E-2</v>
      </c>
      <c r="G164" s="267">
        <f t="shared" si="10"/>
        <v>1.0691153262869945E-2</v>
      </c>
      <c r="H164" s="267">
        <f t="shared" si="10"/>
        <v>1.263835989687374E-2</v>
      </c>
      <c r="I164" s="267">
        <f t="shared" si="10"/>
        <v>1.2445526891929782E-2</v>
      </c>
      <c r="J164" s="267">
        <f t="shared" si="10"/>
        <v>1.0394037895140941E-2</v>
      </c>
      <c r="K164" s="267">
        <f t="shared" si="10"/>
        <v>1.0932566316370866E-2</v>
      </c>
      <c r="L164" s="267">
        <f t="shared" si="10"/>
        <v>8.3095836639697357E-3</v>
      </c>
      <c r="M164" s="267">
        <f t="shared" si="10"/>
        <v>1.0902121714307494E-2</v>
      </c>
      <c r="N164" s="267">
        <f t="shared" si="10"/>
        <v>1.3848876762470598E-2</v>
      </c>
      <c r="O164" s="267">
        <f t="shared" si="10"/>
        <v>1.6600001604354306E-2</v>
      </c>
      <c r="P164" s="267">
        <f t="shared" si="10"/>
        <v>1.625363717593652E-2</v>
      </c>
      <c r="Q164" s="267">
        <f t="shared" si="10"/>
        <v>1.7815303724042053E-2</v>
      </c>
      <c r="R164" s="267">
        <f t="shared" si="10"/>
        <v>1.8275622137418505E-2</v>
      </c>
      <c r="S164" s="267">
        <f t="shared" si="10"/>
        <v>1.8845295368639998E-2</v>
      </c>
      <c r="T164" s="267">
        <f t="shared" si="10"/>
        <v>2.0275786635102593E-2</v>
      </c>
      <c r="U164" s="267">
        <f t="shared" si="10"/>
        <v>2.4934074270399505E-2</v>
      </c>
      <c r="V164" s="267">
        <f t="shared" si="10"/>
        <v>2.5480539626801982E-2</v>
      </c>
      <c r="W164" s="267">
        <f t="shared" si="10"/>
        <v>2.3608388249162122E-2</v>
      </c>
      <c r="X164" s="267">
        <f t="shared" si="10"/>
        <v>2.7366672801050897E-2</v>
      </c>
      <c r="Y164" s="267">
        <f t="shared" si="10"/>
        <v>2.773833144045201E-2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1.2208023681916497E-2</v>
      </c>
      <c r="C165" s="268">
        <f t="shared" si="11"/>
        <v>1.1057593818638949E-2</v>
      </c>
      <c r="D165" s="268">
        <f t="shared" si="11"/>
        <v>1.3409975617802626E-2</v>
      </c>
      <c r="E165" s="268">
        <f t="shared" si="11"/>
        <v>1.0823765310909728E-2</v>
      </c>
      <c r="F165" s="268">
        <f t="shared" si="11"/>
        <v>1.1867605399637193E-2</v>
      </c>
      <c r="G165" s="268">
        <f t="shared" si="11"/>
        <v>1.0876752588207915E-2</v>
      </c>
      <c r="H165" s="268">
        <f t="shared" si="11"/>
        <v>1.1519485802646683E-2</v>
      </c>
      <c r="I165" s="268">
        <f t="shared" si="11"/>
        <v>1.1062960071707048E-2</v>
      </c>
      <c r="J165" s="268">
        <f t="shared" si="11"/>
        <v>9.3841963665713627E-3</v>
      </c>
      <c r="K165" s="268">
        <f t="shared" si="11"/>
        <v>7.4768312167985043E-3</v>
      </c>
      <c r="L165" s="268">
        <f t="shared" si="11"/>
        <v>1.0551707379756161E-2</v>
      </c>
      <c r="M165" s="268">
        <f t="shared" si="11"/>
        <v>1.5824935148389681E-2</v>
      </c>
      <c r="N165" s="268">
        <f t="shared" si="11"/>
        <v>1.4268722451217139E-2</v>
      </c>
      <c r="O165" s="268">
        <f t="shared" si="11"/>
        <v>1.4098753320362421E-2</v>
      </c>
      <c r="P165" s="268">
        <f t="shared" si="11"/>
        <v>1.5022527480491668E-2</v>
      </c>
      <c r="Q165" s="268">
        <f t="shared" si="11"/>
        <v>1.7125708920936147E-2</v>
      </c>
      <c r="R165" s="268">
        <f t="shared" si="11"/>
        <v>1.6737415815104899E-2</v>
      </c>
      <c r="S165" s="268">
        <f t="shared" si="11"/>
        <v>1.7109610587889765E-2</v>
      </c>
      <c r="T165" s="268">
        <f t="shared" si="11"/>
        <v>1.8448484518193815E-2</v>
      </c>
      <c r="U165" s="268">
        <f t="shared" si="11"/>
        <v>1.9073126344072815E-2</v>
      </c>
      <c r="V165" s="268">
        <f t="shared" si="11"/>
        <v>1.9256184131316429E-2</v>
      </c>
      <c r="W165" s="268">
        <f t="shared" si="11"/>
        <v>1.9230260961292805E-2</v>
      </c>
      <c r="X165" s="268">
        <f t="shared" si="11"/>
        <v>1.9745872171459185E-2</v>
      </c>
      <c r="Y165" s="268">
        <f t="shared" si="11"/>
        <v>1.8044514315070273E-2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0.65093757780756722</v>
      </c>
      <c r="C166" s="317">
        <f t="shared" si="12"/>
        <v>0.66387776359915984</v>
      </c>
      <c r="D166" s="317">
        <f t="shared" si="12"/>
        <v>0.57852491035648346</v>
      </c>
      <c r="E166" s="317">
        <f t="shared" si="12"/>
        <v>0.60605508396846552</v>
      </c>
      <c r="F166" s="317">
        <f t="shared" si="12"/>
        <v>0.58324851314610582</v>
      </c>
      <c r="G166" s="317">
        <f t="shared" si="12"/>
        <v>0.63181630912619136</v>
      </c>
      <c r="H166" s="317">
        <f t="shared" si="12"/>
        <v>0.60516340466825114</v>
      </c>
      <c r="I166" s="317">
        <f t="shared" si="12"/>
        <v>0.60893952475613855</v>
      </c>
      <c r="J166" s="317">
        <f t="shared" si="12"/>
        <v>0.66370624852536531</v>
      </c>
      <c r="K166" s="317">
        <f t="shared" si="12"/>
        <v>0.66986181722655291</v>
      </c>
      <c r="L166" s="317">
        <f t="shared" si="12"/>
        <v>0.58821823279305507</v>
      </c>
      <c r="M166" s="317">
        <f t="shared" si="12"/>
        <v>0.45900915207367704</v>
      </c>
      <c r="N166" s="317">
        <f t="shared" si="12"/>
        <v>0.46889853213288257</v>
      </c>
      <c r="O166" s="317">
        <f t="shared" si="12"/>
        <v>0.48375210140202324</v>
      </c>
      <c r="P166" s="317">
        <f t="shared" si="12"/>
        <v>0.45406770262310192</v>
      </c>
      <c r="Q166" s="317">
        <f t="shared" si="12"/>
        <v>0.45057078950520352</v>
      </c>
      <c r="R166" s="317">
        <f t="shared" si="12"/>
        <v>0.47018914098096365</v>
      </c>
      <c r="S166" s="317">
        <f t="shared" si="12"/>
        <v>0.46343592983237936</v>
      </c>
      <c r="T166" s="317">
        <f t="shared" si="12"/>
        <v>0.44187724616265234</v>
      </c>
      <c r="U166" s="317">
        <f t="shared" si="12"/>
        <v>0.37329736376898021</v>
      </c>
      <c r="V166" s="317">
        <f t="shared" si="12"/>
        <v>0.38149976666637248</v>
      </c>
      <c r="W166" s="317">
        <f t="shared" si="12"/>
        <v>0.37810328304873875</v>
      </c>
      <c r="X166" s="317">
        <f t="shared" si="12"/>
        <v>0.29221422179650053</v>
      </c>
      <c r="Y166" s="317">
        <f t="shared" si="12"/>
        <v>0.37865546988646848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0.21450008618975031</v>
      </c>
      <c r="C167" s="269">
        <f t="shared" si="13"/>
        <v>0.21030836336134626</v>
      </c>
      <c r="D167" s="269">
        <f t="shared" si="13"/>
        <v>0.2642289063798976</v>
      </c>
      <c r="E167" s="269">
        <f t="shared" si="13"/>
        <v>0.26304665457951298</v>
      </c>
      <c r="F167" s="269">
        <f t="shared" si="13"/>
        <v>0.27481683823842656</v>
      </c>
      <c r="G167" s="269">
        <f t="shared" si="13"/>
        <v>0.23878597843711896</v>
      </c>
      <c r="H167" s="269">
        <f t="shared" si="13"/>
        <v>0.25435073559901128</v>
      </c>
      <c r="I167" s="269">
        <f t="shared" si="13"/>
        <v>0.25443730383480928</v>
      </c>
      <c r="J167" s="269">
        <f t="shared" si="13"/>
        <v>0.22060630945737361</v>
      </c>
      <c r="K167" s="269">
        <f t="shared" si="13"/>
        <v>0.21564091493630955</v>
      </c>
      <c r="L167" s="269">
        <f t="shared" si="13"/>
        <v>0.26618946567953988</v>
      </c>
      <c r="M167" s="269">
        <f t="shared" si="13"/>
        <v>0.36436347908874656</v>
      </c>
      <c r="N167" s="269">
        <f t="shared" si="13"/>
        <v>0.35079050883145851</v>
      </c>
      <c r="O167" s="269">
        <f t="shared" si="13"/>
        <v>0.33930658266531755</v>
      </c>
      <c r="P167" s="269">
        <f t="shared" si="13"/>
        <v>0.3607606646975331</v>
      </c>
      <c r="Q167" s="269">
        <f t="shared" si="13"/>
        <v>0.34727279196645716</v>
      </c>
      <c r="R167" s="269">
        <f t="shared" si="13"/>
        <v>0.3308045385583287</v>
      </c>
      <c r="S167" s="269">
        <f t="shared" si="13"/>
        <v>0.33191009706566793</v>
      </c>
      <c r="T167" s="269">
        <f t="shared" si="13"/>
        <v>0.33709163570512457</v>
      </c>
      <c r="U167" s="269">
        <f t="shared" si="13"/>
        <v>0.38349089837384281</v>
      </c>
      <c r="V167" s="269">
        <f t="shared" si="13"/>
        <v>0.3738772813267639</v>
      </c>
      <c r="W167" s="269">
        <f t="shared" si="13"/>
        <v>0.37961937150049929</v>
      </c>
      <c r="X167" s="269">
        <f t="shared" si="13"/>
        <v>0.44258866250277817</v>
      </c>
      <c r="Y167" s="269">
        <f t="shared" si="13"/>
        <v>0.3748307203093707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6.7153934700686188E-2</v>
      </c>
      <c r="C168" s="269">
        <f t="shared" si="14"/>
        <v>6.1923776785624149E-2</v>
      </c>
      <c r="D168" s="269">
        <f t="shared" si="14"/>
        <v>7.6327272983802735E-2</v>
      </c>
      <c r="E168" s="269">
        <f t="shared" si="14"/>
        <v>6.1844093147911922E-2</v>
      </c>
      <c r="F168" s="269">
        <f t="shared" si="14"/>
        <v>6.7497998559654424E-2</v>
      </c>
      <c r="G168" s="269">
        <f t="shared" si="14"/>
        <v>6.1410123777878127E-2</v>
      </c>
      <c r="H168" s="269">
        <f t="shared" si="14"/>
        <v>6.5405382512002855E-2</v>
      </c>
      <c r="I168" s="269">
        <f t="shared" si="14"/>
        <v>6.3064014078444322E-2</v>
      </c>
      <c r="J168" s="269">
        <f t="shared" si="14"/>
        <v>5.3548708898053785E-2</v>
      </c>
      <c r="K168" s="269">
        <f t="shared" si="14"/>
        <v>4.4468285336495245E-2</v>
      </c>
      <c r="L168" s="269">
        <f t="shared" si="14"/>
        <v>6.0476735211785475E-2</v>
      </c>
      <c r="M168" s="269">
        <f t="shared" si="14"/>
        <v>8.8116512776559505E-2</v>
      </c>
      <c r="N168" s="269">
        <f t="shared" si="14"/>
        <v>8.1828869231688306E-2</v>
      </c>
      <c r="O168" s="269">
        <f t="shared" si="14"/>
        <v>8.1126691212878882E-2</v>
      </c>
      <c r="P168" s="269">
        <f t="shared" si="14"/>
        <v>8.649611354890073E-2</v>
      </c>
      <c r="Q168" s="269">
        <f t="shared" si="14"/>
        <v>9.6618185754259775E-2</v>
      </c>
      <c r="R168" s="269">
        <f t="shared" si="14"/>
        <v>9.4333564437847406E-2</v>
      </c>
      <c r="S168" s="269">
        <f t="shared" si="14"/>
        <v>9.7051171871106498E-2</v>
      </c>
      <c r="T168" s="269">
        <f t="shared" si="14"/>
        <v>0.10520911422919829</v>
      </c>
      <c r="U168" s="269">
        <f t="shared" si="14"/>
        <v>0.11122695679163751</v>
      </c>
      <c r="V168" s="269">
        <f t="shared" si="14"/>
        <v>0.11161198903288586</v>
      </c>
      <c r="W168" s="269">
        <f t="shared" si="14"/>
        <v>0.11241530813564209</v>
      </c>
      <c r="X168" s="269">
        <f t="shared" si="14"/>
        <v>0.12150824350901961</v>
      </c>
      <c r="Y168" s="269">
        <f t="shared" si="14"/>
        <v>0.1121005733332794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6.7090647110924148E-2</v>
      </c>
      <c r="C169" s="318">
        <f t="shared" si="15"/>
        <v>6.1852852279850476E-2</v>
      </c>
      <c r="D169" s="318">
        <f t="shared" si="15"/>
        <v>7.6219208110332684E-2</v>
      </c>
      <c r="E169" s="318">
        <f t="shared" si="15"/>
        <v>6.1727325137349021E-2</v>
      </c>
      <c r="F169" s="318">
        <f t="shared" si="15"/>
        <v>6.7375376156689398E-2</v>
      </c>
      <c r="G169" s="318">
        <f t="shared" si="15"/>
        <v>6.1285370348077836E-2</v>
      </c>
      <c r="H169" s="318">
        <f t="shared" si="15"/>
        <v>6.5227818834327142E-2</v>
      </c>
      <c r="I169" s="318">
        <f t="shared" si="15"/>
        <v>6.2874590013181686E-2</v>
      </c>
      <c r="J169" s="318">
        <f t="shared" si="15"/>
        <v>5.3397436667905154E-2</v>
      </c>
      <c r="K169" s="318">
        <f t="shared" si="15"/>
        <v>4.4177818844611444E-2</v>
      </c>
      <c r="L169" s="318">
        <f t="shared" si="15"/>
        <v>6.0403902621816587E-2</v>
      </c>
      <c r="M169" s="318">
        <f t="shared" si="15"/>
        <v>8.8046544388553721E-2</v>
      </c>
      <c r="N169" s="318">
        <f t="shared" si="15"/>
        <v>8.1670252307954702E-2</v>
      </c>
      <c r="O169" s="318">
        <f t="shared" si="15"/>
        <v>8.0873510340636182E-2</v>
      </c>
      <c r="P169" s="318">
        <f t="shared" si="15"/>
        <v>8.6280603192126479E-2</v>
      </c>
      <c r="Q169" s="318">
        <f t="shared" si="15"/>
        <v>9.6402466150040403E-2</v>
      </c>
      <c r="R169" s="318">
        <f t="shared" si="15"/>
        <v>9.4101321312368175E-2</v>
      </c>
      <c r="S169" s="318">
        <f t="shared" si="15"/>
        <v>9.6817509132177029E-2</v>
      </c>
      <c r="T169" s="318">
        <f t="shared" si="15"/>
        <v>0.10497705477624082</v>
      </c>
      <c r="U169" s="318">
        <f t="shared" si="15"/>
        <v>0.11082248124408382</v>
      </c>
      <c r="V169" s="318">
        <f t="shared" si="15"/>
        <v>0.11120148083730555</v>
      </c>
      <c r="W169" s="318">
        <f t="shared" si="15"/>
        <v>0.112107216741298</v>
      </c>
      <c r="X169" s="318">
        <f t="shared" si="15"/>
        <v>0.12097158984022084</v>
      </c>
      <c r="Y169" s="318">
        <f t="shared" si="15"/>
        <v>0.11154942282961414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6.3287589762040723E-5</v>
      </c>
      <c r="C170" s="318">
        <f t="shared" si="16"/>
        <v>7.0924505773681075E-5</v>
      </c>
      <c r="D170" s="318">
        <f t="shared" si="16"/>
        <v>1.0806487347005419E-4</v>
      </c>
      <c r="E170" s="318">
        <f t="shared" si="16"/>
        <v>1.1676801056289582E-4</v>
      </c>
      <c r="F170" s="318">
        <f t="shared" si="16"/>
        <v>1.2262240296501419E-4</v>
      </c>
      <c r="G170" s="318">
        <f t="shared" si="16"/>
        <v>1.2475342980028777E-4</v>
      </c>
      <c r="H170" s="318">
        <f t="shared" si="16"/>
        <v>1.7756367767570548E-4</v>
      </c>
      <c r="I170" s="318">
        <f t="shared" si="16"/>
        <v>1.8942406526263378E-4</v>
      </c>
      <c r="J170" s="318">
        <f t="shared" si="16"/>
        <v>1.5127223014862001E-4</v>
      </c>
      <c r="K170" s="318">
        <f t="shared" si="16"/>
        <v>2.9046649188381701E-4</v>
      </c>
      <c r="L170" s="318">
        <f t="shared" si="16"/>
        <v>7.2832589968888599E-5</v>
      </c>
      <c r="M170" s="318">
        <f t="shared" si="16"/>
        <v>6.9968388005795114E-5</v>
      </c>
      <c r="N170" s="318">
        <f t="shared" si="16"/>
        <v>1.5861692373359389E-4</v>
      </c>
      <c r="O170" s="318">
        <f t="shared" si="16"/>
        <v>2.5318087224270871E-4</v>
      </c>
      <c r="P170" s="318">
        <f t="shared" si="16"/>
        <v>2.155103567742425E-4</v>
      </c>
      <c r="Q170" s="318">
        <f t="shared" si="16"/>
        <v>2.1571960421937821E-4</v>
      </c>
      <c r="R170" s="318">
        <f t="shared" si="16"/>
        <v>2.3224312547923316E-4</v>
      </c>
      <c r="S170" s="318">
        <f t="shared" si="16"/>
        <v>2.3366273892947697E-4</v>
      </c>
      <c r="T170" s="318">
        <f t="shared" si="16"/>
        <v>2.320594529574869E-4</v>
      </c>
      <c r="U170" s="318">
        <f t="shared" si="16"/>
        <v>4.0447554755368144E-4</v>
      </c>
      <c r="V170" s="318">
        <f t="shared" si="16"/>
        <v>4.1050819558029325E-4</v>
      </c>
      <c r="W170" s="318">
        <f t="shared" si="16"/>
        <v>3.0809139434409452E-4</v>
      </c>
      <c r="X170" s="318">
        <f t="shared" si="16"/>
        <v>5.3665366879877688E-4</v>
      </c>
      <c r="Y170" s="318">
        <f t="shared" si="16"/>
        <v>5.5115050366530524E-4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1.447996453361225E-2</v>
      </c>
      <c r="C171" s="269">
        <f t="shared" si="17"/>
        <v>1.3442758133199209E-2</v>
      </c>
      <c r="D171" s="269">
        <f t="shared" si="17"/>
        <v>1.6503254626091712E-2</v>
      </c>
      <c r="E171" s="269">
        <f t="shared" si="17"/>
        <v>1.4311779091967838E-2</v>
      </c>
      <c r="F171" s="269">
        <f t="shared" si="17"/>
        <v>1.5414155992017908E-2</v>
      </c>
      <c r="G171" s="269">
        <f t="shared" si="17"/>
        <v>1.3873655681723454E-2</v>
      </c>
      <c r="H171" s="269">
        <f t="shared" si="17"/>
        <v>1.4745526528170868E-2</v>
      </c>
      <c r="I171" s="269">
        <f t="shared" si="17"/>
        <v>1.4367754829003763E-2</v>
      </c>
      <c r="J171" s="269">
        <f t="shared" si="17"/>
        <v>1.2276773227213949E-2</v>
      </c>
      <c r="K171" s="269">
        <f t="shared" si="17"/>
        <v>1.0655513477955056E-2</v>
      </c>
      <c r="L171" s="269">
        <f t="shared" si="17"/>
        <v>1.412869939766916E-2</v>
      </c>
      <c r="M171" s="269">
        <f t="shared" si="17"/>
        <v>2.0477084618308779E-2</v>
      </c>
      <c r="N171" s="269">
        <f t="shared" si="17"/>
        <v>1.8951532239608795E-2</v>
      </c>
      <c r="O171" s="269">
        <f t="shared" si="17"/>
        <v>1.8632468626813423E-2</v>
      </c>
      <c r="P171" s="269">
        <f t="shared" si="17"/>
        <v>1.9814127472628753E-2</v>
      </c>
      <c r="Q171" s="269">
        <f t="shared" si="17"/>
        <v>2.1291813667408965E-2</v>
      </c>
      <c r="R171" s="269">
        <f t="shared" si="17"/>
        <v>2.0650631902886084E-2</v>
      </c>
      <c r="S171" s="269">
        <f t="shared" si="17"/>
        <v>2.0991362697486578E-2</v>
      </c>
      <c r="T171" s="269">
        <f t="shared" si="17"/>
        <v>2.2222588031905754E-2</v>
      </c>
      <c r="U171" s="269">
        <f t="shared" si="17"/>
        <v>2.3765099567209721E-2</v>
      </c>
      <c r="V171" s="269">
        <f t="shared" si="17"/>
        <v>2.3731751456812115E-2</v>
      </c>
      <c r="W171" s="269">
        <f t="shared" si="17"/>
        <v>2.3786819927907366E-2</v>
      </c>
      <c r="X171" s="269">
        <f t="shared" si="17"/>
        <v>2.5640388568147161E-2</v>
      </c>
      <c r="Y171" s="269">
        <f t="shared" si="17"/>
        <v>2.2925773130627953E-2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1.003700994379173E-2</v>
      </c>
      <c r="C172" s="318">
        <f t="shared" si="18"/>
        <v>9.0481802160604918E-3</v>
      </c>
      <c r="D172" s="318">
        <f t="shared" si="18"/>
        <v>1.0909761505443807E-2</v>
      </c>
      <c r="E172" s="318">
        <f t="shared" si="18"/>
        <v>8.8001060819388969E-3</v>
      </c>
      <c r="F172" s="318">
        <f t="shared" si="18"/>
        <v>9.6503086265697646E-3</v>
      </c>
      <c r="G172" s="318">
        <f t="shared" si="18"/>
        <v>8.8440704050962611E-3</v>
      </c>
      <c r="H172" s="318">
        <f t="shared" si="18"/>
        <v>9.291628305764207E-3</v>
      </c>
      <c r="I172" s="318">
        <f t="shared" si="18"/>
        <v>8.8992189709248791E-3</v>
      </c>
      <c r="J172" s="318">
        <f t="shared" si="18"/>
        <v>7.5455045766719417E-3</v>
      </c>
      <c r="K172" s="318">
        <f t="shared" si="18"/>
        <v>5.7162345150368419E-3</v>
      </c>
      <c r="L172" s="318">
        <f t="shared" si="18"/>
        <v>8.6462540800648115E-3</v>
      </c>
      <c r="M172" s="318">
        <f t="shared" si="18"/>
        <v>1.3053980288837867E-2</v>
      </c>
      <c r="N172" s="318">
        <f t="shared" si="18"/>
        <v>1.1569092822173922E-2</v>
      </c>
      <c r="O172" s="318">
        <f t="shared" si="18"/>
        <v>1.1253391001682433E-2</v>
      </c>
      <c r="P172" s="318">
        <f t="shared" si="18"/>
        <v>1.2080285115379698E-2</v>
      </c>
      <c r="Q172" s="318">
        <f t="shared" si="18"/>
        <v>1.3858600776803003E-2</v>
      </c>
      <c r="R172" s="318">
        <f t="shared" si="18"/>
        <v>1.3510631876247261E-2</v>
      </c>
      <c r="S172" s="318">
        <f t="shared" si="18"/>
        <v>1.3769911892539679E-2</v>
      </c>
      <c r="T172" s="318">
        <f t="shared" si="18"/>
        <v>1.4823068030933259E-2</v>
      </c>
      <c r="U172" s="318">
        <f t="shared" si="18"/>
        <v>1.495359681427035E-2</v>
      </c>
      <c r="V172" s="318">
        <f t="shared" si="18"/>
        <v>1.509955729699587E-2</v>
      </c>
      <c r="W172" s="318">
        <f t="shared" si="18"/>
        <v>1.5212091698090425E-2</v>
      </c>
      <c r="X172" s="318">
        <f t="shared" si="18"/>
        <v>1.4914350814861871E-2</v>
      </c>
      <c r="Y172" s="318">
        <f t="shared" si="18"/>
        <v>1.3331660819568374E-2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4.2663461775388238E-3</v>
      </c>
      <c r="C173" s="318">
        <f t="shared" si="19"/>
        <v>4.1829739934808466E-3</v>
      </c>
      <c r="D173" s="318">
        <f t="shared" si="19"/>
        <v>5.2554383765231662E-3</v>
      </c>
      <c r="E173" s="318">
        <f t="shared" si="19"/>
        <v>5.2319237218717051E-3</v>
      </c>
      <c r="F173" s="318">
        <f t="shared" si="19"/>
        <v>5.4660293530354835E-3</v>
      </c>
      <c r="G173" s="318">
        <f t="shared" si="19"/>
        <v>4.7493857203109602E-3</v>
      </c>
      <c r="H173" s="318">
        <f t="shared" si="19"/>
        <v>5.0589643475345237E-3</v>
      </c>
      <c r="I173" s="318">
        <f t="shared" si="19"/>
        <v>5.0606861653130341E-3</v>
      </c>
      <c r="J173" s="318">
        <f t="shared" si="19"/>
        <v>4.3877972350175503E-3</v>
      </c>
      <c r="K173" s="318">
        <f t="shared" si="19"/>
        <v>4.2890369393402137E-3</v>
      </c>
      <c r="L173" s="318">
        <f t="shared" si="19"/>
        <v>5.2944333476788782E-3</v>
      </c>
      <c r="M173" s="318">
        <f t="shared" si="19"/>
        <v>7.2470867674611717E-3</v>
      </c>
      <c r="N173" s="318">
        <f t="shared" si="19"/>
        <v>6.977124219642878E-3</v>
      </c>
      <c r="O173" s="318">
        <f t="shared" si="19"/>
        <v>6.7487121692220145E-3</v>
      </c>
      <c r="P173" s="318">
        <f t="shared" si="19"/>
        <v>7.1754278060156412E-3</v>
      </c>
      <c r="Q173" s="318">
        <f t="shared" si="19"/>
        <v>6.9071578239772559E-3</v>
      </c>
      <c r="R173" s="318">
        <f t="shared" si="19"/>
        <v>6.5796089114031264E-3</v>
      </c>
      <c r="S173" s="318">
        <f t="shared" si="19"/>
        <v>6.6015981581004912E-3</v>
      </c>
      <c r="T173" s="318">
        <f t="shared" si="19"/>
        <v>6.7046574992919022E-3</v>
      </c>
      <c r="U173" s="318">
        <f t="shared" si="19"/>
        <v>7.627525738851444E-3</v>
      </c>
      <c r="V173" s="318">
        <f t="shared" si="19"/>
        <v>7.4363136089651925E-3</v>
      </c>
      <c r="W173" s="318">
        <f t="shared" si="19"/>
        <v>7.5505221619730821E-3</v>
      </c>
      <c r="X173" s="318">
        <f t="shared" si="19"/>
        <v>8.8029635886504205E-3</v>
      </c>
      <c r="Y173" s="318">
        <f t="shared" si="19"/>
        <v>7.4552772412471982E-3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1.7660841228169609E-4</v>
      </c>
      <c r="C174" s="318">
        <f t="shared" si="20"/>
        <v>2.116039236578709E-4</v>
      </c>
      <c r="D174" s="318">
        <f t="shared" si="20"/>
        <v>3.3805474412473634E-4</v>
      </c>
      <c r="E174" s="318">
        <f t="shared" si="20"/>
        <v>2.7974928815723541E-4</v>
      </c>
      <c r="F174" s="318">
        <f t="shared" si="20"/>
        <v>2.9781801241265883E-4</v>
      </c>
      <c r="G174" s="318">
        <f t="shared" si="20"/>
        <v>2.8019955631623388E-4</v>
      </c>
      <c r="H174" s="318">
        <f t="shared" si="20"/>
        <v>3.949338748721388E-4</v>
      </c>
      <c r="I174" s="318">
        <f t="shared" si="20"/>
        <v>4.0784969276585001E-4</v>
      </c>
      <c r="J174" s="318">
        <f t="shared" si="20"/>
        <v>3.4347141552445656E-4</v>
      </c>
      <c r="K174" s="318">
        <f t="shared" si="20"/>
        <v>6.5024202357800097E-4</v>
      </c>
      <c r="L174" s="318">
        <f t="shared" si="20"/>
        <v>1.8801196992547221E-4</v>
      </c>
      <c r="M174" s="318">
        <f t="shared" si="20"/>
        <v>1.7601756200974009E-4</v>
      </c>
      <c r="N174" s="318">
        <f t="shared" si="20"/>
        <v>4.0531519779199443E-4</v>
      </c>
      <c r="O174" s="318">
        <f t="shared" si="20"/>
        <v>6.3036545590897965E-4</v>
      </c>
      <c r="P174" s="318">
        <f t="shared" si="20"/>
        <v>5.5841455123341311E-4</v>
      </c>
      <c r="Q174" s="318">
        <f t="shared" si="20"/>
        <v>5.2605506662870255E-4</v>
      </c>
      <c r="R174" s="318">
        <f t="shared" si="20"/>
        <v>5.6039111523569559E-4</v>
      </c>
      <c r="S174" s="318">
        <f t="shared" si="20"/>
        <v>6.1985264684641037E-4</v>
      </c>
      <c r="T174" s="318">
        <f t="shared" si="20"/>
        <v>6.9486250168059027E-4</v>
      </c>
      <c r="U174" s="318">
        <f t="shared" si="20"/>
        <v>1.1839770140879286E-3</v>
      </c>
      <c r="V174" s="318">
        <f t="shared" si="20"/>
        <v>1.1958805508510497E-3</v>
      </c>
      <c r="W174" s="318">
        <f t="shared" si="20"/>
        <v>1.0242060678438563E-3</v>
      </c>
      <c r="X174" s="318">
        <f t="shared" si="20"/>
        <v>1.9230741646348722E-3</v>
      </c>
      <c r="Y174" s="318">
        <f t="shared" si="20"/>
        <v>2.1388350698123828E-3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2.0303329431190505E-2</v>
      </c>
      <c r="C175" s="319">
        <f t="shared" si="21"/>
        <v>1.9563881251675904E-2</v>
      </c>
      <c r="D175" s="319">
        <f t="shared" si="21"/>
        <v>2.4783563276974764E-2</v>
      </c>
      <c r="E175" s="319">
        <f t="shared" si="21"/>
        <v>2.2597168446508237E-2</v>
      </c>
      <c r="F175" s="319">
        <f t="shared" si="21"/>
        <v>2.3932004251521706E-2</v>
      </c>
      <c r="G175" s="319">
        <f t="shared" si="21"/>
        <v>2.0995304631426424E-2</v>
      </c>
      <c r="H175" s="319">
        <f t="shared" si="21"/>
        <v>2.2522620358307533E-2</v>
      </c>
      <c r="I175" s="319">
        <f t="shared" si="21"/>
        <v>2.2236767690960429E-2</v>
      </c>
      <c r="J175" s="319">
        <f t="shared" si="21"/>
        <v>1.8854006593147767E-2</v>
      </c>
      <c r="K175" s="319">
        <f t="shared" si="21"/>
        <v>2.9152526320429702E-2</v>
      </c>
      <c r="L175" s="319">
        <f t="shared" si="21"/>
        <v>4.3147901287762136E-2</v>
      </c>
      <c r="M175" s="319">
        <f t="shared" si="21"/>
        <v>2.9578011149939597E-2</v>
      </c>
      <c r="N175" s="319">
        <f t="shared" si="21"/>
        <v>3.6450631236672443E-2</v>
      </c>
      <c r="O175" s="319">
        <f t="shared" si="21"/>
        <v>2.8548758644000246E-2</v>
      </c>
      <c r="P175" s="319">
        <f t="shared" si="21"/>
        <v>3.0179872361243927E-2</v>
      </c>
      <c r="Q175" s="319">
        <f t="shared" si="21"/>
        <v>3.0552892854466968E-2</v>
      </c>
      <c r="R175" s="319">
        <f t="shared" si="21"/>
        <v>2.9745329611640288E-2</v>
      </c>
      <c r="S175" s="319">
        <f t="shared" si="21"/>
        <v>3.0964027979100445E-2</v>
      </c>
      <c r="T175" s="319">
        <f t="shared" si="21"/>
        <v>3.3568278760791194E-2</v>
      </c>
      <c r="U175" s="319">
        <f t="shared" si="21"/>
        <v>3.787811395793584E-2</v>
      </c>
      <c r="V175" s="319">
        <f t="shared" si="21"/>
        <v>3.7509262002706975E-2</v>
      </c>
      <c r="W175" s="319">
        <f t="shared" si="21"/>
        <v>3.8088089679142831E-2</v>
      </c>
      <c r="X175" s="319">
        <f t="shared" si="21"/>
        <v>4.2242344838957509E-2</v>
      </c>
      <c r="Y175" s="319">
        <f t="shared" si="21"/>
        <v>3.7022217397571985E-2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1.0000000000000002</v>
      </c>
      <c r="D178" s="232">
        <f t="shared" si="22"/>
        <v>0.99999999999999978</v>
      </c>
      <c r="E178" s="232">
        <f t="shared" si="22"/>
        <v>0.99999999999999978</v>
      </c>
      <c r="F178" s="232">
        <f t="shared" si="22"/>
        <v>0.99999999999999956</v>
      </c>
      <c r="G178" s="232">
        <f t="shared" si="22"/>
        <v>1.0000000000000002</v>
      </c>
      <c r="H178" s="232">
        <f t="shared" si="22"/>
        <v>0.99999999999999978</v>
      </c>
      <c r="I178" s="232">
        <f t="shared" si="22"/>
        <v>1</v>
      </c>
      <c r="J178" s="232">
        <f t="shared" si="22"/>
        <v>0.99999999999999978</v>
      </c>
      <c r="K178" s="232">
        <f t="shared" si="22"/>
        <v>1</v>
      </c>
      <c r="L178" s="232">
        <f t="shared" si="22"/>
        <v>1.0000000000000004</v>
      </c>
      <c r="M178" s="232">
        <f t="shared" si="22"/>
        <v>1.0000000000000004</v>
      </c>
      <c r="N178" s="232">
        <f t="shared" si="22"/>
        <v>0.99999999999999989</v>
      </c>
      <c r="O178" s="232">
        <f t="shared" si="22"/>
        <v>1</v>
      </c>
      <c r="P178" s="232">
        <f t="shared" si="22"/>
        <v>1.0000000000000004</v>
      </c>
      <c r="Q178" s="232">
        <f t="shared" si="22"/>
        <v>0.99999999999999967</v>
      </c>
      <c r="R178" s="232">
        <f t="shared" si="22"/>
        <v>0.99999999999999933</v>
      </c>
      <c r="S178" s="232">
        <f t="shared" si="22"/>
        <v>0.99999999999999989</v>
      </c>
      <c r="T178" s="232">
        <f t="shared" si="22"/>
        <v>0.99999999999999989</v>
      </c>
      <c r="U178" s="232">
        <f t="shared" si="22"/>
        <v>0.99999999999999978</v>
      </c>
      <c r="V178" s="232">
        <f t="shared" si="22"/>
        <v>0.99999999999999944</v>
      </c>
      <c r="W178" s="232">
        <f t="shared" si="22"/>
        <v>0.99999999999999967</v>
      </c>
      <c r="X178" s="232">
        <f t="shared" si="22"/>
        <v>1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2.1973928549537682E-3</v>
      </c>
      <c r="C179" s="266">
        <f t="shared" si="23"/>
        <v>2.2142046092795704E-3</v>
      </c>
      <c r="D179" s="266">
        <f t="shared" si="23"/>
        <v>2.334019275241881E-3</v>
      </c>
      <c r="E179" s="266">
        <f t="shared" si="23"/>
        <v>2.0299305638680318E-3</v>
      </c>
      <c r="F179" s="266">
        <f t="shared" si="23"/>
        <v>2.0895911057947436E-3</v>
      </c>
      <c r="G179" s="266">
        <f t="shared" si="23"/>
        <v>2.2611882802712848E-3</v>
      </c>
      <c r="H179" s="266">
        <f t="shared" si="23"/>
        <v>2.4886145860580277E-3</v>
      </c>
      <c r="I179" s="266">
        <f t="shared" si="23"/>
        <v>2.4739849048408848E-3</v>
      </c>
      <c r="J179" s="266">
        <f t="shared" si="23"/>
        <v>2.3983975143105738E-3</v>
      </c>
      <c r="K179" s="266">
        <f t="shared" si="23"/>
        <v>2.6472176143284773E-3</v>
      </c>
      <c r="L179" s="266">
        <f t="shared" si="23"/>
        <v>1.6552313947469385E-3</v>
      </c>
      <c r="M179" s="266">
        <f t="shared" si="23"/>
        <v>1.5599734792035855E-3</v>
      </c>
      <c r="N179" s="266">
        <f t="shared" si="23"/>
        <v>2.0491371005292186E-3</v>
      </c>
      <c r="O179" s="266">
        <f t="shared" si="23"/>
        <v>2.4855271498960773E-3</v>
      </c>
      <c r="P179" s="266">
        <f t="shared" si="23"/>
        <v>2.2892159047662878E-3</v>
      </c>
      <c r="Q179" s="266">
        <f t="shared" si="23"/>
        <v>2.4768102317137951E-3</v>
      </c>
      <c r="R179" s="266">
        <f t="shared" si="23"/>
        <v>2.637524436728184E-3</v>
      </c>
      <c r="S179" s="266">
        <f t="shared" si="23"/>
        <v>2.7038432323204607E-3</v>
      </c>
      <c r="T179" s="266">
        <f t="shared" si="23"/>
        <v>2.8349993306435676E-3</v>
      </c>
      <c r="U179" s="266">
        <f t="shared" si="23"/>
        <v>3.0974776050132248E-3</v>
      </c>
      <c r="V179" s="266">
        <f t="shared" si="23"/>
        <v>3.206412038306434E-3</v>
      </c>
      <c r="W179" s="266">
        <f t="shared" si="23"/>
        <v>2.9634180421250667E-3</v>
      </c>
      <c r="X179" s="266">
        <f t="shared" si="23"/>
        <v>3.027015174894507E-3</v>
      </c>
      <c r="Y179" s="266">
        <f t="shared" si="23"/>
        <v>3.3956550601835921E-3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4.6386948887055541E-3</v>
      </c>
      <c r="C180" s="267">
        <f t="shared" si="24"/>
        <v>4.6741844911612424E-3</v>
      </c>
      <c r="D180" s="267">
        <f t="shared" si="24"/>
        <v>4.927113173139242E-3</v>
      </c>
      <c r="E180" s="267">
        <f t="shared" si="24"/>
        <v>4.2851821010585446E-3</v>
      </c>
      <c r="F180" s="267">
        <f t="shared" si="24"/>
        <v>4.4111254662920095E-3</v>
      </c>
      <c r="G180" s="267">
        <f t="shared" si="24"/>
        <v>4.7733669900897171E-3</v>
      </c>
      <c r="H180" s="267">
        <f t="shared" si="24"/>
        <v>5.2534637737994957E-3</v>
      </c>
      <c r="I180" s="267">
        <f t="shared" si="24"/>
        <v>5.2225805262580451E-3</v>
      </c>
      <c r="J180" s="267">
        <f t="shared" si="24"/>
        <v>5.0630155939733607E-3</v>
      </c>
      <c r="K180" s="267">
        <f t="shared" si="24"/>
        <v>5.5882746634011351E-3</v>
      </c>
      <c r="L180" s="267">
        <f t="shared" si="24"/>
        <v>3.5004016248056185E-3</v>
      </c>
      <c r="M180" s="267">
        <f t="shared" si="24"/>
        <v>3.2931030007604819E-3</v>
      </c>
      <c r="N180" s="267">
        <f t="shared" si="24"/>
        <v>4.3257270874678426E-3</v>
      </c>
      <c r="O180" s="267">
        <f t="shared" si="24"/>
        <v>5.2469461980681666E-3</v>
      </c>
      <c r="P180" s="267">
        <f t="shared" si="24"/>
        <v>4.8325332871833075E-3</v>
      </c>
      <c r="Q180" s="267">
        <f t="shared" si="24"/>
        <v>5.228544789450556E-3</v>
      </c>
      <c r="R180" s="267">
        <f t="shared" si="24"/>
        <v>5.5678123717865808E-3</v>
      </c>
      <c r="S180" s="267">
        <f t="shared" si="24"/>
        <v>5.7078113061808039E-3</v>
      </c>
      <c r="T180" s="267">
        <f t="shared" si="24"/>
        <v>5.9846817445015649E-3</v>
      </c>
      <c r="U180" s="267">
        <f t="shared" si="24"/>
        <v>6.5387732111093447E-3</v>
      </c>
      <c r="V180" s="267">
        <f t="shared" si="24"/>
        <v>6.7687337289940152E-3</v>
      </c>
      <c r="W180" s="267">
        <f t="shared" si="24"/>
        <v>6.2557735609787418E-3</v>
      </c>
      <c r="X180" s="267">
        <f t="shared" si="24"/>
        <v>6.3900270669227837E-3</v>
      </c>
      <c r="Y180" s="267">
        <f t="shared" si="24"/>
        <v>7.2899563267840193E-3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2.7614689208408101E-2</v>
      </c>
      <c r="C181" s="267">
        <f t="shared" si="25"/>
        <v>2.7825962932043154E-2</v>
      </c>
      <c r="D181" s="267">
        <f t="shared" si="25"/>
        <v>2.9331676739976702E-2</v>
      </c>
      <c r="E181" s="267">
        <f t="shared" si="25"/>
        <v>2.5510186541970743E-2</v>
      </c>
      <c r="F181" s="267">
        <f t="shared" si="25"/>
        <v>2.6259942016781394E-2</v>
      </c>
      <c r="G181" s="267">
        <f t="shared" si="25"/>
        <v>2.841640786289899E-2</v>
      </c>
      <c r="H181" s="267">
        <f t="shared" si="25"/>
        <v>3.1274479753848804E-2</v>
      </c>
      <c r="I181" s="267">
        <f t="shared" si="25"/>
        <v>3.1090628195799559E-2</v>
      </c>
      <c r="J181" s="267">
        <f t="shared" si="25"/>
        <v>3.0140719628988909E-2</v>
      </c>
      <c r="K181" s="267">
        <f t="shared" si="25"/>
        <v>3.3267647849998347E-2</v>
      </c>
      <c r="L181" s="267">
        <f t="shared" si="25"/>
        <v>2.0763774504602803E-2</v>
      </c>
      <c r="M181" s="267">
        <f t="shared" si="25"/>
        <v>1.9604224481048673E-2</v>
      </c>
      <c r="N181" s="267">
        <f t="shared" si="25"/>
        <v>2.5751555553193708E-2</v>
      </c>
      <c r="O181" s="267">
        <f t="shared" si="25"/>
        <v>3.1235679868852881E-2</v>
      </c>
      <c r="P181" s="267">
        <f t="shared" si="25"/>
        <v>2.8768631698493363E-2</v>
      </c>
      <c r="Q181" s="267">
        <f t="shared" si="25"/>
        <v>3.1126134147014293E-2</v>
      </c>
      <c r="R181" s="267">
        <f t="shared" si="25"/>
        <v>3.3145833452417783E-2</v>
      </c>
      <c r="S181" s="267">
        <f t="shared" si="25"/>
        <v>3.3979263362243897E-2</v>
      </c>
      <c r="T181" s="267">
        <f t="shared" si="25"/>
        <v>3.5627505225238491E-2</v>
      </c>
      <c r="U181" s="267">
        <f t="shared" si="25"/>
        <v>3.8926076053999059E-2</v>
      </c>
      <c r="V181" s="267">
        <f t="shared" si="25"/>
        <v>4.0295057714563036E-2</v>
      </c>
      <c r="W181" s="267">
        <f t="shared" si="25"/>
        <v>3.7241346281520822E-2</v>
      </c>
      <c r="X181" s="267">
        <f t="shared" si="25"/>
        <v>3.8040572988759257E-2</v>
      </c>
      <c r="Y181" s="267">
        <f t="shared" si="25"/>
        <v>4.2597716784970999E-2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3.268112199377541E-2</v>
      </c>
      <c r="C182" s="267">
        <f t="shared" si="26"/>
        <v>3.2931157845494996E-2</v>
      </c>
      <c r="D182" s="267">
        <f t="shared" si="26"/>
        <v>3.4713123098604054E-2</v>
      </c>
      <c r="E182" s="267">
        <f t="shared" si="26"/>
        <v>3.0190508832823235E-2</v>
      </c>
      <c r="F182" s="267">
        <f t="shared" si="26"/>
        <v>3.1077821014860309E-2</v>
      </c>
      <c r="G182" s="267">
        <f t="shared" si="26"/>
        <v>3.3629930975631508E-2</v>
      </c>
      <c r="H182" s="267">
        <f t="shared" si="26"/>
        <v>3.7012369772251086E-2</v>
      </c>
      <c r="I182" s="267">
        <f t="shared" si="26"/>
        <v>3.6794787196832345E-2</v>
      </c>
      <c r="J182" s="267">
        <f t="shared" si="26"/>
        <v>3.5670600083206647E-2</v>
      </c>
      <c r="K182" s="267">
        <f t="shared" si="26"/>
        <v>3.9371221947365573E-2</v>
      </c>
      <c r="L182" s="267">
        <f t="shared" si="26"/>
        <v>2.4661473813684037E-2</v>
      </c>
      <c r="M182" s="267">
        <f t="shared" si="26"/>
        <v>2.3200987236294292E-2</v>
      </c>
      <c r="N182" s="267">
        <f t="shared" si="26"/>
        <v>3.0476161517224726E-2</v>
      </c>
      <c r="O182" s="267">
        <f t="shared" si="26"/>
        <v>3.6966451320468899E-2</v>
      </c>
      <c r="P182" s="267">
        <f t="shared" si="26"/>
        <v>3.4046776881565884E-2</v>
      </c>
      <c r="Q182" s="267">
        <f t="shared" si="26"/>
        <v>3.6836807380887175E-2</v>
      </c>
      <c r="R182" s="267">
        <f t="shared" si="26"/>
        <v>3.9227058413317313E-2</v>
      </c>
      <c r="S182" s="267">
        <f t="shared" si="26"/>
        <v>4.0213396675201345E-2</v>
      </c>
      <c r="T182" s="267">
        <f t="shared" si="26"/>
        <v>4.2164039428891006E-2</v>
      </c>
      <c r="U182" s="267">
        <f t="shared" si="26"/>
        <v>4.6067794957199093E-2</v>
      </c>
      <c r="V182" s="267">
        <f t="shared" si="26"/>
        <v>4.7687941985415871E-2</v>
      </c>
      <c r="W182" s="267">
        <f t="shared" si="26"/>
        <v>4.4073969902519793E-2</v>
      </c>
      <c r="X182" s="267">
        <f t="shared" si="26"/>
        <v>4.501982974265116E-2</v>
      </c>
      <c r="Y182" s="267">
        <f t="shared" si="26"/>
        <v>5.1316059377681716E-2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3.9033855718935841E-2</v>
      </c>
      <c r="C183" s="268">
        <f t="shared" si="27"/>
        <v>3.6688366098196395E-2</v>
      </c>
      <c r="D183" s="268">
        <f t="shared" si="27"/>
        <v>3.5460656308290178E-2</v>
      </c>
      <c r="E183" s="268">
        <f t="shared" si="27"/>
        <v>3.0614332297529936E-2</v>
      </c>
      <c r="F183" s="268">
        <f t="shared" si="27"/>
        <v>3.1724175051010647E-2</v>
      </c>
      <c r="G183" s="268">
        <f t="shared" si="27"/>
        <v>3.2850853299294012E-2</v>
      </c>
      <c r="H183" s="268">
        <f t="shared" si="27"/>
        <v>3.2391812678120593E-2</v>
      </c>
      <c r="I183" s="268">
        <f t="shared" si="27"/>
        <v>3.1404388214864284E-2</v>
      </c>
      <c r="J183" s="268">
        <f t="shared" si="27"/>
        <v>3.0922115003137168E-2</v>
      </c>
      <c r="K183" s="268">
        <f t="shared" si="27"/>
        <v>2.5853558908732914E-2</v>
      </c>
      <c r="L183" s="268">
        <f t="shared" si="27"/>
        <v>3.006827307224302E-2</v>
      </c>
      <c r="M183" s="268">
        <f t="shared" si="27"/>
        <v>3.2335781552042343E-2</v>
      </c>
      <c r="N183" s="268">
        <f t="shared" si="27"/>
        <v>3.0149269284129455E-2</v>
      </c>
      <c r="O183" s="268">
        <f t="shared" si="27"/>
        <v>3.0145766289878188E-2</v>
      </c>
      <c r="P183" s="268">
        <f t="shared" si="27"/>
        <v>3.0214432069114797E-2</v>
      </c>
      <c r="Q183" s="268">
        <f t="shared" si="27"/>
        <v>3.377133088458515E-2</v>
      </c>
      <c r="R183" s="268">
        <f t="shared" si="27"/>
        <v>3.4494349723275662E-2</v>
      </c>
      <c r="S183" s="268">
        <f t="shared" si="27"/>
        <v>3.5055318624818178E-2</v>
      </c>
      <c r="T183" s="268">
        <f t="shared" si="27"/>
        <v>3.6835890978140877E-2</v>
      </c>
      <c r="U183" s="268">
        <f t="shared" si="27"/>
        <v>3.3835456987958326E-2</v>
      </c>
      <c r="V183" s="268">
        <f t="shared" si="27"/>
        <v>3.4603192901275497E-2</v>
      </c>
      <c r="W183" s="268">
        <f t="shared" si="27"/>
        <v>3.4470453280419783E-2</v>
      </c>
      <c r="X183" s="268">
        <f t="shared" si="27"/>
        <v>2.9904338284751943E-2</v>
      </c>
      <c r="Y183" s="268">
        <f t="shared" si="27"/>
        <v>3.170793562367339E-2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0.65049788016642907</v>
      </c>
      <c r="C184" s="269">
        <f t="shared" si="28"/>
        <v>0.66231301615871374</v>
      </c>
      <c r="D184" s="269">
        <f t="shared" si="28"/>
        <v>0.66366068045237481</v>
      </c>
      <c r="E184" s="269">
        <f t="shared" si="28"/>
        <v>0.70624465011977411</v>
      </c>
      <c r="F184" s="269">
        <f t="shared" si="28"/>
        <v>0.6974062205895919</v>
      </c>
      <c r="G184" s="269">
        <f t="shared" si="28"/>
        <v>0.68509851138221223</v>
      </c>
      <c r="H184" s="269">
        <f t="shared" si="28"/>
        <v>0.67953973217627117</v>
      </c>
      <c r="I184" s="269">
        <f t="shared" si="28"/>
        <v>0.68610128158124573</v>
      </c>
      <c r="J184" s="269">
        <f t="shared" si="28"/>
        <v>0.69180543657821691</v>
      </c>
      <c r="K184" s="269">
        <f t="shared" si="28"/>
        <v>0.71219370611192201</v>
      </c>
      <c r="L184" s="269">
        <f t="shared" si="28"/>
        <v>0.7222393371848469</v>
      </c>
      <c r="M184" s="269">
        <f t="shared" si="28"/>
        <v>0.71456570918040341</v>
      </c>
      <c r="N184" s="269">
        <f t="shared" si="28"/>
        <v>0.70820356785742766</v>
      </c>
      <c r="O184" s="269">
        <f t="shared" si="28"/>
        <v>0.69282440166160175</v>
      </c>
      <c r="P184" s="269">
        <f t="shared" si="28"/>
        <v>0.69896620242811658</v>
      </c>
      <c r="Q184" s="269">
        <f t="shared" si="28"/>
        <v>0.67167236252634344</v>
      </c>
      <c r="R184" s="269">
        <f t="shared" si="28"/>
        <v>0.6614919385596274</v>
      </c>
      <c r="S184" s="269">
        <f t="shared" si="28"/>
        <v>0.65437381729813715</v>
      </c>
      <c r="T184" s="269">
        <f t="shared" si="28"/>
        <v>0.63692231553643841</v>
      </c>
      <c r="U184" s="269">
        <f t="shared" si="28"/>
        <v>0.64451638091276053</v>
      </c>
      <c r="V184" s="269">
        <f t="shared" si="28"/>
        <v>0.63656063766208371</v>
      </c>
      <c r="W184" s="269">
        <f t="shared" si="28"/>
        <v>0.64432614169298297</v>
      </c>
      <c r="X184" s="269">
        <f t="shared" si="28"/>
        <v>0.66419845664806121</v>
      </c>
      <c r="Y184" s="269">
        <f t="shared" si="28"/>
        <v>0.63759055746159843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0.65037590526304845</v>
      </c>
      <c r="C185" s="318">
        <f t="shared" si="29"/>
        <v>0.66219010805301337</v>
      </c>
      <c r="D185" s="318">
        <f t="shared" si="29"/>
        <v>0.66353112156401106</v>
      </c>
      <c r="E185" s="318">
        <f t="shared" si="29"/>
        <v>0.70613197086725032</v>
      </c>
      <c r="F185" s="318">
        <f t="shared" si="29"/>
        <v>0.69729022964484122</v>
      </c>
      <c r="G185" s="318">
        <f t="shared" si="29"/>
        <v>0.68497299526369482</v>
      </c>
      <c r="H185" s="318">
        <f t="shared" si="29"/>
        <v>0.67940159186922411</v>
      </c>
      <c r="I185" s="318">
        <f t="shared" si="29"/>
        <v>0.68596395335199756</v>
      </c>
      <c r="J185" s="318">
        <f t="shared" si="29"/>
        <v>0.69167230412335479</v>
      </c>
      <c r="K185" s="318">
        <f t="shared" si="29"/>
        <v>0.71204676192212568</v>
      </c>
      <c r="L185" s="318">
        <f t="shared" si="29"/>
        <v>0.72214729380621923</v>
      </c>
      <c r="M185" s="318">
        <f t="shared" si="29"/>
        <v>0.71447911673792175</v>
      </c>
      <c r="N185" s="318">
        <f t="shared" si="29"/>
        <v>0.70808982247080388</v>
      </c>
      <c r="O185" s="318">
        <f t="shared" si="29"/>
        <v>0.69268643273480057</v>
      </c>
      <c r="P185" s="318">
        <f t="shared" si="29"/>
        <v>0.69883913052644375</v>
      </c>
      <c r="Q185" s="318">
        <f t="shared" si="29"/>
        <v>0.67153487746625307</v>
      </c>
      <c r="R185" s="318">
        <f t="shared" si="29"/>
        <v>0.66134553242764738</v>
      </c>
      <c r="S185" s="318">
        <f t="shared" si="29"/>
        <v>0.65422372988146271</v>
      </c>
      <c r="T185" s="318">
        <f t="shared" si="29"/>
        <v>0.63676494778644321</v>
      </c>
      <c r="U185" s="318">
        <f t="shared" si="29"/>
        <v>0.64434444327732876</v>
      </c>
      <c r="V185" s="318">
        <f t="shared" si="29"/>
        <v>0.63638265319394938</v>
      </c>
      <c r="W185" s="318">
        <f t="shared" si="29"/>
        <v>0.64416164555905309</v>
      </c>
      <c r="X185" s="318">
        <f t="shared" si="29"/>
        <v>0.66403043030599984</v>
      </c>
      <c r="Y185" s="318">
        <f t="shared" si="29"/>
        <v>0.63739903678605003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1.2197490338069769E-4</v>
      </c>
      <c r="C186" s="318">
        <f t="shared" si="30"/>
        <v>1.2290810570040437E-4</v>
      </c>
      <c r="D186" s="318">
        <f t="shared" si="30"/>
        <v>1.2955888836377612E-4</v>
      </c>
      <c r="E186" s="318">
        <f t="shared" si="30"/>
        <v>1.126792525237995E-4</v>
      </c>
      <c r="F186" s="318">
        <f t="shared" si="30"/>
        <v>1.1599094475067897E-4</v>
      </c>
      <c r="G186" s="318">
        <f t="shared" si="30"/>
        <v>1.2551611851739584E-4</v>
      </c>
      <c r="H186" s="318">
        <f t="shared" si="30"/>
        <v>1.3814030704701165E-4</v>
      </c>
      <c r="I186" s="318">
        <f t="shared" si="30"/>
        <v>1.3732822924811979E-4</v>
      </c>
      <c r="J186" s="318">
        <f t="shared" si="30"/>
        <v>1.331324548621474E-4</v>
      </c>
      <c r="K186" s="318">
        <f t="shared" si="30"/>
        <v>1.4694418979631694E-4</v>
      </c>
      <c r="L186" s="318">
        <f t="shared" si="30"/>
        <v>9.204337862765695E-5</v>
      </c>
      <c r="M186" s="318">
        <f t="shared" si="30"/>
        <v>8.6592442481711631E-5</v>
      </c>
      <c r="N186" s="318">
        <f t="shared" si="30"/>
        <v>1.1374538662369189E-4</v>
      </c>
      <c r="O186" s="318">
        <f t="shared" si="30"/>
        <v>1.3796892680123586E-4</v>
      </c>
      <c r="P186" s="318">
        <f t="shared" si="30"/>
        <v>1.2707190167290288E-4</v>
      </c>
      <c r="Q186" s="318">
        <f t="shared" si="30"/>
        <v>1.3748506009043614E-4</v>
      </c>
      <c r="R186" s="318">
        <f t="shared" si="30"/>
        <v>1.4640613197994492E-4</v>
      </c>
      <c r="S186" s="318">
        <f t="shared" si="30"/>
        <v>1.5008741667442093E-4</v>
      </c>
      <c r="T186" s="318">
        <f t="shared" si="30"/>
        <v>1.5736774999519475E-4</v>
      </c>
      <c r="U186" s="318">
        <f t="shared" si="30"/>
        <v>1.7193763543174533E-4</v>
      </c>
      <c r="V186" s="318">
        <f t="shared" si="30"/>
        <v>1.779844681343345E-4</v>
      </c>
      <c r="W186" s="318">
        <f t="shared" si="30"/>
        <v>1.6449613392978217E-4</v>
      </c>
      <c r="X186" s="318">
        <f t="shared" si="30"/>
        <v>1.6802634206136591E-4</v>
      </c>
      <c r="Y186" s="318">
        <f t="shared" si="30"/>
        <v>1.9152067554832522E-4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0.18574249376768701</v>
      </c>
      <c r="C187" s="269">
        <f t="shared" si="31"/>
        <v>0.17773333630754815</v>
      </c>
      <c r="D187" s="269">
        <f t="shared" si="31"/>
        <v>0.17459919856020178</v>
      </c>
      <c r="E187" s="269">
        <f t="shared" si="31"/>
        <v>0.15131722531281439</v>
      </c>
      <c r="F187" s="269">
        <f t="shared" si="31"/>
        <v>0.15608524632080154</v>
      </c>
      <c r="G187" s="269">
        <f t="shared" si="31"/>
        <v>0.16044681349572207</v>
      </c>
      <c r="H187" s="269">
        <f t="shared" si="31"/>
        <v>0.1590960388942802</v>
      </c>
      <c r="I187" s="269">
        <f t="shared" si="31"/>
        <v>0.15486180665626173</v>
      </c>
      <c r="J187" s="269">
        <f t="shared" si="31"/>
        <v>0.15263875913668407</v>
      </c>
      <c r="K187" s="269">
        <f t="shared" si="31"/>
        <v>0.13301384887868004</v>
      </c>
      <c r="L187" s="269">
        <f t="shared" si="31"/>
        <v>0.14907945746529391</v>
      </c>
      <c r="M187" s="269">
        <f t="shared" si="31"/>
        <v>0.15575516007379003</v>
      </c>
      <c r="N187" s="269">
        <f t="shared" si="31"/>
        <v>0.14956913047396991</v>
      </c>
      <c r="O187" s="269">
        <f t="shared" si="31"/>
        <v>0.15005590760348167</v>
      </c>
      <c r="P187" s="269">
        <f t="shared" si="31"/>
        <v>0.15049142030028376</v>
      </c>
      <c r="Q187" s="269">
        <f t="shared" si="31"/>
        <v>0.16481707960885955</v>
      </c>
      <c r="R187" s="269">
        <f t="shared" si="31"/>
        <v>0.16817813028137493</v>
      </c>
      <c r="S187" s="269">
        <f t="shared" si="31"/>
        <v>0.17201182199501691</v>
      </c>
      <c r="T187" s="269">
        <f t="shared" si="31"/>
        <v>0.181722024149373</v>
      </c>
      <c r="U187" s="269">
        <f t="shared" si="31"/>
        <v>0.17068837130728751</v>
      </c>
      <c r="V187" s="269">
        <f t="shared" si="31"/>
        <v>0.17350041185575407</v>
      </c>
      <c r="W187" s="269">
        <f t="shared" si="31"/>
        <v>0.1743134868748521</v>
      </c>
      <c r="X187" s="269">
        <f t="shared" si="31"/>
        <v>0.16065500412052447</v>
      </c>
      <c r="Y187" s="269">
        <f t="shared" si="31"/>
        <v>0.17040185690075035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0.18556744527947339</v>
      </c>
      <c r="C188" s="318">
        <f t="shared" si="32"/>
        <v>0.17752976912073457</v>
      </c>
      <c r="D188" s="318">
        <f t="shared" si="32"/>
        <v>0.17435199936700663</v>
      </c>
      <c r="E188" s="318">
        <f t="shared" si="32"/>
        <v>0.15103152282346882</v>
      </c>
      <c r="F188" s="318">
        <f t="shared" si="32"/>
        <v>0.15580168905422087</v>
      </c>
      <c r="G188" s="318">
        <f t="shared" si="32"/>
        <v>0.1601208690251244</v>
      </c>
      <c r="H188" s="318">
        <f t="shared" si="32"/>
        <v>0.15866412218215759</v>
      </c>
      <c r="I188" s="318">
        <f t="shared" si="32"/>
        <v>0.15439665147387424</v>
      </c>
      <c r="J188" s="318">
        <f t="shared" si="32"/>
        <v>0.1522075628300526</v>
      </c>
      <c r="K188" s="318">
        <f t="shared" si="32"/>
        <v>0.1321450034585476</v>
      </c>
      <c r="L188" s="318">
        <f t="shared" si="32"/>
        <v>0.14889991994627397</v>
      </c>
      <c r="M188" s="318">
        <f t="shared" si="32"/>
        <v>0.15563148362393348</v>
      </c>
      <c r="N188" s="318">
        <f t="shared" si="32"/>
        <v>0.14927920595730429</v>
      </c>
      <c r="O188" s="318">
        <f t="shared" si="32"/>
        <v>0.14958761184281114</v>
      </c>
      <c r="P188" s="318">
        <f t="shared" si="32"/>
        <v>0.15011646172295942</v>
      </c>
      <c r="Q188" s="318">
        <f t="shared" si="32"/>
        <v>0.16444909220665099</v>
      </c>
      <c r="R188" s="318">
        <f t="shared" si="32"/>
        <v>0.16776408661784376</v>
      </c>
      <c r="S188" s="318">
        <f t="shared" si="32"/>
        <v>0.17159768218937926</v>
      </c>
      <c r="T188" s="318">
        <f t="shared" si="32"/>
        <v>0.18132120038212252</v>
      </c>
      <c r="U188" s="318">
        <f t="shared" si="32"/>
        <v>0.17006766501056766</v>
      </c>
      <c r="V188" s="318">
        <f t="shared" si="32"/>
        <v>0.17286227842922439</v>
      </c>
      <c r="W188" s="318">
        <f t="shared" si="32"/>
        <v>0.17383575402765428</v>
      </c>
      <c r="X188" s="318">
        <f t="shared" si="32"/>
        <v>0.15993596314827069</v>
      </c>
      <c r="Y188" s="318">
        <f t="shared" si="32"/>
        <v>0.16956406395764795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1.7504848821356801E-4</v>
      </c>
      <c r="C189" s="318">
        <f t="shared" si="33"/>
        <v>2.0356718681355923E-4</v>
      </c>
      <c r="D189" s="318">
        <f t="shared" si="33"/>
        <v>2.4719919319513787E-4</v>
      </c>
      <c r="E189" s="318">
        <f t="shared" si="33"/>
        <v>2.8570248934552226E-4</v>
      </c>
      <c r="F189" s="318">
        <f t="shared" si="33"/>
        <v>2.8355726658068806E-4</v>
      </c>
      <c r="G189" s="318">
        <f t="shared" si="33"/>
        <v>3.2594447059767893E-4</v>
      </c>
      <c r="H189" s="318">
        <f t="shared" si="33"/>
        <v>4.3191671212260314E-4</v>
      </c>
      <c r="I189" s="318">
        <f t="shared" si="33"/>
        <v>4.6515518238747597E-4</v>
      </c>
      <c r="J189" s="318">
        <f t="shared" si="33"/>
        <v>4.3119630663146453E-4</v>
      </c>
      <c r="K189" s="318">
        <f t="shared" si="33"/>
        <v>8.6884542013239343E-4</v>
      </c>
      <c r="L189" s="318">
        <f t="shared" si="33"/>
        <v>1.7953751902001136E-4</v>
      </c>
      <c r="M189" s="318">
        <f t="shared" si="33"/>
        <v>1.2367644985658929E-4</v>
      </c>
      <c r="N189" s="318">
        <f t="shared" si="33"/>
        <v>2.8992451666559778E-4</v>
      </c>
      <c r="O189" s="318">
        <f t="shared" si="33"/>
        <v>4.6829576067056042E-4</v>
      </c>
      <c r="P189" s="318">
        <f t="shared" si="33"/>
        <v>3.749585773242966E-4</v>
      </c>
      <c r="Q189" s="318">
        <f t="shared" si="33"/>
        <v>3.6798740220858904E-4</v>
      </c>
      <c r="R189" s="318">
        <f t="shared" si="33"/>
        <v>4.1404366353117142E-4</v>
      </c>
      <c r="S189" s="318">
        <f t="shared" si="33"/>
        <v>4.141398056376408E-4</v>
      </c>
      <c r="T189" s="318">
        <f t="shared" si="33"/>
        <v>4.0082376725045525E-4</v>
      </c>
      <c r="U189" s="318">
        <f t="shared" si="33"/>
        <v>6.2070629671989643E-4</v>
      </c>
      <c r="V189" s="318">
        <f t="shared" si="33"/>
        <v>6.381334265296337E-4</v>
      </c>
      <c r="W189" s="318">
        <f t="shared" si="33"/>
        <v>4.7773284719776358E-4</v>
      </c>
      <c r="X189" s="318">
        <f t="shared" si="33"/>
        <v>7.190409722538459E-4</v>
      </c>
      <c r="Y189" s="318">
        <f t="shared" si="33"/>
        <v>8.3779294310237513E-4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4.9021211230274128E-2</v>
      </c>
      <c r="C190" s="269">
        <f t="shared" si="34"/>
        <v>4.6981523908195572E-2</v>
      </c>
      <c r="D190" s="269">
        <f t="shared" si="34"/>
        <v>4.5867853344516894E-2</v>
      </c>
      <c r="E190" s="269">
        <f t="shared" si="34"/>
        <v>4.1888642517916193E-2</v>
      </c>
      <c r="F190" s="269">
        <f t="shared" si="34"/>
        <v>4.279378382621047E-2</v>
      </c>
      <c r="G190" s="269">
        <f t="shared" si="34"/>
        <v>4.3701383279834E-2</v>
      </c>
      <c r="H190" s="269">
        <f t="shared" si="34"/>
        <v>4.3234688641937719E-2</v>
      </c>
      <c r="I190" s="269">
        <f t="shared" si="34"/>
        <v>4.2398817585557344E-2</v>
      </c>
      <c r="J190" s="269">
        <f t="shared" si="34"/>
        <v>4.2004119426903408E-2</v>
      </c>
      <c r="K190" s="269">
        <f t="shared" si="34"/>
        <v>3.7736968370370792E-2</v>
      </c>
      <c r="L190" s="269">
        <f t="shared" si="34"/>
        <v>4.1574661293104338E-2</v>
      </c>
      <c r="M190" s="269">
        <f t="shared" si="34"/>
        <v>4.3599156747441449E-2</v>
      </c>
      <c r="N190" s="269">
        <f t="shared" si="34"/>
        <v>4.1481179202092225E-2</v>
      </c>
      <c r="O190" s="269">
        <f t="shared" si="34"/>
        <v>4.1342565158870088E-2</v>
      </c>
      <c r="P190" s="269">
        <f t="shared" si="34"/>
        <v>4.1459899189449978E-2</v>
      </c>
      <c r="Q190" s="269">
        <f t="shared" si="34"/>
        <v>4.4408182881815778E-2</v>
      </c>
      <c r="R190" s="269">
        <f t="shared" si="34"/>
        <v>4.4967612973996061E-2</v>
      </c>
      <c r="S190" s="269">
        <f t="shared" si="34"/>
        <v>4.5406259063749871E-2</v>
      </c>
      <c r="T190" s="269">
        <f t="shared" si="34"/>
        <v>4.6848397583566084E-2</v>
      </c>
      <c r="U190" s="269">
        <f t="shared" si="34"/>
        <v>4.4245519862851794E-2</v>
      </c>
      <c r="V190" s="269">
        <f t="shared" si="34"/>
        <v>4.4868478523727828E-2</v>
      </c>
      <c r="W190" s="269">
        <f t="shared" si="34"/>
        <v>4.4794266092207262E-2</v>
      </c>
      <c r="X190" s="269">
        <f t="shared" si="34"/>
        <v>4.0955501033964788E-2</v>
      </c>
      <c r="Y190" s="269">
        <f t="shared" si="34"/>
        <v>4.2453125370402141E-2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3.721497350621137E-2</v>
      </c>
      <c r="C191" s="318">
        <f t="shared" si="35"/>
        <v>3.4813384804934774E-2</v>
      </c>
      <c r="D191" s="318">
        <f t="shared" si="35"/>
        <v>3.3454250778680666E-2</v>
      </c>
      <c r="E191" s="318">
        <f t="shared" si="35"/>
        <v>2.886367345900314E-2</v>
      </c>
      <c r="F191" s="318">
        <f t="shared" si="35"/>
        <v>2.9914773103051566E-2</v>
      </c>
      <c r="G191" s="318">
        <f t="shared" si="35"/>
        <v>3.0975395948821469E-2</v>
      </c>
      <c r="H191" s="318">
        <f t="shared" si="35"/>
        <v>3.0297811345700733E-2</v>
      </c>
      <c r="I191" s="318">
        <f t="shared" si="35"/>
        <v>2.929463935183154E-2</v>
      </c>
      <c r="J191" s="318">
        <f t="shared" si="35"/>
        <v>2.8832191994265972E-2</v>
      </c>
      <c r="K191" s="318">
        <f t="shared" si="35"/>
        <v>2.2920815549609504E-2</v>
      </c>
      <c r="L191" s="318">
        <f t="shared" si="35"/>
        <v>2.8571366414562351E-2</v>
      </c>
      <c r="M191" s="318">
        <f t="shared" si="35"/>
        <v>3.0931547358267742E-2</v>
      </c>
      <c r="N191" s="318">
        <f t="shared" si="35"/>
        <v>2.8347076537871892E-2</v>
      </c>
      <c r="O191" s="318">
        <f t="shared" si="35"/>
        <v>2.7902704196283979E-2</v>
      </c>
      <c r="P191" s="318">
        <f t="shared" si="35"/>
        <v>2.8175127047677197E-2</v>
      </c>
      <c r="Q191" s="318">
        <f t="shared" si="35"/>
        <v>3.1691024000042367E-2</v>
      </c>
      <c r="R191" s="318">
        <f t="shared" si="35"/>
        <v>3.2288843333678693E-2</v>
      </c>
      <c r="S191" s="318">
        <f t="shared" si="35"/>
        <v>3.2716152613205783E-2</v>
      </c>
      <c r="T191" s="318">
        <f t="shared" si="35"/>
        <v>3.4321467977751798E-2</v>
      </c>
      <c r="U191" s="318">
        <f t="shared" si="35"/>
        <v>3.0761895891077348E-2</v>
      </c>
      <c r="V191" s="318">
        <f t="shared" si="35"/>
        <v>3.146497771204454E-2</v>
      </c>
      <c r="W191" s="318">
        <f t="shared" si="35"/>
        <v>3.1620448201881743E-2</v>
      </c>
      <c r="X191" s="318">
        <f t="shared" si="35"/>
        <v>2.6192653657577048E-2</v>
      </c>
      <c r="Y191" s="318">
        <f t="shared" si="35"/>
        <v>2.7165912462080138E-2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1.1151413486481659E-2</v>
      </c>
      <c r="C192" s="318">
        <f t="shared" si="36"/>
        <v>1.1353981046654046E-2</v>
      </c>
      <c r="D192" s="318">
        <f t="shared" si="36"/>
        <v>1.1376974204966151E-2</v>
      </c>
      <c r="E192" s="318">
        <f t="shared" si="36"/>
        <v>1.2107412835320351E-2</v>
      </c>
      <c r="F192" s="318">
        <f t="shared" si="36"/>
        <v>1.1955811412952672E-2</v>
      </c>
      <c r="G192" s="318">
        <f t="shared" si="36"/>
        <v>1.1744618820357284E-2</v>
      </c>
      <c r="H192" s="318">
        <f t="shared" si="36"/>
        <v>1.1649090953397633E-2</v>
      </c>
      <c r="I192" s="318">
        <f t="shared" si="36"/>
        <v>1.1761609891676211E-2</v>
      </c>
      <c r="J192" s="318">
        <f t="shared" si="36"/>
        <v>1.1859485872723721E-2</v>
      </c>
      <c r="K192" s="318">
        <f t="shared" si="36"/>
        <v>1.220882846312161E-2</v>
      </c>
      <c r="L192" s="318">
        <f t="shared" si="36"/>
        <v>1.2382013242203114E-2</v>
      </c>
      <c r="M192" s="318">
        <f t="shared" si="36"/>
        <v>1.2250533873911399E-2</v>
      </c>
      <c r="N192" s="318">
        <f t="shared" si="36"/>
        <v>1.2140982364264655E-2</v>
      </c>
      <c r="O192" s="318">
        <f t="shared" si="36"/>
        <v>1.1876874228262706E-2</v>
      </c>
      <c r="P192" s="318">
        <f t="shared" si="36"/>
        <v>1.1982369029925487E-2</v>
      </c>
      <c r="Q192" s="318">
        <f t="shared" si="36"/>
        <v>1.1514207443141957E-2</v>
      </c>
      <c r="R192" s="318">
        <f t="shared" si="36"/>
        <v>1.133949986439799E-2</v>
      </c>
      <c r="S192" s="318">
        <f t="shared" si="36"/>
        <v>1.1217388690969048E-2</v>
      </c>
      <c r="T192" s="318">
        <f t="shared" si="36"/>
        <v>1.0918038581999074E-2</v>
      </c>
      <c r="U192" s="318">
        <f t="shared" si="36"/>
        <v>1.1047997406663091E-2</v>
      </c>
      <c r="V192" s="318">
        <f t="shared" si="36"/>
        <v>1.0911483718819106E-2</v>
      </c>
      <c r="W192" s="318">
        <f t="shared" si="36"/>
        <v>1.1044863137812753E-2</v>
      </c>
      <c r="X192" s="318">
        <f t="shared" si="36"/>
        <v>1.1385535405026416E-2</v>
      </c>
      <c r="Y192" s="318">
        <f t="shared" si="36"/>
        <v>1.0928910738492914E-2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6.548242375811038E-4</v>
      </c>
      <c r="C193" s="318">
        <f t="shared" si="37"/>
        <v>8.141580566067547E-4</v>
      </c>
      <c r="D193" s="318">
        <f t="shared" si="37"/>
        <v>1.0366283608700751E-3</v>
      </c>
      <c r="E193" s="318">
        <f t="shared" si="37"/>
        <v>9.1755622359270125E-4</v>
      </c>
      <c r="F193" s="318">
        <f t="shared" si="37"/>
        <v>9.2319931020623514E-4</v>
      </c>
      <c r="G193" s="318">
        <f t="shared" si="37"/>
        <v>9.8136851065524491E-4</v>
      </c>
      <c r="H193" s="318">
        <f t="shared" si="37"/>
        <v>1.2877863428393463E-3</v>
      </c>
      <c r="I193" s="318">
        <f t="shared" si="37"/>
        <v>1.3425683420495898E-3</v>
      </c>
      <c r="J193" s="318">
        <f t="shared" si="37"/>
        <v>1.3124415599137193E-3</v>
      </c>
      <c r="K193" s="318">
        <f t="shared" si="37"/>
        <v>2.6073243576396781E-3</v>
      </c>
      <c r="L193" s="318">
        <f t="shared" si="37"/>
        <v>6.2128163633887526E-4</v>
      </c>
      <c r="M193" s="318">
        <f t="shared" si="37"/>
        <v>4.1707551526231116E-4</v>
      </c>
      <c r="N193" s="318">
        <f t="shared" si="37"/>
        <v>9.9312029995566979E-4</v>
      </c>
      <c r="O193" s="318">
        <f t="shared" si="37"/>
        <v>1.5629867343233995E-3</v>
      </c>
      <c r="P193" s="318">
        <f t="shared" si="37"/>
        <v>1.3024031118472933E-3</v>
      </c>
      <c r="Q193" s="318">
        <f t="shared" si="37"/>
        <v>1.2029514386314492E-3</v>
      </c>
      <c r="R193" s="318">
        <f t="shared" si="37"/>
        <v>1.339269775919376E-3</v>
      </c>
      <c r="S193" s="318">
        <f t="shared" si="37"/>
        <v>1.4727177595750384E-3</v>
      </c>
      <c r="T193" s="318">
        <f t="shared" si="37"/>
        <v>1.6088910238152214E-3</v>
      </c>
      <c r="U193" s="318">
        <f t="shared" si="37"/>
        <v>2.4356265651113602E-3</v>
      </c>
      <c r="V193" s="318">
        <f t="shared" si="37"/>
        <v>2.4920170928641834E-3</v>
      </c>
      <c r="W193" s="318">
        <f t="shared" si="37"/>
        <v>2.1289547525127693E-3</v>
      </c>
      <c r="X193" s="318">
        <f t="shared" si="37"/>
        <v>3.377311971361323E-3</v>
      </c>
      <c r="Y193" s="318">
        <f t="shared" si="37"/>
        <v>4.3583021698290897E-3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8.5726601708308228E-3</v>
      </c>
      <c r="C194" s="319">
        <f t="shared" si="38"/>
        <v>8.6382476493673498E-3</v>
      </c>
      <c r="D194" s="319">
        <f t="shared" si="38"/>
        <v>9.1056790476541621E-3</v>
      </c>
      <c r="E194" s="319">
        <f t="shared" si="38"/>
        <v>7.9193417122446017E-3</v>
      </c>
      <c r="F194" s="319">
        <f t="shared" si="38"/>
        <v>8.1520946086565075E-3</v>
      </c>
      <c r="G194" s="319">
        <f t="shared" si="38"/>
        <v>8.8215444340465562E-3</v>
      </c>
      <c r="H194" s="319">
        <f t="shared" si="38"/>
        <v>9.7087997234327691E-3</v>
      </c>
      <c r="I194" s="319">
        <f t="shared" si="38"/>
        <v>9.6517251383400667E-3</v>
      </c>
      <c r="J194" s="319">
        <f t="shared" si="38"/>
        <v>9.3568370345786401E-3</v>
      </c>
      <c r="K194" s="319">
        <f t="shared" si="38"/>
        <v>1.0327555655200757E-2</v>
      </c>
      <c r="L194" s="319">
        <f t="shared" si="38"/>
        <v>6.4573896466728602E-3</v>
      </c>
      <c r="M194" s="319">
        <f t="shared" si="38"/>
        <v>6.0859042490161927E-3</v>
      </c>
      <c r="N194" s="319">
        <f t="shared" si="38"/>
        <v>7.9942719239651724E-3</v>
      </c>
      <c r="O194" s="319">
        <f t="shared" si="38"/>
        <v>9.6967547488821942E-3</v>
      </c>
      <c r="P194" s="319">
        <f t="shared" si="38"/>
        <v>8.9308882410265716E-3</v>
      </c>
      <c r="Q194" s="319">
        <f t="shared" si="38"/>
        <v>9.6627475493297026E-3</v>
      </c>
      <c r="R194" s="319">
        <f t="shared" si="38"/>
        <v>1.028973978747574E-2</v>
      </c>
      <c r="S194" s="319">
        <f t="shared" si="38"/>
        <v>1.0548468442331297E-2</v>
      </c>
      <c r="T194" s="319">
        <f t="shared" si="38"/>
        <v>1.1060146023206889E-2</v>
      </c>
      <c r="U194" s="319">
        <f t="shared" si="38"/>
        <v>1.2084149101820938E-2</v>
      </c>
      <c r="V194" s="319">
        <f t="shared" si="38"/>
        <v>1.2509133589878884E-2</v>
      </c>
      <c r="W194" s="319">
        <f t="shared" si="38"/>
        <v>1.1561144272393437E-2</v>
      </c>
      <c r="X194" s="319">
        <f t="shared" si="38"/>
        <v>1.1809254939469892E-2</v>
      </c>
      <c r="Y194" s="319">
        <f t="shared" si="38"/>
        <v>1.3247137093955488E-2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0.99999999999999967</v>
      </c>
      <c r="C197" s="232">
        <f t="shared" si="39"/>
        <v>1</v>
      </c>
      <c r="D197" s="232">
        <f t="shared" si="39"/>
        <v>0.99999999999999978</v>
      </c>
      <c r="E197" s="232">
        <f t="shared" si="39"/>
        <v>0.99999999999999989</v>
      </c>
      <c r="F197" s="232">
        <f t="shared" si="39"/>
        <v>0.99999999999999967</v>
      </c>
      <c r="G197" s="232">
        <f t="shared" si="39"/>
        <v>1.0000000000000004</v>
      </c>
      <c r="H197" s="232">
        <f t="shared" si="39"/>
        <v>0.99999999999999944</v>
      </c>
      <c r="I197" s="232">
        <f t="shared" si="39"/>
        <v>0.99999999999999989</v>
      </c>
      <c r="J197" s="232">
        <f t="shared" si="39"/>
        <v>1.0000000000000002</v>
      </c>
      <c r="K197" s="232">
        <f t="shared" si="39"/>
        <v>1.0000000000000004</v>
      </c>
      <c r="L197" s="232">
        <f t="shared" si="39"/>
        <v>0.99999999999999989</v>
      </c>
      <c r="M197" s="232">
        <f t="shared" si="39"/>
        <v>0.99999999999999978</v>
      </c>
      <c r="N197" s="232">
        <f t="shared" si="39"/>
        <v>1</v>
      </c>
      <c r="O197" s="232">
        <f t="shared" si="39"/>
        <v>1</v>
      </c>
      <c r="P197" s="232">
        <f t="shared" si="39"/>
        <v>0.99999999999999967</v>
      </c>
      <c r="Q197" s="232">
        <f t="shared" si="39"/>
        <v>1.0000000000000004</v>
      </c>
      <c r="R197" s="232">
        <f t="shared" si="39"/>
        <v>1.0000000000000002</v>
      </c>
      <c r="S197" s="232">
        <f t="shared" si="39"/>
        <v>0.99999999999999956</v>
      </c>
      <c r="T197" s="232">
        <f t="shared" si="39"/>
        <v>1.0000000000000002</v>
      </c>
      <c r="U197" s="232">
        <f t="shared" si="39"/>
        <v>0.99999999999999967</v>
      </c>
      <c r="V197" s="232">
        <f t="shared" si="39"/>
        <v>1</v>
      </c>
      <c r="W197" s="232">
        <f t="shared" si="39"/>
        <v>1.0000000000000002</v>
      </c>
      <c r="X197" s="232">
        <f t="shared" si="39"/>
        <v>1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1.9882148594291445E-3</v>
      </c>
      <c r="C198" s="266">
        <f t="shared" si="40"/>
        <v>2.0162641994318281E-3</v>
      </c>
      <c r="D198" s="266">
        <f t="shared" si="40"/>
        <v>2.1259508328821254E-3</v>
      </c>
      <c r="E198" s="266">
        <f t="shared" si="40"/>
        <v>1.8915859721580853E-3</v>
      </c>
      <c r="F198" s="266">
        <f t="shared" si="40"/>
        <v>1.9375801830669277E-3</v>
      </c>
      <c r="G198" s="266">
        <f t="shared" si="40"/>
        <v>2.0797011893504288E-3</v>
      </c>
      <c r="H198" s="266">
        <f t="shared" si="40"/>
        <v>2.2774475725297928E-3</v>
      </c>
      <c r="I198" s="266">
        <f t="shared" si="40"/>
        <v>2.2715574814220442E-3</v>
      </c>
      <c r="J198" s="266">
        <f t="shared" si="40"/>
        <v>2.2100541544247993E-3</v>
      </c>
      <c r="K198" s="266">
        <f t="shared" si="40"/>
        <v>2.4581850651981037E-3</v>
      </c>
      <c r="L198" s="266">
        <f t="shared" si="40"/>
        <v>1.5605092453698302E-3</v>
      </c>
      <c r="M198" s="266">
        <f t="shared" si="40"/>
        <v>1.4655505486389885E-3</v>
      </c>
      <c r="N198" s="266">
        <f t="shared" si="40"/>
        <v>1.9112488513837889E-3</v>
      </c>
      <c r="O198" s="266">
        <f t="shared" si="40"/>
        <v>2.2898842567966255E-3</v>
      </c>
      <c r="P198" s="266">
        <f t="shared" si="40"/>
        <v>2.1202620670022518E-3</v>
      </c>
      <c r="Q198" s="266">
        <f t="shared" si="40"/>
        <v>2.4711716682902654E-3</v>
      </c>
      <c r="R198" s="266">
        <f t="shared" si="40"/>
        <v>2.7014871177721E-3</v>
      </c>
      <c r="S198" s="266">
        <f t="shared" si="40"/>
        <v>2.383409293015934E-3</v>
      </c>
      <c r="T198" s="266">
        <f t="shared" si="40"/>
        <v>2.781027941014902E-3</v>
      </c>
      <c r="U198" s="266">
        <f t="shared" si="40"/>
        <v>2.4343511780178313E-3</v>
      </c>
      <c r="V198" s="266">
        <f t="shared" si="40"/>
        <v>2.5167348738122149E-3</v>
      </c>
      <c r="W198" s="266">
        <f t="shared" si="40"/>
        <v>1.7256302779495864E-3</v>
      </c>
      <c r="X198" s="266">
        <f t="shared" si="40"/>
        <v>3.3227667335875531E-3</v>
      </c>
      <c r="Y198" s="266">
        <f t="shared" si="40"/>
        <v>3.7193618254397647E-3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4.2758351638905664E-3</v>
      </c>
      <c r="C199" s="267">
        <f t="shared" si="41"/>
        <v>4.336157796396109E-3</v>
      </c>
      <c r="D199" s="267">
        <f t="shared" si="41"/>
        <v>4.5720487827707965E-3</v>
      </c>
      <c r="E199" s="267">
        <f t="shared" si="41"/>
        <v>4.0680260369837075E-3</v>
      </c>
      <c r="F199" s="267">
        <f t="shared" si="41"/>
        <v>4.1669407309398191E-3</v>
      </c>
      <c r="G199" s="267">
        <f t="shared" si="41"/>
        <v>4.4725847579485407E-3</v>
      </c>
      <c r="H199" s="267">
        <f t="shared" si="41"/>
        <v>4.8978561689937616E-3</v>
      </c>
      <c r="I199" s="267">
        <f t="shared" si="41"/>
        <v>4.8851889974566454E-3</v>
      </c>
      <c r="J199" s="267">
        <f t="shared" si="41"/>
        <v>4.7529205522109522E-3</v>
      </c>
      <c r="K199" s="267">
        <f t="shared" si="41"/>
        <v>5.2865484287460407E-3</v>
      </c>
      <c r="L199" s="267">
        <f t="shared" si="41"/>
        <v>3.3560157109199205E-3</v>
      </c>
      <c r="M199" s="267">
        <f t="shared" si="41"/>
        <v>3.1517984792292131E-3</v>
      </c>
      <c r="N199" s="267">
        <f t="shared" si="41"/>
        <v>4.1103128300925464E-3</v>
      </c>
      <c r="O199" s="267">
        <f t="shared" si="41"/>
        <v>4.9246023788704976E-3</v>
      </c>
      <c r="P199" s="267">
        <f t="shared" si="41"/>
        <v>4.5598145792726461E-3</v>
      </c>
      <c r="Q199" s="267">
        <f t="shared" si="41"/>
        <v>5.3144772885961797E-3</v>
      </c>
      <c r="R199" s="267">
        <f t="shared" si="41"/>
        <v>5.8097914107149715E-3</v>
      </c>
      <c r="S199" s="267">
        <f t="shared" si="41"/>
        <v>5.1257363944795893E-3</v>
      </c>
      <c r="T199" s="267">
        <f t="shared" si="41"/>
        <v>5.9808511165477885E-3</v>
      </c>
      <c r="U199" s="267">
        <f t="shared" si="41"/>
        <v>5.2352915072849115E-3</v>
      </c>
      <c r="V199" s="267">
        <f t="shared" si="41"/>
        <v>5.4124650666405819E-3</v>
      </c>
      <c r="W199" s="267">
        <f t="shared" si="41"/>
        <v>3.7111233664401896E-3</v>
      </c>
      <c r="X199" s="267">
        <f t="shared" si="41"/>
        <v>7.145909192610469E-3</v>
      </c>
      <c r="Y199" s="267">
        <f t="shared" si="41"/>
        <v>7.9988226649778341E-3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2.7503717102105623E-2</v>
      </c>
      <c r="C200" s="267">
        <f t="shared" si="42"/>
        <v>2.7891734075560941E-2</v>
      </c>
      <c r="D200" s="267">
        <f t="shared" si="42"/>
        <v>2.9409070153194689E-2</v>
      </c>
      <c r="E200" s="267">
        <f t="shared" si="42"/>
        <v>2.6167013693623137E-2</v>
      </c>
      <c r="F200" s="267">
        <f t="shared" si="42"/>
        <v>2.6803268753870776E-2</v>
      </c>
      <c r="G200" s="267">
        <f t="shared" si="42"/>
        <v>2.8769281598282535E-2</v>
      </c>
      <c r="H200" s="267">
        <f t="shared" si="42"/>
        <v>3.1504781011304418E-2</v>
      </c>
      <c r="I200" s="267">
        <f t="shared" si="42"/>
        <v>3.1423301185940035E-2</v>
      </c>
      <c r="J200" s="267">
        <f t="shared" si="42"/>
        <v>3.05725027430312E-2</v>
      </c>
      <c r="K200" s="267">
        <f t="shared" si="42"/>
        <v>3.4004990103152957E-2</v>
      </c>
      <c r="L200" s="267">
        <f t="shared" si="42"/>
        <v>2.1587105948999524E-2</v>
      </c>
      <c r="M200" s="267">
        <f t="shared" si="42"/>
        <v>2.0273506908692798E-2</v>
      </c>
      <c r="N200" s="267">
        <f t="shared" si="42"/>
        <v>2.6439017629753002E-2</v>
      </c>
      <c r="O200" s="267">
        <f t="shared" si="42"/>
        <v>3.167682229956912E-2</v>
      </c>
      <c r="P200" s="267">
        <f t="shared" si="42"/>
        <v>2.9330375334735741E-2</v>
      </c>
      <c r="Q200" s="267">
        <f t="shared" si="42"/>
        <v>3.4184638623467663E-2</v>
      </c>
      <c r="R200" s="267">
        <f t="shared" si="42"/>
        <v>3.7370678068224396E-2</v>
      </c>
      <c r="S200" s="267">
        <f t="shared" si="42"/>
        <v>3.2970588979734948E-2</v>
      </c>
      <c r="T200" s="267">
        <f t="shared" si="42"/>
        <v>3.8470995918764295E-2</v>
      </c>
      <c r="U200" s="267">
        <f t="shared" si="42"/>
        <v>3.3675287059570493E-2</v>
      </c>
      <c r="V200" s="267">
        <f t="shared" si="42"/>
        <v>3.4814931425574874E-2</v>
      </c>
      <c r="W200" s="267">
        <f t="shared" si="42"/>
        <v>2.3871286728628701E-2</v>
      </c>
      <c r="X200" s="267">
        <f t="shared" si="42"/>
        <v>4.5965070527195943E-2</v>
      </c>
      <c r="Y200" s="267">
        <f t="shared" si="42"/>
        <v>5.1451318232596722E-2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3.8357494501505808E-2</v>
      </c>
      <c r="C201" s="267">
        <f t="shared" si="43"/>
        <v>3.8898634408906327E-2</v>
      </c>
      <c r="D201" s="267">
        <f t="shared" si="43"/>
        <v>4.1014756023984925E-2</v>
      </c>
      <c r="E201" s="267">
        <f t="shared" si="43"/>
        <v>3.6493288530703209E-2</v>
      </c>
      <c r="F201" s="267">
        <f t="shared" si="43"/>
        <v>3.7380628590390472E-2</v>
      </c>
      <c r="G201" s="267">
        <f t="shared" si="43"/>
        <v>4.0122488048494068E-2</v>
      </c>
      <c r="H201" s="267">
        <f t="shared" si="43"/>
        <v>4.3937496154646601E-2</v>
      </c>
      <c r="I201" s="267">
        <f t="shared" si="43"/>
        <v>4.3823861988697491E-2</v>
      </c>
      <c r="J201" s="267">
        <f t="shared" si="43"/>
        <v>4.2637313404205728E-2</v>
      </c>
      <c r="K201" s="267">
        <f t="shared" si="43"/>
        <v>4.7424361444060634E-2</v>
      </c>
      <c r="L201" s="267">
        <f t="shared" si="43"/>
        <v>3.0106014204123007E-2</v>
      </c>
      <c r="M201" s="267">
        <f t="shared" si="43"/>
        <v>2.8274030266144997E-2</v>
      </c>
      <c r="N201" s="267">
        <f t="shared" si="43"/>
        <v>3.6872633236938956E-2</v>
      </c>
      <c r="O201" s="267">
        <f t="shared" si="43"/>
        <v>4.4177430005920122E-2</v>
      </c>
      <c r="P201" s="267">
        <f t="shared" si="43"/>
        <v>4.090500591075006E-2</v>
      </c>
      <c r="Q201" s="267">
        <f t="shared" si="43"/>
        <v>4.7674904565362893E-2</v>
      </c>
      <c r="R201" s="267">
        <f t="shared" si="43"/>
        <v>5.2118249078766124E-2</v>
      </c>
      <c r="S201" s="267">
        <f t="shared" si="43"/>
        <v>4.5981755149916474E-2</v>
      </c>
      <c r="T201" s="267">
        <f t="shared" si="43"/>
        <v>5.3652784783351427E-2</v>
      </c>
      <c r="U201" s="267">
        <f t="shared" si="43"/>
        <v>4.6964547861976645E-2</v>
      </c>
      <c r="V201" s="267">
        <f t="shared" si="43"/>
        <v>4.8553929484118866E-2</v>
      </c>
      <c r="W201" s="267">
        <f t="shared" si="43"/>
        <v>3.329160004220464E-2</v>
      </c>
      <c r="X201" s="267">
        <f t="shared" si="43"/>
        <v>6.4104242108906306E-2</v>
      </c>
      <c r="Y201" s="267">
        <f t="shared" si="43"/>
        <v>7.1755524857800582E-2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6.1204282321237403E-2</v>
      </c>
      <c r="C202" s="268">
        <f t="shared" si="44"/>
        <v>5.7895233452102346E-2</v>
      </c>
      <c r="D202" s="268">
        <f t="shared" si="44"/>
        <v>5.5973220752140757E-2</v>
      </c>
      <c r="E202" s="268">
        <f t="shared" si="44"/>
        <v>4.9437265853413681E-2</v>
      </c>
      <c r="F202" s="268">
        <f t="shared" si="44"/>
        <v>5.097690456574025E-2</v>
      </c>
      <c r="G202" s="268">
        <f t="shared" si="44"/>
        <v>5.2359515494577034E-2</v>
      </c>
      <c r="H202" s="268">
        <f t="shared" si="44"/>
        <v>5.1370139868144649E-2</v>
      </c>
      <c r="I202" s="268">
        <f t="shared" si="44"/>
        <v>4.9969128263698266E-2</v>
      </c>
      <c r="J202" s="268">
        <f t="shared" si="44"/>
        <v>4.9378249670794822E-2</v>
      </c>
      <c r="K202" s="268">
        <f t="shared" si="44"/>
        <v>4.1603514232036891E-2</v>
      </c>
      <c r="L202" s="268">
        <f t="shared" si="44"/>
        <v>4.9037667506231244E-2</v>
      </c>
      <c r="M202" s="268">
        <f t="shared" si="44"/>
        <v>5.2644341730508561E-2</v>
      </c>
      <c r="N202" s="268">
        <f t="shared" si="44"/>
        <v>4.8731273583375791E-2</v>
      </c>
      <c r="O202" s="268">
        <f t="shared" si="44"/>
        <v>4.812891794741881E-2</v>
      </c>
      <c r="P202" s="268">
        <f t="shared" si="44"/>
        <v>4.8495559518869094E-2</v>
      </c>
      <c r="Q202" s="268">
        <f t="shared" si="44"/>
        <v>5.2556059343343148E-2</v>
      </c>
      <c r="R202" s="268">
        <f t="shared" si="44"/>
        <v>5.293680097934611E-2</v>
      </c>
      <c r="S202" s="268">
        <f t="shared" si="44"/>
        <v>5.5063356224135877E-2</v>
      </c>
      <c r="T202" s="268">
        <f t="shared" si="44"/>
        <v>5.6110339223219403E-2</v>
      </c>
      <c r="U202" s="268">
        <f t="shared" si="44"/>
        <v>5.385824691968074E-2</v>
      </c>
      <c r="V202" s="268">
        <f t="shared" si="44"/>
        <v>5.4807413130089695E-2</v>
      </c>
      <c r="W202" s="268">
        <f t="shared" si="44"/>
        <v>5.7287334694304776E-2</v>
      </c>
      <c r="X202" s="268">
        <f t="shared" si="44"/>
        <v>4.5051668979235647E-2</v>
      </c>
      <c r="Y202" s="268">
        <f t="shared" si="44"/>
        <v>4.6371832444728041E-2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0.50297296908972811</v>
      </c>
      <c r="C203" s="269">
        <f t="shared" si="45"/>
        <v>0.51538278591221287</v>
      </c>
      <c r="D203" s="269">
        <f t="shared" si="45"/>
        <v>0.51656841271529175</v>
      </c>
      <c r="E203" s="269">
        <f t="shared" si="45"/>
        <v>0.56238222131877458</v>
      </c>
      <c r="F203" s="269">
        <f t="shared" si="45"/>
        <v>0.55260677327806751</v>
      </c>
      <c r="G203" s="269">
        <f t="shared" si="45"/>
        <v>0.53845214427148247</v>
      </c>
      <c r="H203" s="269">
        <f t="shared" si="45"/>
        <v>0.53141962841495349</v>
      </c>
      <c r="I203" s="269">
        <f t="shared" si="45"/>
        <v>0.53832931119597804</v>
      </c>
      <c r="J203" s="269">
        <f t="shared" si="45"/>
        <v>0.54473154721383699</v>
      </c>
      <c r="K203" s="269">
        <f t="shared" si="45"/>
        <v>0.56508454046289114</v>
      </c>
      <c r="L203" s="269">
        <f t="shared" si="45"/>
        <v>0.58284440614345567</v>
      </c>
      <c r="M203" s="269">
        <f t="shared" si="45"/>
        <v>0.57358920502643473</v>
      </c>
      <c r="N203" s="269">
        <f t="shared" si="45"/>
        <v>0.56439548745318557</v>
      </c>
      <c r="O203" s="269">
        <f t="shared" si="45"/>
        <v>0.54539192584716223</v>
      </c>
      <c r="P203" s="269">
        <f t="shared" si="45"/>
        <v>0.55315540321396361</v>
      </c>
      <c r="Q203" s="269">
        <f t="shared" si="45"/>
        <v>0.51541066706916627</v>
      </c>
      <c r="R203" s="269">
        <f t="shared" si="45"/>
        <v>0.50057180234291976</v>
      </c>
      <c r="S203" s="269">
        <f t="shared" si="45"/>
        <v>0.50687328500293227</v>
      </c>
      <c r="T203" s="269">
        <f t="shared" si="45"/>
        <v>0.47847759903118781</v>
      </c>
      <c r="U203" s="269">
        <f t="shared" si="45"/>
        <v>0.50596125246309431</v>
      </c>
      <c r="V203" s="269">
        <f t="shared" si="45"/>
        <v>0.49724106145593461</v>
      </c>
      <c r="W203" s="269">
        <f t="shared" si="45"/>
        <v>0.52810216365370299</v>
      </c>
      <c r="X203" s="269">
        <f t="shared" si="45"/>
        <v>0.49347995757276458</v>
      </c>
      <c r="Y203" s="269">
        <f t="shared" si="45"/>
        <v>0.46366321727887488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0.50284090018041516</v>
      </c>
      <c r="C204" s="318">
        <f t="shared" si="46"/>
        <v>0.51524885380098107</v>
      </c>
      <c r="D204" s="318">
        <f t="shared" si="46"/>
        <v>0.51642719457359032</v>
      </c>
      <c r="E204" s="318">
        <f t="shared" si="46"/>
        <v>0.56225657106773153</v>
      </c>
      <c r="F204" s="318">
        <f t="shared" si="46"/>
        <v>0.55247806782137576</v>
      </c>
      <c r="G204" s="318">
        <f t="shared" si="46"/>
        <v>0.53831399830276494</v>
      </c>
      <c r="H204" s="318">
        <f t="shared" si="46"/>
        <v>0.53126834696994518</v>
      </c>
      <c r="I204" s="318">
        <f t="shared" si="46"/>
        <v>0.53817842100541813</v>
      </c>
      <c r="J204" s="318">
        <f t="shared" si="46"/>
        <v>0.54458474243551369</v>
      </c>
      <c r="K204" s="318">
        <f t="shared" si="46"/>
        <v>0.56492125337200627</v>
      </c>
      <c r="L204" s="318">
        <f t="shared" si="46"/>
        <v>0.58274074795328001</v>
      </c>
      <c r="M204" s="318">
        <f t="shared" si="46"/>
        <v>0.57349185455066309</v>
      </c>
      <c r="N204" s="318">
        <f t="shared" si="46"/>
        <v>0.56426853107820885</v>
      </c>
      <c r="O204" s="318">
        <f t="shared" si="46"/>
        <v>0.54523981828453438</v>
      </c>
      <c r="P204" s="318">
        <f t="shared" si="46"/>
        <v>0.55301456295350648</v>
      </c>
      <c r="Q204" s="318">
        <f t="shared" si="46"/>
        <v>0.51526291965884896</v>
      </c>
      <c r="R204" s="318">
        <f t="shared" si="46"/>
        <v>0.5004166498533047</v>
      </c>
      <c r="S204" s="318">
        <f t="shared" si="46"/>
        <v>0.50671048935376306</v>
      </c>
      <c r="T204" s="318">
        <f t="shared" si="46"/>
        <v>0.47831206884559002</v>
      </c>
      <c r="U204" s="318">
        <f t="shared" si="46"/>
        <v>0.50577226157424804</v>
      </c>
      <c r="V204" s="318">
        <f t="shared" si="46"/>
        <v>0.49704639326781003</v>
      </c>
      <c r="W204" s="318">
        <f t="shared" si="46"/>
        <v>0.52791338318095116</v>
      </c>
      <c r="X204" s="318">
        <f t="shared" si="46"/>
        <v>0.49330515661349228</v>
      </c>
      <c r="Y204" s="318">
        <f t="shared" si="46"/>
        <v>0.46346755262134842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1.3206890931298984E-4</v>
      </c>
      <c r="C205" s="318">
        <f t="shared" si="47"/>
        <v>1.3393211123180425E-4</v>
      </c>
      <c r="D205" s="318">
        <f t="shared" si="47"/>
        <v>1.4121814170144566E-4</v>
      </c>
      <c r="E205" s="318">
        <f t="shared" si="47"/>
        <v>1.2565025104298736E-4</v>
      </c>
      <c r="F205" s="318">
        <f t="shared" si="47"/>
        <v>1.2870545669173023E-4</v>
      </c>
      <c r="G205" s="318">
        <f t="shared" si="47"/>
        <v>1.3814596871753604E-4</v>
      </c>
      <c r="H205" s="318">
        <f t="shared" si="47"/>
        <v>1.5128144500835584E-4</v>
      </c>
      <c r="I205" s="318">
        <f t="shared" si="47"/>
        <v>1.5089019055984117E-4</v>
      </c>
      <c r="J205" s="318">
        <f t="shared" si="47"/>
        <v>1.4680477832326912E-4</v>
      </c>
      <c r="K205" s="318">
        <f t="shared" si="47"/>
        <v>1.6328709088483912E-4</v>
      </c>
      <c r="L205" s="318">
        <f t="shared" si="47"/>
        <v>1.0365819017568565E-4</v>
      </c>
      <c r="M205" s="318">
        <f t="shared" si="47"/>
        <v>9.7350475771707196E-5</v>
      </c>
      <c r="N205" s="318">
        <f t="shared" si="47"/>
        <v>1.2695637497671427E-4</v>
      </c>
      <c r="O205" s="318">
        <f t="shared" si="47"/>
        <v>1.521075626277878E-4</v>
      </c>
      <c r="P205" s="318">
        <f t="shared" si="47"/>
        <v>1.4084026045710788E-4</v>
      </c>
      <c r="Q205" s="318">
        <f t="shared" si="47"/>
        <v>1.4774741031725315E-4</v>
      </c>
      <c r="R205" s="318">
        <f t="shared" si="47"/>
        <v>1.5515248961507142E-4</v>
      </c>
      <c r="S205" s="318">
        <f t="shared" si="47"/>
        <v>1.6279564916913704E-4</v>
      </c>
      <c r="T205" s="318">
        <f t="shared" si="47"/>
        <v>1.655301855978256E-4</v>
      </c>
      <c r="U205" s="318">
        <f t="shared" si="47"/>
        <v>1.8899088884619759E-4</v>
      </c>
      <c r="V205" s="318">
        <f t="shared" si="47"/>
        <v>1.9466818812454188E-4</v>
      </c>
      <c r="W205" s="318">
        <f t="shared" si="47"/>
        <v>1.8878047275192291E-4</v>
      </c>
      <c r="X205" s="318">
        <f t="shared" si="47"/>
        <v>1.748009592723252E-4</v>
      </c>
      <c r="Y205" s="318">
        <f t="shared" si="47"/>
        <v>1.9566465752646444E-4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0.15231211472518857</v>
      </c>
      <c r="C206" s="269">
        <f t="shared" si="48"/>
        <v>0.14667839541398361</v>
      </c>
      <c r="D206" s="269">
        <f t="shared" si="48"/>
        <v>0.14413139583999704</v>
      </c>
      <c r="E206" s="269">
        <f t="shared" si="48"/>
        <v>0.12779116806430579</v>
      </c>
      <c r="F206" s="269">
        <f t="shared" si="48"/>
        <v>0.13116796951470408</v>
      </c>
      <c r="G206" s="269">
        <f t="shared" si="48"/>
        <v>0.13374048054722495</v>
      </c>
      <c r="H206" s="269">
        <f t="shared" si="48"/>
        <v>0.1319525178133408</v>
      </c>
      <c r="I206" s="269">
        <f t="shared" si="48"/>
        <v>0.12886606753288579</v>
      </c>
      <c r="J206" s="269">
        <f t="shared" si="48"/>
        <v>0.12747180800413696</v>
      </c>
      <c r="K206" s="269">
        <f t="shared" si="48"/>
        <v>0.1119410460375885</v>
      </c>
      <c r="L206" s="269">
        <f t="shared" si="48"/>
        <v>0.12715163269318241</v>
      </c>
      <c r="M206" s="269">
        <f t="shared" si="48"/>
        <v>0.13261529003995443</v>
      </c>
      <c r="N206" s="269">
        <f t="shared" si="48"/>
        <v>0.12643163623684453</v>
      </c>
      <c r="O206" s="269">
        <f t="shared" si="48"/>
        <v>0.12528979151307595</v>
      </c>
      <c r="P206" s="269">
        <f t="shared" si="48"/>
        <v>0.12632290331445722</v>
      </c>
      <c r="Q206" s="269">
        <f t="shared" si="48"/>
        <v>0.13414041686065978</v>
      </c>
      <c r="R206" s="269">
        <f t="shared" si="48"/>
        <v>0.13497771421817589</v>
      </c>
      <c r="S206" s="269">
        <f t="shared" si="48"/>
        <v>0.14130250947891335</v>
      </c>
      <c r="T206" s="269">
        <f t="shared" si="48"/>
        <v>0.14476450832642518</v>
      </c>
      <c r="U206" s="269">
        <f t="shared" si="48"/>
        <v>0.14209111414519923</v>
      </c>
      <c r="V206" s="269">
        <f t="shared" si="48"/>
        <v>0.14371644274850404</v>
      </c>
      <c r="W206" s="269">
        <f t="shared" si="48"/>
        <v>0.15150446485657923</v>
      </c>
      <c r="X206" s="269">
        <f t="shared" si="48"/>
        <v>0.12657669849943887</v>
      </c>
      <c r="Y206" s="269">
        <f t="shared" si="48"/>
        <v>0.13032971088927697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0.15216857188327645</v>
      </c>
      <c r="C207" s="318">
        <f t="shared" si="49"/>
        <v>0.14651039705790092</v>
      </c>
      <c r="D207" s="318">
        <f t="shared" si="49"/>
        <v>0.14392733324944942</v>
      </c>
      <c r="E207" s="318">
        <f t="shared" si="49"/>
        <v>0.12754988519147445</v>
      </c>
      <c r="F207" s="318">
        <f t="shared" si="49"/>
        <v>0.13092967901784261</v>
      </c>
      <c r="G207" s="318">
        <f t="shared" si="49"/>
        <v>0.13346878945420984</v>
      </c>
      <c r="H207" s="318">
        <f t="shared" si="49"/>
        <v>0.13159429080752505</v>
      </c>
      <c r="I207" s="318">
        <f t="shared" si="49"/>
        <v>0.128478995210529</v>
      </c>
      <c r="J207" s="318">
        <f t="shared" si="49"/>
        <v>0.12711170698443597</v>
      </c>
      <c r="K207" s="318">
        <f t="shared" si="49"/>
        <v>0.11120984800073375</v>
      </c>
      <c r="L207" s="318">
        <f t="shared" si="49"/>
        <v>0.12699850301950893</v>
      </c>
      <c r="M207" s="318">
        <f t="shared" si="49"/>
        <v>0.13250998766498934</v>
      </c>
      <c r="N207" s="318">
        <f t="shared" si="49"/>
        <v>0.12618656139478954</v>
      </c>
      <c r="O207" s="318">
        <f t="shared" si="49"/>
        <v>0.12489878605945587</v>
      </c>
      <c r="P207" s="318">
        <f t="shared" si="49"/>
        <v>0.12600816207528395</v>
      </c>
      <c r="Q207" s="318">
        <f t="shared" si="49"/>
        <v>0.13384092130080108</v>
      </c>
      <c r="R207" s="318">
        <f t="shared" si="49"/>
        <v>0.13464540782853737</v>
      </c>
      <c r="S207" s="318">
        <f t="shared" si="49"/>
        <v>0.14096230615374072</v>
      </c>
      <c r="T207" s="318">
        <f t="shared" si="49"/>
        <v>0.14444520164985056</v>
      </c>
      <c r="U207" s="318">
        <f t="shared" si="49"/>
        <v>0.14157440144484137</v>
      </c>
      <c r="V207" s="318">
        <f t="shared" si="49"/>
        <v>0.14318785457353186</v>
      </c>
      <c r="W207" s="318">
        <f t="shared" si="49"/>
        <v>0.15108924363269843</v>
      </c>
      <c r="X207" s="318">
        <f t="shared" si="49"/>
        <v>0.1260101812418411</v>
      </c>
      <c r="Y207" s="318">
        <f t="shared" si="49"/>
        <v>0.12968893552423383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1.4354284191210798E-4</v>
      </c>
      <c r="C208" s="318">
        <f t="shared" si="50"/>
        <v>1.6799835608264239E-4</v>
      </c>
      <c r="D208" s="318">
        <f t="shared" si="50"/>
        <v>2.0406259054763865E-4</v>
      </c>
      <c r="E208" s="318">
        <f t="shared" si="50"/>
        <v>2.4128287283134767E-4</v>
      </c>
      <c r="F208" s="318">
        <f t="shared" si="50"/>
        <v>2.3829049686146877E-4</v>
      </c>
      <c r="G208" s="318">
        <f t="shared" si="50"/>
        <v>2.7169109301511109E-4</v>
      </c>
      <c r="H208" s="318">
        <f t="shared" si="50"/>
        <v>3.5822700581570775E-4</v>
      </c>
      <c r="I208" s="318">
        <f t="shared" si="50"/>
        <v>3.8707232235684691E-4</v>
      </c>
      <c r="J208" s="318">
        <f t="shared" si="50"/>
        <v>3.6010101970102487E-4</v>
      </c>
      <c r="K208" s="318">
        <f t="shared" si="50"/>
        <v>7.3119803685477191E-4</v>
      </c>
      <c r="L208" s="318">
        <f t="shared" si="50"/>
        <v>1.5312967367346554E-4</v>
      </c>
      <c r="M208" s="318">
        <f t="shared" si="50"/>
        <v>1.0530237496512602E-4</v>
      </c>
      <c r="N208" s="318">
        <f t="shared" si="50"/>
        <v>2.4507484205497313E-4</v>
      </c>
      <c r="O208" s="318">
        <f t="shared" si="50"/>
        <v>3.9100545362007779E-4</v>
      </c>
      <c r="P208" s="318">
        <f t="shared" si="50"/>
        <v>3.1474123917331549E-4</v>
      </c>
      <c r="Q208" s="318">
        <f t="shared" si="50"/>
        <v>2.9949555985870051E-4</v>
      </c>
      <c r="R208" s="318">
        <f t="shared" si="50"/>
        <v>3.3230638963850043E-4</v>
      </c>
      <c r="S208" s="318">
        <f t="shared" si="50"/>
        <v>3.4020332517263456E-4</v>
      </c>
      <c r="T208" s="318">
        <f t="shared" si="50"/>
        <v>3.19306676574667E-4</v>
      </c>
      <c r="U208" s="318">
        <f t="shared" si="50"/>
        <v>5.1671270035784269E-4</v>
      </c>
      <c r="V208" s="318">
        <f t="shared" si="50"/>
        <v>5.2858817497216965E-4</v>
      </c>
      <c r="W208" s="318">
        <f t="shared" si="50"/>
        <v>4.1522122388080735E-4</v>
      </c>
      <c r="X208" s="318">
        <f t="shared" si="50"/>
        <v>5.6651725759777275E-4</v>
      </c>
      <c r="Y208" s="318">
        <f t="shared" si="50"/>
        <v>6.407753650431512E-4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0.16185872287851905</v>
      </c>
      <c r="C209" s="269">
        <f t="shared" si="51"/>
        <v>0.15667543325918823</v>
      </c>
      <c r="D209" s="269">
        <f t="shared" si="51"/>
        <v>0.15324747739514374</v>
      </c>
      <c r="E209" s="269">
        <f t="shared" si="51"/>
        <v>0.14464981731015092</v>
      </c>
      <c r="F209" s="269">
        <f t="shared" si="51"/>
        <v>0.14669460034478321</v>
      </c>
      <c r="G209" s="269">
        <f t="shared" si="51"/>
        <v>0.14819822026113735</v>
      </c>
      <c r="H209" s="269">
        <f t="shared" si="51"/>
        <v>0.1459086651560372</v>
      </c>
      <c r="I209" s="269">
        <f t="shared" si="51"/>
        <v>0.14384683832685202</v>
      </c>
      <c r="J209" s="269">
        <f t="shared" si="51"/>
        <v>0.14319291382495281</v>
      </c>
      <c r="K209" s="269">
        <f t="shared" si="51"/>
        <v>0.13096315569856193</v>
      </c>
      <c r="L209" s="269">
        <f t="shared" si="51"/>
        <v>0.14548419276185001</v>
      </c>
      <c r="M209" s="269">
        <f t="shared" si="51"/>
        <v>0.15147925272421325</v>
      </c>
      <c r="N209" s="269">
        <f t="shared" si="51"/>
        <v>0.14349897248888147</v>
      </c>
      <c r="O209" s="269">
        <f t="shared" si="51"/>
        <v>0.14107935874735855</v>
      </c>
      <c r="P209" s="269">
        <f t="shared" si="51"/>
        <v>0.14229471633591337</v>
      </c>
      <c r="Q209" s="269">
        <f t="shared" si="51"/>
        <v>0.14669050835155392</v>
      </c>
      <c r="R209" s="269">
        <f t="shared" si="51"/>
        <v>0.14621913754624971</v>
      </c>
      <c r="S209" s="269">
        <f t="shared" si="51"/>
        <v>0.15092837360332562</v>
      </c>
      <c r="T209" s="269">
        <f t="shared" si="51"/>
        <v>0.15048618382494366</v>
      </c>
      <c r="U209" s="269">
        <f t="shared" si="51"/>
        <v>0.14913995507089475</v>
      </c>
      <c r="V209" s="269">
        <f t="shared" si="51"/>
        <v>0.15024488115848922</v>
      </c>
      <c r="W209" s="269">
        <f t="shared" si="51"/>
        <v>0.1575207576334913</v>
      </c>
      <c r="X209" s="269">
        <f t="shared" si="51"/>
        <v>0.13158320404443688</v>
      </c>
      <c r="Y209" s="269">
        <f t="shared" si="51"/>
        <v>0.1320605023989195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0.11583562269657446</v>
      </c>
      <c r="C210" s="318">
        <f t="shared" si="52"/>
        <v>0.10905479235679223</v>
      </c>
      <c r="D210" s="318">
        <f t="shared" si="52"/>
        <v>0.10482597303703477</v>
      </c>
      <c r="E210" s="318">
        <f t="shared" si="52"/>
        <v>9.2526326680670623E-2</v>
      </c>
      <c r="F210" s="318">
        <f t="shared" si="52"/>
        <v>9.5422963997749563E-2</v>
      </c>
      <c r="G210" s="318">
        <f t="shared" si="52"/>
        <v>9.8005375530051939E-2</v>
      </c>
      <c r="H210" s="318">
        <f t="shared" si="52"/>
        <v>9.53829651727056E-2</v>
      </c>
      <c r="I210" s="318">
        <f t="shared" si="52"/>
        <v>9.2530233392612987E-2</v>
      </c>
      <c r="J210" s="318">
        <f t="shared" si="52"/>
        <v>9.1396218601936044E-2</v>
      </c>
      <c r="K210" s="318">
        <f t="shared" si="52"/>
        <v>7.321900358001289E-2</v>
      </c>
      <c r="L210" s="318">
        <f t="shared" si="52"/>
        <v>9.2498863329438574E-2</v>
      </c>
      <c r="M210" s="318">
        <f t="shared" si="52"/>
        <v>9.996639936934365E-2</v>
      </c>
      <c r="N210" s="318">
        <f t="shared" si="52"/>
        <v>9.0954316270497562E-2</v>
      </c>
      <c r="O210" s="318">
        <f t="shared" si="52"/>
        <v>8.8432139269435356E-2</v>
      </c>
      <c r="P210" s="318">
        <f t="shared" si="52"/>
        <v>8.9771294609965177E-2</v>
      </c>
      <c r="Q210" s="318">
        <f t="shared" si="52"/>
        <v>9.7902764883550944E-2</v>
      </c>
      <c r="R210" s="318">
        <f t="shared" si="52"/>
        <v>9.8366288413208006E-2</v>
      </c>
      <c r="S210" s="318">
        <f t="shared" si="52"/>
        <v>0.10201289013421924</v>
      </c>
      <c r="T210" s="318">
        <f t="shared" si="52"/>
        <v>0.1037819045917677</v>
      </c>
      <c r="U210" s="318">
        <f t="shared" si="52"/>
        <v>9.7202476695106121E-2</v>
      </c>
      <c r="V210" s="318">
        <f t="shared" si="52"/>
        <v>9.8931507092594767E-2</v>
      </c>
      <c r="W210" s="318">
        <f t="shared" si="52"/>
        <v>0.1043190709072106</v>
      </c>
      <c r="X210" s="318">
        <f t="shared" si="52"/>
        <v>7.8332187375790396E-2</v>
      </c>
      <c r="Y210" s="318">
        <f t="shared" si="52"/>
        <v>7.8866878724746209E-2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4.3984889048881259E-2</v>
      </c>
      <c r="C211" s="318">
        <f t="shared" si="53"/>
        <v>4.5070247187267425E-2</v>
      </c>
      <c r="D211" s="318">
        <f t="shared" si="53"/>
        <v>4.5173319924839875E-2</v>
      </c>
      <c r="E211" s="318">
        <f t="shared" si="53"/>
        <v>4.9182142674840813E-2</v>
      </c>
      <c r="F211" s="318">
        <f t="shared" si="53"/>
        <v>4.8326789858073621E-2</v>
      </c>
      <c r="G211" s="318">
        <f t="shared" si="53"/>
        <v>4.7087819388421666E-2</v>
      </c>
      <c r="H211" s="318">
        <f t="shared" si="53"/>
        <v>4.6471516712883555E-2</v>
      </c>
      <c r="I211" s="318">
        <f t="shared" si="53"/>
        <v>4.7075960065961618E-2</v>
      </c>
      <c r="J211" s="318">
        <f t="shared" si="53"/>
        <v>4.7636338780606975E-2</v>
      </c>
      <c r="K211" s="318">
        <f t="shared" si="53"/>
        <v>4.9415229831160042E-2</v>
      </c>
      <c r="L211" s="318">
        <f t="shared" si="53"/>
        <v>5.0973950475767998E-2</v>
      </c>
      <c r="M211" s="318">
        <f t="shared" si="53"/>
        <v>5.0164924101833284E-2</v>
      </c>
      <c r="N211" s="318">
        <f t="shared" si="53"/>
        <v>4.9358134400652905E-2</v>
      </c>
      <c r="O211" s="318">
        <f t="shared" si="53"/>
        <v>4.7693640083121228E-2</v>
      </c>
      <c r="P211" s="318">
        <f t="shared" si="53"/>
        <v>4.8373718576190147E-2</v>
      </c>
      <c r="Q211" s="318">
        <f t="shared" si="53"/>
        <v>4.5071477566891456E-2</v>
      </c>
      <c r="R211" s="318">
        <f t="shared" si="53"/>
        <v>4.3772833144863875E-2</v>
      </c>
      <c r="S211" s="318">
        <f t="shared" si="53"/>
        <v>4.4323372752958209E-2</v>
      </c>
      <c r="T211" s="318">
        <f t="shared" si="53"/>
        <v>4.1839284098341395E-2</v>
      </c>
      <c r="U211" s="318">
        <f t="shared" si="53"/>
        <v>4.4241303365265695E-2</v>
      </c>
      <c r="V211" s="318">
        <f t="shared" si="53"/>
        <v>4.3478027448020089E-2</v>
      </c>
      <c r="W211" s="318">
        <f t="shared" si="53"/>
        <v>4.6178048719391053E-2</v>
      </c>
      <c r="X211" s="318">
        <f t="shared" si="53"/>
        <v>4.3150771094993233E-2</v>
      </c>
      <c r="Y211" s="318">
        <f t="shared" si="53"/>
        <v>4.0540793066937017E-2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2.0382111330633263E-3</v>
      </c>
      <c r="C212" s="318">
        <f t="shared" si="54"/>
        <v>2.5503937151285993E-3</v>
      </c>
      <c r="D212" s="318">
        <f t="shared" si="54"/>
        <v>3.2481844332691232E-3</v>
      </c>
      <c r="E212" s="318">
        <f t="shared" si="54"/>
        <v>2.9413479546394759E-3</v>
      </c>
      <c r="F212" s="318">
        <f t="shared" si="54"/>
        <v>2.9448464889600119E-3</v>
      </c>
      <c r="G212" s="318">
        <f t="shared" si="54"/>
        <v>3.1050253426637611E-3</v>
      </c>
      <c r="H212" s="318">
        <f t="shared" si="54"/>
        <v>4.0541832704480609E-3</v>
      </c>
      <c r="I212" s="318">
        <f t="shared" si="54"/>
        <v>4.2406448682774144E-3</v>
      </c>
      <c r="J212" s="318">
        <f t="shared" si="54"/>
        <v>4.1603564424097864E-3</v>
      </c>
      <c r="K212" s="318">
        <f t="shared" si="54"/>
        <v>8.3289222873889745E-3</v>
      </c>
      <c r="L212" s="318">
        <f t="shared" si="54"/>
        <v>2.011378956643431E-3</v>
      </c>
      <c r="M212" s="318">
        <f t="shared" si="54"/>
        <v>1.3479292530363062E-3</v>
      </c>
      <c r="N212" s="318">
        <f t="shared" si="54"/>
        <v>3.1865218177310017E-3</v>
      </c>
      <c r="O212" s="318">
        <f t="shared" si="54"/>
        <v>4.9535793948019685E-3</v>
      </c>
      <c r="P212" s="318">
        <f t="shared" si="54"/>
        <v>4.1497031497580335E-3</v>
      </c>
      <c r="Q212" s="318">
        <f t="shared" si="54"/>
        <v>3.716265901111516E-3</v>
      </c>
      <c r="R212" s="318">
        <f t="shared" si="54"/>
        <v>4.0800159881778167E-3</v>
      </c>
      <c r="S212" s="318">
        <f t="shared" si="54"/>
        <v>4.5921107161481884E-3</v>
      </c>
      <c r="T212" s="318">
        <f t="shared" si="54"/>
        <v>4.8649951348345623E-3</v>
      </c>
      <c r="U212" s="318">
        <f t="shared" si="54"/>
        <v>7.6961750105229579E-3</v>
      </c>
      <c r="V212" s="318">
        <f t="shared" si="54"/>
        <v>7.835346617874361E-3</v>
      </c>
      <c r="W212" s="318">
        <f t="shared" si="54"/>
        <v>7.0236380068896594E-3</v>
      </c>
      <c r="X212" s="318">
        <f t="shared" si="54"/>
        <v>1.0100245573653249E-2</v>
      </c>
      <c r="Y212" s="318">
        <f t="shared" si="54"/>
        <v>1.2652830607236269E-2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4.9526649358395444E-2</v>
      </c>
      <c r="C213" s="319">
        <f t="shared" si="55"/>
        <v>5.0225361482218012E-2</v>
      </c>
      <c r="D213" s="319">
        <f t="shared" si="55"/>
        <v>5.2957667504594012E-2</v>
      </c>
      <c r="E213" s="319">
        <f t="shared" si="55"/>
        <v>4.7119613219886877E-2</v>
      </c>
      <c r="F213" s="319">
        <f t="shared" si="55"/>
        <v>4.8265334038436802E-2</v>
      </c>
      <c r="G213" s="319">
        <f t="shared" si="55"/>
        <v>5.1805583831503056E-2</v>
      </c>
      <c r="H213" s="319">
        <f t="shared" si="55"/>
        <v>5.6731467840048913E-2</v>
      </c>
      <c r="I213" s="319">
        <f t="shared" si="55"/>
        <v>5.6584745027069713E-2</v>
      </c>
      <c r="J213" s="319">
        <f t="shared" si="55"/>
        <v>5.5052690432405904E-2</v>
      </c>
      <c r="K213" s="319">
        <f t="shared" si="55"/>
        <v>6.1233658527764169E-2</v>
      </c>
      <c r="L213" s="319">
        <f t="shared" si="55"/>
        <v>3.8872455785868315E-2</v>
      </c>
      <c r="M213" s="319">
        <f t="shared" si="55"/>
        <v>3.6507024276182846E-2</v>
      </c>
      <c r="N213" s="319">
        <f t="shared" si="55"/>
        <v>4.7609417689544409E-2</v>
      </c>
      <c r="O213" s="319">
        <f t="shared" si="55"/>
        <v>5.7041267003828118E-2</v>
      </c>
      <c r="P213" s="319">
        <f t="shared" si="55"/>
        <v>5.2815959725035742E-2</v>
      </c>
      <c r="Q213" s="319">
        <f t="shared" si="55"/>
        <v>6.155715622956031E-2</v>
      </c>
      <c r="R213" s="319">
        <f t="shared" si="55"/>
        <v>6.7294339237830916E-2</v>
      </c>
      <c r="S213" s="319">
        <f t="shared" si="55"/>
        <v>5.9370985873545674E-2</v>
      </c>
      <c r="T213" s="319">
        <f t="shared" si="55"/>
        <v>6.9275709834545701E-2</v>
      </c>
      <c r="U213" s="319">
        <f t="shared" si="55"/>
        <v>6.0639953794280881E-2</v>
      </c>
      <c r="V213" s="319">
        <f t="shared" si="55"/>
        <v>6.2692140656835885E-2</v>
      </c>
      <c r="W213" s="319">
        <f t="shared" si="55"/>
        <v>4.2985638746698744E-2</v>
      </c>
      <c r="X213" s="319">
        <f t="shared" si="55"/>
        <v>8.2770482341823798E-2</v>
      </c>
      <c r="Y213" s="319">
        <f t="shared" si="55"/>
        <v>9.2649709407385886E-2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0.58112884789649477</v>
      </c>
      <c r="C217" s="322">
        <f>IF(C$5=0,0,(C$5-C$16)/(CHI_fec!C$5-CHI_fec!C$16))</f>
        <v>0.58073610114771568</v>
      </c>
      <c r="D217" s="322">
        <f>IF(D$5=0,0,(D$5-D$16)/(CHI_fec!D$5-CHI_fec!D$16))</f>
        <v>0.58190095580023082</v>
      </c>
      <c r="E217" s="322">
        <f>IF(E$5=0,0,(E$5-E$16)/(CHI_fec!E$5-CHI_fec!E$16))</f>
        <v>0.58927507978480398</v>
      </c>
      <c r="F217" s="322">
        <f>IF(F$5=0,0,(F$5-F$16)/(CHI_fec!F$5-CHI_fec!F$16))</f>
        <v>0.59182323011453997</v>
      </c>
      <c r="G217" s="322">
        <f>IF(G$5=0,0,(G$5-G$16)/(CHI_fec!G$5-CHI_fec!G$16))</f>
        <v>0.59598631548258607</v>
      </c>
      <c r="H217" s="322">
        <f>IF(H$5=0,0,(H$5-H$16)/(CHI_fec!H$5-CHI_fec!H$16))</f>
        <v>0.59578889392483336</v>
      </c>
      <c r="I217" s="322">
        <f>IF(I$5=0,0,(I$5-I$16)/(CHI_fec!I$5-CHI_fec!I$16))</f>
        <v>0.60371483265924319</v>
      </c>
      <c r="J217" s="322">
        <f>IF(J$5=0,0,(J$5-J$16)/(CHI_fec!J$5-CHI_fec!J$16))</f>
        <v>0.61231475496090459</v>
      </c>
      <c r="K217" s="322">
        <f>IF(K$5=0,0,(K$5-K$16)/(CHI_fec!K$5-CHI_fec!K$16))</f>
        <v>0.62965829025763198</v>
      </c>
      <c r="L217" s="322">
        <f>IF(L$5=0,0,(L$5-L$16)/(CHI_fec!L$5-CHI_fec!L$16))</f>
        <v>0.63340505575029471</v>
      </c>
      <c r="M217" s="322">
        <f>IF(M$5=0,0,(M$5-M$16)/(CHI_fec!M$5-CHI_fec!M$16))</f>
        <v>0.63742377585725074</v>
      </c>
      <c r="N217" s="322">
        <f>IF(N$5=0,0,(N$5-N$16)/(CHI_fec!N$5-CHI_fec!N$16))</f>
        <v>0.63794768290231485</v>
      </c>
      <c r="O217" s="322">
        <f>IF(O$5=0,0,(O$5-O$16)/(CHI_fec!O$5-CHI_fec!O$16))</f>
        <v>0.63145945699375328</v>
      </c>
      <c r="P217" s="322">
        <f>IF(P$5=0,0,(P$5-P$16)/(CHI_fec!P$5-CHI_fec!P$16))</f>
        <v>0.64004206886625514</v>
      </c>
      <c r="Q217" s="322">
        <f>IF(Q$5=0,0,(Q$5-Q$16)/(CHI_fec!Q$5-CHI_fec!Q$16))</f>
        <v>0.6437607920910664</v>
      </c>
      <c r="R217" s="322">
        <f>IF(R$5=0,0,(R$5-R$16)/(CHI_fec!R$5-CHI_fec!R$16))</f>
        <v>0.64429854721093649</v>
      </c>
      <c r="S217" s="322">
        <f>IF(S$5=0,0,(S$5-S$16)/(CHI_fec!S$5-CHI_fec!S$16))</f>
        <v>0.63267016631260664</v>
      </c>
      <c r="T217" s="322">
        <f>IF(T$5=0,0,(T$5-T$16)/(CHI_fec!T$5-CHI_fec!T$16))</f>
        <v>0.61207906777361532</v>
      </c>
      <c r="U217" s="322">
        <f>IF(U$5=0,0,(U$5-U$16)/(CHI_fec!U$5-CHI_fec!U$16))</f>
        <v>0.61360530424911208</v>
      </c>
      <c r="V217" s="322">
        <f>IF(V$5=0,0,(V$5-V$16)/(CHI_fec!V$5-CHI_fec!V$16))</f>
        <v>0.61558112526079367</v>
      </c>
      <c r="W217" s="322">
        <f>IF(W$5=0,0,(W$5-W$16)/(CHI_fec!W$5-CHI_fec!W$16))</f>
        <v>0.61316610645372804</v>
      </c>
      <c r="X217" s="322">
        <f>IF(X$5=0,0,(X$5-X$16)/(CHI_fec!X$5-CHI_fec!X$16))</f>
        <v>0.63255545856369078</v>
      </c>
      <c r="Y217" s="322">
        <f>IF(Y$5=0,0,(Y$5-Y$16)/(CHI_fec!Y$5-CHI_fec!Y$16))</f>
        <v>0.63660592225070634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0.47396172287123423</v>
      </c>
      <c r="C218" s="305">
        <f>IF(C$6=0,0,C$6/CHI_fec!C$6)</f>
        <v>0.47396172287123406</v>
      </c>
      <c r="D218" s="305">
        <f>IF(D$6=0,0,D$6/CHI_fec!D$6)</f>
        <v>0.47396172287123411</v>
      </c>
      <c r="E218" s="305">
        <f>IF(E$6=0,0,E$6/CHI_fec!E$6)</f>
        <v>0.473961722871234</v>
      </c>
      <c r="F218" s="305">
        <f>IF(F$6=0,0,F$6/CHI_fec!F$6)</f>
        <v>0.47654135206301346</v>
      </c>
      <c r="G218" s="305">
        <f>IF(G$6=0,0,G$6/CHI_fec!G$6)</f>
        <v>0.47654135206301362</v>
      </c>
      <c r="H218" s="305">
        <f>IF(H$6=0,0,H$6/CHI_fec!H$6)</f>
        <v>0.47654135206301362</v>
      </c>
      <c r="I218" s="305">
        <f>IF(I$6=0,0,I$6/CHI_fec!I$6)</f>
        <v>0.48135584834037765</v>
      </c>
      <c r="J218" s="305">
        <f>IF(J$6=0,0,J$6/CHI_fec!J$6)</f>
        <v>0.48135584834037759</v>
      </c>
      <c r="K218" s="305">
        <f>IF(K$6=0,0,K$6/CHI_fec!K$6)</f>
        <v>0.48135584834037787</v>
      </c>
      <c r="L218" s="305">
        <f>IF(L$6=0,0,L$6/CHI_fec!L$6)</f>
        <v>0.48135584834037759</v>
      </c>
      <c r="M218" s="305">
        <f>IF(M$6=0,0,M$6/CHI_fec!M$6)</f>
        <v>0.48822026350633979</v>
      </c>
      <c r="N218" s="305">
        <f>IF(N$6=0,0,N$6/CHI_fec!N$6)</f>
        <v>0.4896447194940074</v>
      </c>
      <c r="O218" s="305">
        <f>IF(O$6=0,0,O$6/CHI_fec!O$6)</f>
        <v>0.4896447194940074</v>
      </c>
      <c r="P218" s="305">
        <f>IF(P$6=0,0,P$6/CHI_fec!P$6)</f>
        <v>0.49568024754460671</v>
      </c>
      <c r="Q218" s="305">
        <f>IF(Q$6=0,0,Q$6/CHI_fec!Q$6)</f>
        <v>0.50111222279014611</v>
      </c>
      <c r="R218" s="305">
        <f>IF(R$6=0,0,R$6/CHI_fec!R$6)</f>
        <v>0.5060010005111315</v>
      </c>
      <c r="S218" s="305">
        <f>IF(S$6=0,0,S$6/CHI_fec!S$6)</f>
        <v>0.5104009004600184</v>
      </c>
      <c r="T218" s="305">
        <f>IF(T$6=0,0,T$6/CHI_fec!T$6)</f>
        <v>0.51436081041401638</v>
      </c>
      <c r="U218" s="305">
        <f>IF(U$6=0,0,U$6/CHI_fec!U$6)</f>
        <v>0.51792472937261491</v>
      </c>
      <c r="V218" s="305">
        <f>IF(V$6=0,0,V$6/CHI_fec!V$6)</f>
        <v>0.52113225643535332</v>
      </c>
      <c r="W218" s="305">
        <f>IF(W$6=0,0,W$6/CHI_fec!W$6)</f>
        <v>0.52401903079181789</v>
      </c>
      <c r="X218" s="305">
        <f>IF(X$6=0,0,X$6/CHI_fec!X$6)</f>
        <v>0.52661712771263602</v>
      </c>
      <c r="Y218" s="305">
        <f>IF(Y$6=0,0,Y$6/CHI_fec!Y$6)</f>
        <v>0.52895541494137255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0.1241869501703811</v>
      </c>
      <c r="C219" s="306">
        <f>IF(C$7=0,0,C$7/CHI_fec!C$7)</f>
        <v>0.1241869501703812</v>
      </c>
      <c r="D219" s="306">
        <f>IF(D$7=0,0,D$7/CHI_fec!D$7)</f>
        <v>0.12418695017038117</v>
      </c>
      <c r="E219" s="306">
        <f>IF(E$7=0,0,E$7/CHI_fec!E$7)</f>
        <v>0.1241869501703812</v>
      </c>
      <c r="F219" s="306">
        <f>IF(F$7=0,0,F$7/CHI_fec!F$7)</f>
        <v>0.12486286188737991</v>
      </c>
      <c r="G219" s="306">
        <f>IF(G$7=0,0,G$7/CHI_fec!G$7)</f>
        <v>0.12486286188737984</v>
      </c>
      <c r="H219" s="306">
        <f>IF(H$7=0,0,H$7/CHI_fec!H$7)</f>
        <v>0.12486286188737988</v>
      </c>
      <c r="I219" s="306">
        <f>IF(I$7=0,0,I$7/CHI_fec!I$7)</f>
        <v>0.12612435111834666</v>
      </c>
      <c r="J219" s="306">
        <f>IF(J$7=0,0,J$7/CHI_fec!J$7)</f>
        <v>0.12612435111834661</v>
      </c>
      <c r="K219" s="306">
        <f>IF(K$7=0,0,K$7/CHI_fec!K$7)</f>
        <v>0.12612435111834661</v>
      </c>
      <c r="L219" s="306">
        <f>IF(L$7=0,0,L$7/CHI_fec!L$7)</f>
        <v>0.12612435111834658</v>
      </c>
      <c r="M219" s="306">
        <f>IF(M$7=0,0,M$7/CHI_fec!M$7)</f>
        <v>0.12829619238579887</v>
      </c>
      <c r="N219" s="306">
        <f>IF(N$7=0,0,N$7/CHI_fec!N$7)</f>
        <v>0.1282961923857989</v>
      </c>
      <c r="O219" s="306">
        <f>IF(O$7=0,0,O$7/CHI_fec!O$7)</f>
        <v>0.1282961923857989</v>
      </c>
      <c r="P219" s="306">
        <f>IF(P$7=0,0,P$7/CHI_fec!P$7)</f>
        <v>0.13095801627002179</v>
      </c>
      <c r="Q219" s="306">
        <f>IF(Q$7=0,0,Q$7/CHI_fec!Q$7)</f>
        <v>0.13463760079827708</v>
      </c>
      <c r="R219" s="306">
        <f>IF(R$7=0,0,R$7/CHI_fec!R$7)</f>
        <v>0.13571002539491117</v>
      </c>
      <c r="S219" s="306">
        <f>IF(S$7=0,0,S$7/CHI_fec!S$7)</f>
        <v>0.1380887968808312</v>
      </c>
      <c r="T219" s="306">
        <f>IF(T$7=0,0,T$7/CHI_fec!T$7)</f>
        <v>0.13808879688083114</v>
      </c>
      <c r="U219" s="306">
        <f>IF(U$7=0,0,U$7/CHI_fec!U$7)</f>
        <v>0.13808879688083117</v>
      </c>
      <c r="V219" s="306">
        <f>IF(V$7=0,0,V$7/CHI_fec!V$7)</f>
        <v>0.13808879688083128</v>
      </c>
      <c r="W219" s="306">
        <f>IF(W$7=0,0,W$7/CHI_fec!W$7)</f>
        <v>0.13808879688083128</v>
      </c>
      <c r="X219" s="306">
        <f>IF(X$7=0,0,X$7/CHI_fec!X$7)</f>
        <v>0.14105530334800559</v>
      </c>
      <c r="Y219" s="306">
        <f>IF(Y$7=0,0,Y$7/CHI_fec!Y$7)</f>
        <v>0.14372515916846243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0.67310788199635241</v>
      </c>
      <c r="C220" s="306">
        <f>IF(C$8=0,0,C$8/CHI_fec!C$8)</f>
        <v>0.67310788199635241</v>
      </c>
      <c r="D220" s="306">
        <f>IF(D$8=0,0,D$8/CHI_fec!D$8)</f>
        <v>0.67310788199635241</v>
      </c>
      <c r="E220" s="306">
        <f>IF(E$8=0,0,E$8/CHI_fec!E$8)</f>
        <v>0.67310788199635263</v>
      </c>
      <c r="F220" s="306">
        <f>IF(F$8=0,0,F$8/CHI_fec!F$8)</f>
        <v>0.67677140303154448</v>
      </c>
      <c r="G220" s="306">
        <f>IF(G$8=0,0,G$8/CHI_fec!G$8)</f>
        <v>0.67677140303154459</v>
      </c>
      <c r="H220" s="306">
        <f>IF(H$8=0,0,H$8/CHI_fec!H$8)</f>
        <v>0.67677140303154459</v>
      </c>
      <c r="I220" s="306">
        <f>IF(I$8=0,0,I$8/CHI_fec!I$8)</f>
        <v>0.68360882309260784</v>
      </c>
      <c r="J220" s="306">
        <f>IF(J$8=0,0,J$8/CHI_fec!J$8)</f>
        <v>0.68360882309260784</v>
      </c>
      <c r="K220" s="306">
        <f>IF(K$8=0,0,K$8/CHI_fec!K$8)</f>
        <v>0.68360882309260762</v>
      </c>
      <c r="L220" s="306">
        <f>IF(L$8=0,0,L$8/CHI_fec!L$8)</f>
        <v>0.68360882309260762</v>
      </c>
      <c r="M220" s="306">
        <f>IF(M$8=0,0,M$8/CHI_fec!M$8)</f>
        <v>0.69186394269907991</v>
      </c>
      <c r="N220" s="306">
        <f>IF(N$8=0,0,N$8/CHI_fec!N$8)</f>
        <v>0.69538045830517559</v>
      </c>
      <c r="O220" s="306">
        <f>IF(O$8=0,0,O$8/CHI_fec!O$8)</f>
        <v>0.69538045830517592</v>
      </c>
      <c r="P220" s="306">
        <f>IF(P$8=0,0,P$8/CHI_fec!P$8)</f>
        <v>0.70245841439039125</v>
      </c>
      <c r="Q220" s="306">
        <f>IF(Q$8=0,0,Q$8/CHI_fec!Q$8)</f>
        <v>0.70882857486708506</v>
      </c>
      <c r="R220" s="306">
        <f>IF(R$8=0,0,R$8/CHI_fec!R$8)</f>
        <v>0.71456171929610934</v>
      </c>
      <c r="S220" s="306">
        <f>IF(S$8=0,0,S$8/CHI_fec!S$8)</f>
        <v>0.71972154928223164</v>
      </c>
      <c r="T220" s="306">
        <f>IF(T$8=0,0,T$8/CHI_fec!T$8)</f>
        <v>0.72436539626974172</v>
      </c>
      <c r="U220" s="306">
        <f>IF(U$8=0,0,U$8/CHI_fec!U$8)</f>
        <v>0.72854485855850049</v>
      </c>
      <c r="V220" s="306">
        <f>IF(V$8=0,0,V$8/CHI_fec!V$8)</f>
        <v>0.73230637461838355</v>
      </c>
      <c r="W220" s="306">
        <f>IF(W$8=0,0,W$8/CHI_fec!W$8)</f>
        <v>0.73569173907227814</v>
      </c>
      <c r="X220" s="306">
        <f>IF(X$8=0,0,X$8/CHI_fec!X$8)</f>
        <v>0.73873856708078378</v>
      </c>
      <c r="Y220" s="306">
        <f>IF(Y$8=0,0,Y$8/CHI_fec!Y$8)</f>
        <v>0.74148071228843793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0.47780715192624779</v>
      </c>
      <c r="C221" s="306">
        <f>IF(C$9=0,0,C$9/CHI_fec!C$9)</f>
        <v>0.47780715192624768</v>
      </c>
      <c r="D221" s="306">
        <f>IF(D$9=0,0,D$9/CHI_fec!D$9)</f>
        <v>0.47780715192624751</v>
      </c>
      <c r="E221" s="306">
        <f>IF(E$9=0,0,E$9/CHI_fec!E$9)</f>
        <v>0.47780715192624768</v>
      </c>
      <c r="F221" s="306">
        <f>IF(F$9=0,0,F$9/CHI_fec!F$9)</f>
        <v>0.48040771061626825</v>
      </c>
      <c r="G221" s="306">
        <f>IF(G$9=0,0,G$9/CHI_fec!G$9)</f>
        <v>0.48040771061626819</v>
      </c>
      <c r="H221" s="306">
        <f>IF(H$9=0,0,H$9/CHI_fec!H$9)</f>
        <v>0.48040771061626825</v>
      </c>
      <c r="I221" s="306">
        <f>IF(I$9=0,0,I$9/CHI_fec!I$9)</f>
        <v>0.48526126870596198</v>
      </c>
      <c r="J221" s="306">
        <f>IF(J$9=0,0,J$9/CHI_fec!J$9)</f>
        <v>0.48526126870596198</v>
      </c>
      <c r="K221" s="306">
        <f>IF(K$9=0,0,K$9/CHI_fec!K$9)</f>
        <v>0.48526126870596198</v>
      </c>
      <c r="L221" s="306">
        <f>IF(L$9=0,0,L$9/CHI_fec!L$9)</f>
        <v>0.4852612687059617</v>
      </c>
      <c r="M221" s="306">
        <f>IF(M$9=0,0,M$9/CHI_fec!M$9)</f>
        <v>0.49361739057716952</v>
      </c>
      <c r="N221" s="306">
        <f>IF(N$9=0,0,N$9/CHI_fec!N$9)</f>
        <v>0.49361739057716963</v>
      </c>
      <c r="O221" s="306">
        <f>IF(O$9=0,0,O$9/CHI_fec!O$9)</f>
        <v>0.49361739057716941</v>
      </c>
      <c r="P221" s="306">
        <f>IF(P$9=0,0,P$9/CHI_fec!P$9)</f>
        <v>0.50385871212750055</v>
      </c>
      <c r="Q221" s="306">
        <f>IF(Q$9=0,0,Q$9/CHI_fec!Q$9)</f>
        <v>0.51862505883997878</v>
      </c>
      <c r="R221" s="306">
        <f>IF(R$9=0,0,R$9/CHI_fec!R$9)</f>
        <v>0.52214198539233059</v>
      </c>
      <c r="S221" s="306">
        <f>IF(S$9=0,0,S$9/CHI_fec!S$9)</f>
        <v>0.53129426771516275</v>
      </c>
      <c r="T221" s="306">
        <f>IF(T$9=0,0,T$9/CHI_fec!T$9)</f>
        <v>0.53129426771516308</v>
      </c>
      <c r="U221" s="306">
        <f>IF(U$9=0,0,U$9/CHI_fec!U$9)</f>
        <v>0.53129426771516297</v>
      </c>
      <c r="V221" s="306">
        <f>IF(V$9=0,0,V$9/CHI_fec!V$9)</f>
        <v>0.53129426771516308</v>
      </c>
      <c r="W221" s="306">
        <f>IF(W$9=0,0,W$9/CHI_fec!W$9)</f>
        <v>0.53129426771516286</v>
      </c>
      <c r="X221" s="306">
        <f>IF(X$9=0,0,X$9/CHI_fec!X$9)</f>
        <v>0.54331705886887527</v>
      </c>
      <c r="Y221" s="306">
        <f>IF(Y$9=0,0,Y$9/CHI_fec!Y$9)</f>
        <v>0.55413757090721638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0.67411076669797021</v>
      </c>
      <c r="C222" s="307">
        <f>IF(C$10=0,0,C$10/CHI_fec!C$10)</f>
        <v>0.67459191262243534</v>
      </c>
      <c r="D222" s="307">
        <f>IF(D$10=0,0,D$10/CHI_fec!D$10)</f>
        <v>0.67557425476348587</v>
      </c>
      <c r="E222" s="307">
        <f>IF(E$10=0,0,E$10/CHI_fec!E$10)</f>
        <v>0.67563628586185887</v>
      </c>
      <c r="F222" s="307">
        <f>IF(F$10=0,0,F$10/CHI_fec!F$10)</f>
        <v>0.67859449984869114</v>
      </c>
      <c r="G222" s="307">
        <f>IF(G$10=0,0,G$10/CHI_fec!G$10)</f>
        <v>0.67920198657046582</v>
      </c>
      <c r="H222" s="307">
        <f>IF(H$10=0,0,H$10/CHI_fec!H$10)</f>
        <v>0.68066401237170637</v>
      </c>
      <c r="I222" s="307">
        <f>IF(I$10=0,0,I$10/CHI_fec!I$10)</f>
        <v>0.68767696118281785</v>
      </c>
      <c r="J222" s="307">
        <f>IF(J$10=0,0,J$10/CHI_fec!J$10)</f>
        <v>0.6869162778661877</v>
      </c>
      <c r="K222" s="307">
        <f>IF(K$10=0,0,K$10/CHI_fec!K$10)</f>
        <v>0.69413505634749018</v>
      </c>
      <c r="L222" s="307">
        <f>IF(L$10=0,0,L$10/CHI_fec!L$10)</f>
        <v>0.6852295592865485</v>
      </c>
      <c r="M222" s="307">
        <f>IF(M$10=0,0,M$10/CHI_fec!M$10)</f>
        <v>0.69626879634436167</v>
      </c>
      <c r="N222" s="307">
        <f>IF(N$10=0,0,N$10/CHI_fec!N$10)</f>
        <v>0.69813744701336056</v>
      </c>
      <c r="O222" s="307">
        <f>IF(O$10=0,0,O$10/CHI_fec!O$10)</f>
        <v>0.70061025399354315</v>
      </c>
      <c r="P222" s="307">
        <f>IF(P$10=0,0,P$10/CHI_fec!P$10)</f>
        <v>0.71413740619452892</v>
      </c>
      <c r="Q222" s="307">
        <f>IF(Q$10=0,0,Q$10/CHI_fec!Q$10)</f>
        <v>0.73899403173418354</v>
      </c>
      <c r="R222" s="307">
        <f>IF(R$10=0,0,R$10/CHI_fec!R$10)</f>
        <v>0.73963990241870237</v>
      </c>
      <c r="S222" s="307">
        <f>IF(S$10=0,0,S$10/CHI_fec!S$10)</f>
        <v>0.75270542650096317</v>
      </c>
      <c r="T222" s="307">
        <f>IF(T$10=0,0,T$10/CHI_fec!T$10)</f>
        <v>0.75273935022488703</v>
      </c>
      <c r="U222" s="307">
        <f>IF(U$10=0,0,U$10/CHI_fec!U$10)</f>
        <v>0.75615976928813455</v>
      </c>
      <c r="V222" s="307">
        <f>IF(V$10=0,0,V$10/CHI_fec!V$10)</f>
        <v>0.75629608553863303</v>
      </c>
      <c r="W222" s="307">
        <f>IF(W$10=0,0,W$10/CHI_fec!W$10)</f>
        <v>0.75500349014010548</v>
      </c>
      <c r="X222" s="307">
        <f>IF(X$10=0,0,X$10/CHI_fec!X$10)</f>
        <v>0.81150472491503212</v>
      </c>
      <c r="Y222" s="307">
        <f>IF(Y$10=0,0,Y$10/CHI_fec!Y$10)</f>
        <v>0.81496264147544784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0.6666440590608953</v>
      </c>
      <c r="C224" s="308">
        <f>IF(C$25=0,0,C$25/CHI_fec!C$25)</f>
        <v>0.66405260212896677</v>
      </c>
      <c r="D224" s="308">
        <f>IF(D$25=0,0,D$25/CHI_fec!D$25)</f>
        <v>0.66735745512617373</v>
      </c>
      <c r="E224" s="308">
        <f>IF(E$25=0,0,E$25/CHI_fec!E$25)</f>
        <v>0.65700130234156817</v>
      </c>
      <c r="F224" s="308">
        <f>IF(F$25=0,0,F$25/CHI_fec!F$25)</f>
        <v>0.66309494970410632</v>
      </c>
      <c r="G224" s="308">
        <f>IF(G$25=0,0,G$25/CHI_fec!G$25)</f>
        <v>0.67283319756029258</v>
      </c>
      <c r="H224" s="308">
        <f>IF(H$25=0,0,H$25/CHI_fec!H$25)</f>
        <v>0.67507435997742693</v>
      </c>
      <c r="I224" s="308">
        <f>IF(I$25=0,0,I$25/CHI_fec!I$25)</f>
        <v>0.68166679405522079</v>
      </c>
      <c r="J224" s="308">
        <f>IF(J$25=0,0,J$25/CHI_fec!J$25)</f>
        <v>0.69801609524018426</v>
      </c>
      <c r="K224" s="308">
        <f>IF(K$25=0,0,K$25/CHI_fec!K$25)</f>
        <v>0.71995456329730501</v>
      </c>
      <c r="L224" s="308">
        <f>IF(L$25=0,0,L$25/CHI_fec!L$25)</f>
        <v>0.72317903627125424</v>
      </c>
      <c r="M224" s="308">
        <f>IF(M$25=0,0,M$25/CHI_fec!M$25)</f>
        <v>0.73049996759384694</v>
      </c>
      <c r="N224" s="308">
        <f>IF(N$25=0,0,N$25/CHI_fec!N$25)</f>
        <v>0.73483174621621772</v>
      </c>
      <c r="O224" s="308">
        <f>IF(O$25=0,0,O$25/CHI_fec!O$25)</f>
        <v>0.73127839005067941</v>
      </c>
      <c r="P224" s="308">
        <f>IF(P$25=0,0,P$25/CHI_fec!P$25)</f>
        <v>0.73763613374705228</v>
      </c>
      <c r="Q224" s="308">
        <f>IF(Q$25=0,0,Q$25/CHI_fec!Q$25)</f>
        <v>0.74132164006351808</v>
      </c>
      <c r="R224" s="308">
        <f>IF(R$25=0,0,R$25/CHI_fec!R$25)</f>
        <v>0.74468649252033359</v>
      </c>
      <c r="S224" s="308">
        <f>IF(S$25=0,0,S$25/CHI_fec!S$25)</f>
        <v>0.71853699435611817</v>
      </c>
      <c r="T224" s="308">
        <f>IF(T$25=0,0,T$25/CHI_fec!T$25)</f>
        <v>0.6861829860430837</v>
      </c>
      <c r="U224" s="308">
        <f>IF(U$25=0,0,U$25/CHI_fec!U$25)</f>
        <v>0.68610587937016332</v>
      </c>
      <c r="V224" s="308">
        <f>IF(V$25=0,0,V$25/CHI_fec!V$25)</f>
        <v>0.69203306121167829</v>
      </c>
      <c r="W224" s="308">
        <f>IF(W$25=0,0,W$25/CHI_fec!W$25)</f>
        <v>0.68793970765828838</v>
      </c>
      <c r="X224" s="308">
        <f>IF(X$25=0,0,X$25/CHI_fec!X$25)</f>
        <v>0.70256361939841483</v>
      </c>
      <c r="Y224" s="308">
        <f>IF(Y$25=0,0,Y$25/CHI_fec!Y$25)</f>
        <v>0.71881638623588884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0.42147868840821923</v>
      </c>
      <c r="C225" s="308">
        <f>IF(C$36=0,0,C$36/CHI_fec!C$36)</f>
        <v>0.41718158856432064</v>
      </c>
      <c r="D225" s="308">
        <f>IF(D$36=0,0,D$36/CHI_fec!D$36)</f>
        <v>0.41522171811650133</v>
      </c>
      <c r="E225" s="308">
        <f>IF(E$36=0,0,E$36/CHI_fec!E$36)</f>
        <v>0.42570898940454133</v>
      </c>
      <c r="F225" s="308">
        <f>IF(F$36=0,0,F$36/CHI_fec!F$36)</f>
        <v>0.42755260447070093</v>
      </c>
      <c r="G225" s="308">
        <f>IF(G$36=0,0,G$36/CHI_fec!G$36)</f>
        <v>0.43282524687820806</v>
      </c>
      <c r="H225" s="308">
        <f>IF(H$36=0,0,H$36/CHI_fec!H$36)</f>
        <v>0.4323774129648697</v>
      </c>
      <c r="I225" s="308">
        <f>IF(I$36=0,0,I$36/CHI_fec!I$36)</f>
        <v>0.43857709569654141</v>
      </c>
      <c r="J225" s="308">
        <f>IF(J$36=0,0,J$36/CHI_fec!J$36)</f>
        <v>0.43511098130602666</v>
      </c>
      <c r="K225" s="308">
        <f>IF(K$36=0,0,K$36/CHI_fec!K$36)</f>
        <v>0.43065260020569274</v>
      </c>
      <c r="L225" s="308">
        <f>IF(L$36=0,0,L$36/CHI_fec!L$36)</f>
        <v>0.42755401157216688</v>
      </c>
      <c r="M225" s="308">
        <f>IF(M$36=0,0,M$36/CHI_fec!M$36)</f>
        <v>0.4383649398100658</v>
      </c>
      <c r="N225" s="308">
        <f>IF(N$36=0,0,N$36/CHI_fec!N$36)</f>
        <v>0.43497105264308883</v>
      </c>
      <c r="O225" s="308">
        <f>IF(O$36=0,0,O$36/CHI_fec!O$36)</f>
        <v>0.43547506162532029</v>
      </c>
      <c r="P225" s="308">
        <f>IF(P$36=0,0,P$36/CHI_fec!P$36)</f>
        <v>0.44240235896796221</v>
      </c>
      <c r="Q225" s="308">
        <f>IF(Q$36=0,0,Q$36/CHI_fec!Q$36)</f>
        <v>0.46392675516646642</v>
      </c>
      <c r="R225" s="308">
        <f>IF(R$36=0,0,R$36/CHI_fec!R$36)</f>
        <v>0.46448667176333547</v>
      </c>
      <c r="S225" s="308">
        <f>IF(S$36=0,0,S$36/CHI_fec!S$36)</f>
        <v>0.46612883667170418</v>
      </c>
      <c r="T225" s="308">
        <f>IF(T$36=0,0,T$36/CHI_fec!T$36)</f>
        <v>0.45902266559541849</v>
      </c>
      <c r="U225" s="308">
        <f>IF(U$36=0,0,U$36/CHI_fec!U$36)</f>
        <v>0.45809634920352965</v>
      </c>
      <c r="V225" s="308">
        <f>IF(V$36=0,0,V$36/CHI_fec!V$36)</f>
        <v>0.45856117551505443</v>
      </c>
      <c r="W225" s="308">
        <f>IF(W$36=0,0,W$36/CHI_fec!W$36)</f>
        <v>0.45246127465965119</v>
      </c>
      <c r="X225" s="308">
        <f>IF(X$36=0,0,X$36/CHI_fec!X$36)</f>
        <v>0.47320025600184418</v>
      </c>
      <c r="Y225" s="308">
        <f>IF(Y$36=0,0,Y$36/CHI_fec!Y$36)</f>
        <v>0.47257223395378523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0.57049791943672012</v>
      </c>
      <c r="C226" s="308">
        <f>IF(C$44=0,0,C$44/CHI_fec!C$44)</f>
        <v>0.56953503122684368</v>
      </c>
      <c r="D226" s="308">
        <f>IF(D$44=0,0,D$44/CHI_fec!D$44)</f>
        <v>0.57103611376389529</v>
      </c>
      <c r="E226" s="308">
        <f>IF(E$44=0,0,E$44/CHI_fec!E$44)</f>
        <v>0.56472848331232184</v>
      </c>
      <c r="F226" s="308">
        <f>IF(F$44=0,0,F$44/CHI_fec!F$44)</f>
        <v>0.56929669600837551</v>
      </c>
      <c r="G226" s="308">
        <f>IF(G$44=0,0,G$44/CHI_fec!G$44)</f>
        <v>0.57331366017841356</v>
      </c>
      <c r="H226" s="308">
        <f>IF(H$44=0,0,H$44/CHI_fec!H$44)</f>
        <v>0.57532101648493472</v>
      </c>
      <c r="I226" s="308">
        <f>IF(I$44=0,0,I$44/CHI_fec!I$44)</f>
        <v>0.58090282013980454</v>
      </c>
      <c r="J226" s="308">
        <f>IF(J$44=0,0,J$44/CHI_fec!J$44)</f>
        <v>0.58578389625874339</v>
      </c>
      <c r="K226" s="308">
        <f>IF(K$44=0,0,K$44/CHI_fec!K$44)</f>
        <v>0.59880309589491443</v>
      </c>
      <c r="L226" s="308">
        <f>IF(L$44=0,0,L$44/CHI_fec!L$44)</f>
        <v>0.59008203029295936</v>
      </c>
      <c r="M226" s="308">
        <f>IF(M$44=0,0,M$44/CHI_fec!M$44)</f>
        <v>0.59809230360282628</v>
      </c>
      <c r="N226" s="308">
        <f>IF(N$44=0,0,N$44/CHI_fec!N$44)</f>
        <v>0.60188319050891037</v>
      </c>
      <c r="O226" s="308">
        <f>IF(O$44=0,0,O$44/CHI_fec!O$44)</f>
        <v>0.60363799139577412</v>
      </c>
      <c r="P226" s="308">
        <f>IF(P$44=0,0,P$44/CHI_fec!P$44)</f>
        <v>0.61215754064396988</v>
      </c>
      <c r="Q226" s="308">
        <f>IF(Q$44=0,0,Q$44/CHI_fec!Q$44)</f>
        <v>0.62815384410750097</v>
      </c>
      <c r="R226" s="308">
        <f>IF(R$44=0,0,R$44/CHI_fec!R$44)</f>
        <v>0.62996532174308639</v>
      </c>
      <c r="S226" s="308">
        <f>IF(S$44=0,0,S$44/CHI_fec!S$44)</f>
        <v>0.63026236516642542</v>
      </c>
      <c r="T226" s="308">
        <f>IF(T$44=0,0,T$44/CHI_fec!T$44)</f>
        <v>0.62195531019765049</v>
      </c>
      <c r="U226" s="308">
        <f>IF(U$44=0,0,U$44/CHI_fec!U$44)</f>
        <v>0.62377801844443503</v>
      </c>
      <c r="V226" s="308">
        <f>IF(V$44=0,0,V$44/CHI_fec!V$44)</f>
        <v>0.62669538789039947</v>
      </c>
      <c r="W226" s="308">
        <f>IF(W$44=0,0,W$44/CHI_fec!W$44)</f>
        <v>0.62330798697817513</v>
      </c>
      <c r="X226" s="308">
        <f>IF(X$44=0,0,X$44/CHI_fec!X$44)</f>
        <v>0.65768517749997446</v>
      </c>
      <c r="Y226" s="308">
        <f>IF(Y$44=0,0,Y$44/CHI_fec!Y$44)</f>
        <v>0.67049090259989852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0.67603097272431112</v>
      </c>
      <c r="C227" s="309">
        <f>IF(C$58=0,0,C$58/CHI_fec!C$58)</f>
        <v>0.6760309727243109</v>
      </c>
      <c r="D227" s="309">
        <f>IF(D$58=0,0,D$58/CHI_fec!D$58)</f>
        <v>0.67603097272431112</v>
      </c>
      <c r="E227" s="309">
        <f>IF(E$58=0,0,E$58/CHI_fec!E$58)</f>
        <v>0.67603097272431123</v>
      </c>
      <c r="F227" s="309">
        <f>IF(F$58=0,0,F$58/CHI_fec!F$58)</f>
        <v>0.67971040325136334</v>
      </c>
      <c r="G227" s="309">
        <f>IF(G$58=0,0,G$58/CHI_fec!G$58)</f>
        <v>0.67971040325136312</v>
      </c>
      <c r="H227" s="309">
        <f>IF(H$58=0,0,H$58/CHI_fec!H$58)</f>
        <v>0.67971040325136345</v>
      </c>
      <c r="I227" s="309">
        <f>IF(I$58=0,0,I$58/CHI_fec!I$58)</f>
        <v>0.68657751602546413</v>
      </c>
      <c r="J227" s="309">
        <f>IF(J$58=0,0,J$58/CHI_fec!J$58)</f>
        <v>0.68657751602546413</v>
      </c>
      <c r="K227" s="309">
        <f>IF(K$58=0,0,K$58/CHI_fec!K$58)</f>
        <v>0.68657751602546446</v>
      </c>
      <c r="L227" s="309">
        <f>IF(L$58=0,0,L$58/CHI_fec!L$58)</f>
        <v>0.68657751602546435</v>
      </c>
      <c r="M227" s="309">
        <f>IF(M$58=0,0,M$58/CHI_fec!M$58)</f>
        <v>0.69700726442291761</v>
      </c>
      <c r="N227" s="309">
        <f>IF(N$58=0,0,N$58/CHI_fec!N$58)</f>
        <v>0.69840027165819552</v>
      </c>
      <c r="O227" s="309">
        <f>IF(O$58=0,0,O$58/CHI_fec!O$58)</f>
        <v>0.69840027165819563</v>
      </c>
      <c r="P227" s="309">
        <f>IF(P$58=0,0,P$58/CHI_fec!P$58)</f>
        <v>0.707647744492376</v>
      </c>
      <c r="Q227" s="309">
        <f>IF(Q$58=0,0,Q$58/CHI_fec!Q$58)</f>
        <v>0.71597047004313874</v>
      </c>
      <c r="R227" s="309">
        <f>IF(R$58=0,0,R$58/CHI_fec!R$58)</f>
        <v>0.7234609230388247</v>
      </c>
      <c r="S227" s="309">
        <f>IF(S$58=0,0,S$58/CHI_fec!S$58)</f>
        <v>0.73020233073494201</v>
      </c>
      <c r="T227" s="309">
        <f>IF(T$58=0,0,T$58/CHI_fec!T$58)</f>
        <v>0.73626959766144795</v>
      </c>
      <c r="U227" s="309">
        <f>IF(U$58=0,0,U$58/CHI_fec!U$58)</f>
        <v>0.74173013789530329</v>
      </c>
      <c r="V227" s="309">
        <f>IF(V$58=0,0,V$58/CHI_fec!V$58)</f>
        <v>0.74664462410577292</v>
      </c>
      <c r="W227" s="309">
        <f>IF(W$58=0,0,W$58/CHI_fec!W$58)</f>
        <v>0.75106766169519523</v>
      </c>
      <c r="X227" s="309">
        <f>IF(X$58=0,0,X$58/CHI_fec!X$58)</f>
        <v>0.75504839552567604</v>
      </c>
      <c r="Y227" s="309">
        <f>IF(Y$58=0,0,Y$58/CHI_fec!Y$58)</f>
        <v>0.7586310559731082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0.5614932836895713</v>
      </c>
      <c r="C229" s="322">
        <f>IF(C$61=0,0,C$61/CHI_fec!C$61)</f>
        <v>0.56138878101827383</v>
      </c>
      <c r="D229" s="322">
        <f>IF(D$61=0,0,D$61/CHI_fec!D$61)</f>
        <v>0.56273108005325811</v>
      </c>
      <c r="E229" s="322">
        <f>IF(E$61=0,0,E$61/CHI_fec!E$61)</f>
        <v>0.56967990615625774</v>
      </c>
      <c r="F229" s="322">
        <f>IF(F$61=0,0,F$61/CHI_fec!F$61)</f>
        <v>0.5690745430778037</v>
      </c>
      <c r="G229" s="322">
        <f>IF(G$61=0,0,G$61/CHI_fec!G$61)</f>
        <v>0.57332760128171933</v>
      </c>
      <c r="H229" s="322">
        <f>IF(H$61=0,0,H$61/CHI_fec!H$61)</f>
        <v>0.57881042818849449</v>
      </c>
      <c r="I229" s="322">
        <f>IF(I$61=0,0,I$61/CHI_fec!I$61)</f>
        <v>0.58618286629684713</v>
      </c>
      <c r="J229" s="322">
        <f>IF(J$61=0,0,J$61/CHI_fec!J$61)</f>
        <v>0.59587421774585292</v>
      </c>
      <c r="K229" s="322">
        <f>IF(K$61=0,0,K$61/CHI_fec!K$61)</f>
        <v>0.62015450855949095</v>
      </c>
      <c r="L229" s="322">
        <f>IF(L$61=0,0,L$61/CHI_fec!L$61)</f>
        <v>0.63707034879995794</v>
      </c>
      <c r="M229" s="322">
        <f>IF(M$61=0,0,M$61/CHI_fec!M$61)</f>
        <v>0.6367278953071932</v>
      </c>
      <c r="N229" s="322">
        <f>IF(N$61=0,0,N$61/CHI_fec!N$61)</f>
        <v>0.63365531565575861</v>
      </c>
      <c r="O229" s="322">
        <f>IF(O$61=0,0,O$61/CHI_fec!O$61)</f>
        <v>0.62695772794638027</v>
      </c>
      <c r="P229" s="322">
        <f>IF(P$61=0,0,P$61/CHI_fec!P$61)</f>
        <v>0.6269462693912593</v>
      </c>
      <c r="Q229" s="322">
        <f>IF(Q$61=0,0,Q$61/CHI_fec!Q$61)</f>
        <v>0.61623272908326177</v>
      </c>
      <c r="R229" s="322">
        <f>IF(R$61=0,0,R$61/CHI_fec!R$61)</f>
        <v>0.61136625801414946</v>
      </c>
      <c r="S229" s="322">
        <f>IF(S$61=0,0,S$61/CHI_fec!S$61)</f>
        <v>0.58627434316939853</v>
      </c>
      <c r="T229" s="322">
        <f>IF(T$61=0,0,T$61/CHI_fec!T$61)</f>
        <v>0.55980519838555087</v>
      </c>
      <c r="U229" s="322">
        <f>IF(U$61=0,0,U$61/CHI_fec!U$61)</f>
        <v>0.56114265552069242</v>
      </c>
      <c r="V229" s="322">
        <f>IF(V$61=0,0,V$61/CHI_fec!V$61)</f>
        <v>0.56271982068083115</v>
      </c>
      <c r="W229" s="322">
        <f>IF(W$61=0,0,W$61/CHI_fec!W$61)</f>
        <v>0.5601017954638281</v>
      </c>
      <c r="X229" s="322">
        <f>IF(X$61=0,0,X$61/CHI_fec!X$61)</f>
        <v>0.56295465008834689</v>
      </c>
      <c r="Y229" s="322">
        <f>IF(Y$61=0,0,Y$61/CHI_fec!Y$61)</f>
        <v>0.58068455771767791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0.44224962761852615</v>
      </c>
      <c r="C230" s="305">
        <f>IF(C$62=0,0,C$62/CHI_fec!C$62)</f>
        <v>0.44224962761852621</v>
      </c>
      <c r="D230" s="305">
        <f>IF(D$62=0,0,D$62/CHI_fec!D$62)</f>
        <v>0.44224962761852621</v>
      </c>
      <c r="E230" s="305">
        <f>IF(E$62=0,0,E$62/CHI_fec!E$62)</f>
        <v>0.44224962761852626</v>
      </c>
      <c r="F230" s="305">
        <f>IF(F$62=0,0,F$62/CHI_fec!F$62)</f>
        <v>0.44224962761852621</v>
      </c>
      <c r="G230" s="305">
        <f>IF(G$62=0,0,G$62/CHI_fec!G$62)</f>
        <v>0.44224962761852615</v>
      </c>
      <c r="H230" s="305">
        <f>IF(H$62=0,0,H$62/CHI_fec!H$62)</f>
        <v>0.44672144809919168</v>
      </c>
      <c r="I230" s="305">
        <f>IF(I$62=0,0,I$62/CHI_fec!I$62)</f>
        <v>0.45104216115821272</v>
      </c>
      <c r="J230" s="305">
        <f>IF(J$62=0,0,J$62/CHI_fec!J$62)</f>
        <v>0.45104216115821266</v>
      </c>
      <c r="K230" s="305">
        <f>IF(K$62=0,0,K$62/CHI_fec!K$62)</f>
        <v>0.45639932132365635</v>
      </c>
      <c r="L230" s="305">
        <f>IF(L$62=0,0,L$62/CHI_fec!L$62)</f>
        <v>0.46575938919129095</v>
      </c>
      <c r="M230" s="305">
        <f>IF(M$62=0,0,M$62/CHI_fec!M$62)</f>
        <v>0.46658704980407972</v>
      </c>
      <c r="N230" s="305">
        <f>IF(N$62=0,0,N$62/CHI_fec!N$62)</f>
        <v>0.46658704980407956</v>
      </c>
      <c r="O230" s="305">
        <f>IF(O$62=0,0,O$62/CHI_fec!O$62)</f>
        <v>0.46658704980407961</v>
      </c>
      <c r="P230" s="305">
        <f>IF(P$62=0,0,P$62/CHI_fec!P$62)</f>
        <v>0.46658704980407961</v>
      </c>
      <c r="Q230" s="305">
        <f>IF(Q$62=0,0,Q$62/CHI_fec!Q$62)</f>
        <v>0.46658704980407967</v>
      </c>
      <c r="R230" s="305">
        <f>IF(R$62=0,0,R$62/CHI_fec!R$62)</f>
        <v>0.46658704980407972</v>
      </c>
      <c r="S230" s="305">
        <f>IF(S$62=0,0,S$62/CHI_fec!S$62)</f>
        <v>0.46658704980407972</v>
      </c>
      <c r="T230" s="305">
        <f>IF(T$62=0,0,T$62/CHI_fec!T$62)</f>
        <v>0.46658704980407956</v>
      </c>
      <c r="U230" s="305">
        <f>IF(U$62=0,0,U$62/CHI_fec!U$62)</f>
        <v>0.46658704980407967</v>
      </c>
      <c r="V230" s="305">
        <f>IF(V$62=0,0,V$62/CHI_fec!V$62)</f>
        <v>0.46658704980407972</v>
      </c>
      <c r="W230" s="305">
        <f>IF(W$62=0,0,W$62/CHI_fec!W$62)</f>
        <v>0.46658704980407967</v>
      </c>
      <c r="X230" s="305">
        <f>IF(X$62=0,0,X$62/CHI_fec!X$62)</f>
        <v>0.46658704980407972</v>
      </c>
      <c r="Y230" s="305">
        <f>IF(Y$62=0,0,Y$62/CHI_fec!Y$62)</f>
        <v>0.47492834482367174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0.11763865343045146</v>
      </c>
      <c r="C231" s="306">
        <f>IF(C$63=0,0,C$63/CHI_fec!C$63)</f>
        <v>0.11763865343045148</v>
      </c>
      <c r="D231" s="306">
        <f>IF(D$63=0,0,D$63/CHI_fec!D$63)</f>
        <v>0.11763865343045152</v>
      </c>
      <c r="E231" s="306">
        <f>IF(E$63=0,0,E$63/CHI_fec!E$63)</f>
        <v>0.11763865343045141</v>
      </c>
      <c r="F231" s="306">
        <f>IF(F$63=0,0,F$63/CHI_fec!F$63)</f>
        <v>0.11763865343045141</v>
      </c>
      <c r="G231" s="306">
        <f>IF(G$63=0,0,G$63/CHI_fec!G$63)</f>
        <v>0.1176386534304515</v>
      </c>
      <c r="H231" s="306">
        <f>IF(H$63=0,0,H$63/CHI_fec!H$63)</f>
        <v>0.11882816023130729</v>
      </c>
      <c r="I231" s="306">
        <f>IF(I$63=0,0,I$63/CHI_fec!I$63)</f>
        <v>0.11997747237173732</v>
      </c>
      <c r="J231" s="306">
        <f>IF(J$63=0,0,J$63/CHI_fec!J$63)</f>
        <v>0.11997747237173721</v>
      </c>
      <c r="K231" s="306">
        <f>IF(K$63=0,0,K$63/CHI_fec!K$63)</f>
        <v>0.12140248003419178</v>
      </c>
      <c r="L231" s="306">
        <f>IF(L$63=0,0,L$63/CHI_fec!L$63)</f>
        <v>0.12411242162624175</v>
      </c>
      <c r="M231" s="306">
        <f>IF(M$63=0,0,M$63/CHI_fec!M$63)</f>
        <v>0.12411242162624177</v>
      </c>
      <c r="N231" s="306">
        <f>IF(N$63=0,0,N$63/CHI_fec!N$63)</f>
        <v>0.12411242162624175</v>
      </c>
      <c r="O231" s="306">
        <f>IF(O$63=0,0,O$63/CHI_fec!O$63)</f>
        <v>0.12411242162624181</v>
      </c>
      <c r="P231" s="306">
        <f>IF(P$63=0,0,P$63/CHI_fec!P$63)</f>
        <v>0.12411242162624175</v>
      </c>
      <c r="Q231" s="306">
        <f>IF(Q$63=0,0,Q$63/CHI_fec!Q$63)</f>
        <v>0.12411242162624175</v>
      </c>
      <c r="R231" s="306">
        <f>IF(R$63=0,0,R$63/CHI_fec!R$63)</f>
        <v>0.12411242162624177</v>
      </c>
      <c r="S231" s="306">
        <f>IF(S$63=0,0,S$63/CHI_fec!S$63)</f>
        <v>0.12411242162624175</v>
      </c>
      <c r="T231" s="306">
        <f>IF(T$63=0,0,T$63/CHI_fec!T$63)</f>
        <v>0.1241124216262418</v>
      </c>
      <c r="U231" s="306">
        <f>IF(U$63=0,0,U$63/CHI_fec!U$63)</f>
        <v>0.12411242162624178</v>
      </c>
      <c r="V231" s="306">
        <f>IF(V$63=0,0,V$63/CHI_fec!V$63)</f>
        <v>0.12411242162624177</v>
      </c>
      <c r="W231" s="306">
        <f>IF(W$63=0,0,W$63/CHI_fec!W$63)</f>
        <v>0.12411242162624177</v>
      </c>
      <c r="X231" s="306">
        <f>IF(X$63=0,0,X$63/CHI_fec!X$63)</f>
        <v>0.12411242162624178</v>
      </c>
      <c r="Y231" s="306">
        <f>IF(Y$63=0,0,Y$63/CHI_fec!Y$63)</f>
        <v>0.12847656561887508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0.6256278264926064</v>
      </c>
      <c r="C232" s="306">
        <f>IF(C$64=0,0,C$64/CHI_fec!C$64)</f>
        <v>0.6256278264926064</v>
      </c>
      <c r="D232" s="306">
        <f>IF(D$64=0,0,D$64/CHI_fec!D$64)</f>
        <v>0.6256278264926064</v>
      </c>
      <c r="E232" s="306">
        <f>IF(E$64=0,0,E$64/CHI_fec!E$64)</f>
        <v>0.62562782649260651</v>
      </c>
      <c r="F232" s="306">
        <f>IF(F$64=0,0,F$64/CHI_fec!F$64)</f>
        <v>0.6256278264926064</v>
      </c>
      <c r="G232" s="306">
        <f>IF(G$64=0,0,G$64/CHI_fec!G$64)</f>
        <v>0.62562782649260651</v>
      </c>
      <c r="H232" s="306">
        <f>IF(H$64=0,0,H$64/CHI_fec!H$64)</f>
        <v>0.63195388117545404</v>
      </c>
      <c r="I232" s="306">
        <f>IF(I$64=0,0,I$64/CHI_fec!I$64)</f>
        <v>0.63806617195242987</v>
      </c>
      <c r="J232" s="306">
        <f>IF(J$64=0,0,J$64/CHI_fec!J$64)</f>
        <v>0.63806617195242998</v>
      </c>
      <c r="K232" s="306">
        <f>IF(K$64=0,0,K$64/CHI_fec!K$64)</f>
        <v>0.64564467120075542</v>
      </c>
      <c r="L232" s="306">
        <f>IF(L$64=0,0,L$64/CHI_fec!L$64)</f>
        <v>0.65769620599641299</v>
      </c>
      <c r="M232" s="306">
        <f>IF(M$64=0,0,M$64/CHI_fec!M$64)</f>
        <v>0.66005672726155096</v>
      </c>
      <c r="N232" s="306">
        <f>IF(N$64=0,0,N$64/CHI_fec!N$64)</f>
        <v>0.66005672726155085</v>
      </c>
      <c r="O232" s="306">
        <f>IF(O$64=0,0,O$64/CHI_fec!O$64)</f>
        <v>0.66005672726155096</v>
      </c>
      <c r="P232" s="306">
        <f>IF(P$64=0,0,P$64/CHI_fec!P$64)</f>
        <v>0.66005672726155085</v>
      </c>
      <c r="Q232" s="306">
        <f>IF(Q$64=0,0,Q$64/CHI_fec!Q$64)</f>
        <v>0.66005672726155074</v>
      </c>
      <c r="R232" s="306">
        <f>IF(R$64=0,0,R$64/CHI_fec!R$64)</f>
        <v>0.66005672726155074</v>
      </c>
      <c r="S232" s="306">
        <f>IF(S$64=0,0,S$64/CHI_fec!S$64)</f>
        <v>0.66005672726155074</v>
      </c>
      <c r="T232" s="306">
        <f>IF(T$64=0,0,T$64/CHI_fec!T$64)</f>
        <v>0.66005672726155085</v>
      </c>
      <c r="U232" s="306">
        <f>IF(U$64=0,0,U$64/CHI_fec!U$64)</f>
        <v>0.66005672726155085</v>
      </c>
      <c r="V232" s="306">
        <f>IF(V$64=0,0,V$64/CHI_fec!V$64)</f>
        <v>0.66005672726155096</v>
      </c>
      <c r="W232" s="306">
        <f>IF(W$64=0,0,W$64/CHI_fec!W$64)</f>
        <v>0.66005672726155074</v>
      </c>
      <c r="X232" s="306">
        <f>IF(X$64=0,0,X$64/CHI_fec!X$64)</f>
        <v>0.66005672726155085</v>
      </c>
      <c r="Y232" s="306">
        <f>IF(Y$64=0,0,Y$64/CHI_fec!Y$64)</f>
        <v>0.67066705645112856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0.45990685888150817</v>
      </c>
      <c r="C233" s="306">
        <f>IF(C$65=0,0,C$65/CHI_fec!C$65)</f>
        <v>0.45990685888150801</v>
      </c>
      <c r="D233" s="306">
        <f>IF(D$65=0,0,D$65/CHI_fec!D$65)</f>
        <v>0.45990685888150801</v>
      </c>
      <c r="E233" s="306">
        <f>IF(E$65=0,0,E$65/CHI_fec!E$65)</f>
        <v>0.45990685888150795</v>
      </c>
      <c r="F233" s="306">
        <f>IF(F$65=0,0,F$65/CHI_fec!F$65)</f>
        <v>0.45990685888150812</v>
      </c>
      <c r="G233" s="306">
        <f>IF(G$65=0,0,G$65/CHI_fec!G$65)</f>
        <v>0.45990685888150828</v>
      </c>
      <c r="H233" s="306">
        <f>IF(H$65=0,0,H$65/CHI_fec!H$65)</f>
        <v>0.46455722098993912</v>
      </c>
      <c r="I233" s="306">
        <f>IF(I$65=0,0,I$65/CHI_fec!I$65)</f>
        <v>0.4690504425711603</v>
      </c>
      <c r="J233" s="306">
        <f>IF(J$65=0,0,J$65/CHI_fec!J$65)</f>
        <v>0.46905044257116046</v>
      </c>
      <c r="K233" s="306">
        <f>IF(K$65=0,0,K$65/CHI_fec!K$65)</f>
        <v>0.47462149238183327</v>
      </c>
      <c r="L233" s="306">
        <f>IF(L$65=0,0,L$65/CHI_fec!L$65)</f>
        <v>0.4852159754790823</v>
      </c>
      <c r="M233" s="306">
        <f>IF(M$65=0,0,M$65/CHI_fec!M$65)</f>
        <v>0.4852159754790823</v>
      </c>
      <c r="N233" s="306">
        <f>IF(N$65=0,0,N$65/CHI_fec!N$65)</f>
        <v>0.48521597547908218</v>
      </c>
      <c r="O233" s="306">
        <f>IF(O$65=0,0,O$65/CHI_fec!O$65)</f>
        <v>0.4852159754790823</v>
      </c>
      <c r="P233" s="306">
        <f>IF(P$65=0,0,P$65/CHI_fec!P$65)</f>
        <v>0.48521597547908235</v>
      </c>
      <c r="Q233" s="306">
        <f>IF(Q$65=0,0,Q$65/CHI_fec!Q$65)</f>
        <v>0.4852159754790823</v>
      </c>
      <c r="R233" s="306">
        <f>IF(R$65=0,0,R$65/CHI_fec!R$65)</f>
        <v>0.48521597547908257</v>
      </c>
      <c r="S233" s="306">
        <f>IF(S$65=0,0,S$65/CHI_fec!S$65)</f>
        <v>0.48521597547908246</v>
      </c>
      <c r="T233" s="306">
        <f>IF(T$65=0,0,T$65/CHI_fec!T$65)</f>
        <v>0.48521597547908252</v>
      </c>
      <c r="U233" s="306">
        <f>IF(U$65=0,0,U$65/CHI_fec!U$65)</f>
        <v>0.48521597547908246</v>
      </c>
      <c r="V233" s="306">
        <f>IF(V$65=0,0,V$65/CHI_fec!V$65)</f>
        <v>0.48521597547908224</v>
      </c>
      <c r="W233" s="306">
        <f>IF(W$65=0,0,W$65/CHI_fec!W$65)</f>
        <v>0.48521597547908257</v>
      </c>
      <c r="X233" s="306">
        <f>IF(X$65=0,0,X$65/CHI_fec!X$65)</f>
        <v>0.48521597547908235</v>
      </c>
      <c r="Y233" s="306">
        <f>IF(Y$65=0,0,Y$65/CHI_fec!Y$65)</f>
        <v>0.50184659585640268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0.62713152047025456</v>
      </c>
      <c r="C234" s="307">
        <f>IF(C$66=0,0,C$66/CHI_fec!C$66)</f>
        <v>0.62757913500199647</v>
      </c>
      <c r="D234" s="307">
        <f>IF(D$66=0,0,D$66/CHI_fec!D$66)</f>
        <v>0.62849301703885641</v>
      </c>
      <c r="E234" s="307">
        <f>IF(E$66=0,0,E$66/CHI_fec!E$66)</f>
        <v>0.62855072514702071</v>
      </c>
      <c r="F234" s="307">
        <f>IF(F$66=0,0,F$66/CHI_fec!F$66)</f>
        <v>0.62788539035499835</v>
      </c>
      <c r="G234" s="307">
        <f>IF(G$66=0,0,G$66/CHI_fec!G$66)</f>
        <v>0.62844748161497999</v>
      </c>
      <c r="H234" s="307">
        <f>IF(H$66=0,0,H$66/CHI_fec!H$66)</f>
        <v>0.63616849941259312</v>
      </c>
      <c r="I234" s="307">
        <f>IF(I$66=0,0,I$66/CHI_fec!I$66)</f>
        <v>0.6424487980041439</v>
      </c>
      <c r="J234" s="307">
        <f>IF(J$66=0,0,J$66/CHI_fec!J$66)</f>
        <v>0.64173814444147304</v>
      </c>
      <c r="K234" s="307">
        <f>IF(K$66=0,0,K$66/CHI_fec!K$66)</f>
        <v>0.65618436039032502</v>
      </c>
      <c r="L234" s="307">
        <f>IF(L$66=0,0,L$66/CHI_fec!L$66)</f>
        <v>0.66222515963113071</v>
      </c>
      <c r="M234" s="307">
        <f>IF(M$66=0,0,M$66/CHI_fec!M$66)</f>
        <v>0.661502816180913</v>
      </c>
      <c r="N234" s="307">
        <f>IF(N$66=0,0,N$66/CHI_fec!N$66)</f>
        <v>0.66327816168898546</v>
      </c>
      <c r="O234" s="307">
        <f>IF(O$66=0,0,O$66/CHI_fec!O$66)</f>
        <v>0.66562749687368861</v>
      </c>
      <c r="P234" s="307">
        <f>IF(P$66=0,0,P$66/CHI_fec!P$66)</f>
        <v>0.66468859399360047</v>
      </c>
      <c r="Q234" s="307">
        <f>IF(Q$66=0,0,Q$66/CHI_fec!Q$66)</f>
        <v>0.66373929787619435</v>
      </c>
      <c r="R234" s="307">
        <f>IF(R$66=0,0,R$66/CHI_fec!R$66)</f>
        <v>0.66431939695176478</v>
      </c>
      <c r="S234" s="307">
        <f>IF(S$66=0,0,S$66/CHI_fec!S$66)</f>
        <v>0.66440842923683052</v>
      </c>
      <c r="T234" s="307">
        <f>IF(T$66=0,0,T$66/CHI_fec!T$66)</f>
        <v>0.66443837349833357</v>
      </c>
      <c r="U234" s="307">
        <f>IF(U$66=0,0,U$66/CHI_fec!U$66)</f>
        <v>0.66745755627174375</v>
      </c>
      <c r="V234" s="307">
        <f>IF(V$66=0,0,V$66/CHI_fec!V$66)</f>
        <v>0.66757788178380262</v>
      </c>
      <c r="W234" s="307">
        <f>IF(W$66=0,0,W$66/CHI_fec!W$66)</f>
        <v>0.66643691581207209</v>
      </c>
      <c r="X234" s="307">
        <f>IF(X$66=0,0,X$66/CHI_fec!X$66)</f>
        <v>0.67160353177192089</v>
      </c>
      <c r="Y234" s="307">
        <f>IF(Y$66=0,0,Y$66/CHI_fec!Y$66)</f>
        <v>0.70567548855501561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0.64805556848544521</v>
      </c>
      <c r="C235" s="308">
        <f>IF(C$72=0,0,C$72/CHI_fec!C$72)</f>
        <v>0.64600908518534494</v>
      </c>
      <c r="D235" s="308">
        <f>IF(D$72=0,0,D$72/CHI_fec!D$72)</f>
        <v>0.64967689033003972</v>
      </c>
      <c r="E235" s="308">
        <f>IF(E$72=0,0,E$72/CHI_fec!E$72)</f>
        <v>0.63922353392066156</v>
      </c>
      <c r="F235" s="308">
        <f>IF(F$72=0,0,F$72/CHI_fec!F$72)</f>
        <v>0.64171270711673589</v>
      </c>
      <c r="G235" s="308">
        <f>IF(G$72=0,0,G$72/CHI_fec!G$72)</f>
        <v>0.65154498420779838</v>
      </c>
      <c r="H235" s="308">
        <f>IF(H$72=0,0,H$72/CHI_fec!H$72)</f>
        <v>0.6604359034791274</v>
      </c>
      <c r="I235" s="308">
        <f>IF(I$72=0,0,I$72/CHI_fec!I$72)</f>
        <v>0.66646326698701897</v>
      </c>
      <c r="J235" s="308">
        <f>IF(J$72=0,0,J$72/CHI_fec!J$72)</f>
        <v>0.68371693951330392</v>
      </c>
      <c r="K235" s="308">
        <f>IF(K$72=0,0,K$72/CHI_fec!K$72)</f>
        <v>0.71614915166105941</v>
      </c>
      <c r="L235" s="308">
        <f>IF(L$72=0,0,L$72/CHI_fec!L$72)</f>
        <v>0.73318438857508372</v>
      </c>
      <c r="M235" s="308">
        <f>IF(M$72=0,0,M$72/CHI_fec!M$72)</f>
        <v>0.73390076712164698</v>
      </c>
      <c r="N235" s="308">
        <f>IF(N$72=0,0,N$72/CHI_fec!N$72)</f>
        <v>0.73491485316051031</v>
      </c>
      <c r="O235" s="308">
        <f>IF(O$72=0,0,O$72/CHI_fec!O$72)</f>
        <v>0.73093537277963938</v>
      </c>
      <c r="P235" s="308">
        <f>IF(P$72=0,0,P$72/CHI_fec!P$72)</f>
        <v>0.72863446370857565</v>
      </c>
      <c r="Q235" s="308">
        <f>IF(Q$72=0,0,Q$72/CHI_fec!Q$72)</f>
        <v>0.71945786838492953</v>
      </c>
      <c r="R235" s="308">
        <f>IF(R$72=0,0,R$72/CHI_fec!R$72)</f>
        <v>0.71494198439162393</v>
      </c>
      <c r="S235" s="308">
        <f>IF(S$72=0,0,S$72/CHI_fec!S$72)</f>
        <v>0.67235853400546142</v>
      </c>
      <c r="T235" s="308">
        <f>IF(T$72=0,0,T$72/CHI_fec!T$72)</f>
        <v>0.63143231575808789</v>
      </c>
      <c r="U235" s="308">
        <f>IF(U$72=0,0,U$72/CHI_fec!U$72)</f>
        <v>0.63207667641995013</v>
      </c>
      <c r="V235" s="308">
        <f>IF(V$72=0,0,V$72/CHI_fec!V$72)</f>
        <v>0.63757991316925211</v>
      </c>
      <c r="W235" s="308">
        <f>IF(W$72=0,0,W$72/CHI_fec!W$72)</f>
        <v>0.63343308545502475</v>
      </c>
      <c r="X235" s="308">
        <f>IF(X$72=0,0,X$72/CHI_fec!X$72)</f>
        <v>0.63473551618164226</v>
      </c>
      <c r="Y235" s="308">
        <f>IF(Y$72=0,0,Y$72/CHI_fec!Y$72)</f>
        <v>0.66373061725410498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0.40987014348683093</v>
      </c>
      <c r="C236" s="308">
        <f>IF(C$85=0,0,C$85/CHI_fec!C$85)</f>
        <v>0.40569139619062095</v>
      </c>
      <c r="D236" s="308">
        <f>IF(D$85=0,0,D$85/CHI_fec!D$85)</f>
        <v>0.40378550532648966</v>
      </c>
      <c r="E236" s="308">
        <f>IF(E$85=0,0,E$85/CHI_fec!E$85)</f>
        <v>0.4139839317376755</v>
      </c>
      <c r="F236" s="308">
        <f>IF(F$85=0,0,F$85/CHI_fec!F$85)</f>
        <v>0.41352607280566173</v>
      </c>
      <c r="G236" s="308">
        <f>IF(G$85=0,0,G$85/CHI_fec!G$85)</f>
        <v>0.41862573793525204</v>
      </c>
      <c r="H236" s="308">
        <f>IF(H$85=0,0,H$85/CHI_fec!H$85)</f>
        <v>0.42242116299086596</v>
      </c>
      <c r="I236" s="308">
        <f>IF(I$85=0,0,I$85/CHI_fec!I$85)</f>
        <v>0.4282952831092528</v>
      </c>
      <c r="J236" s="308">
        <f>IF(J$85=0,0,J$85/CHI_fec!J$85)</f>
        <v>0.42491042681205643</v>
      </c>
      <c r="K236" s="308">
        <f>IF(K$85=0,0,K$85/CHI_fec!K$85)</f>
        <v>0.42555163988122546</v>
      </c>
      <c r="L236" s="308">
        <f>IF(L$85=0,0,L$85/CHI_fec!L$85)</f>
        <v>0.43192055354440634</v>
      </c>
      <c r="M236" s="308">
        <f>IF(M$85=0,0,M$85/CHI_fec!M$85)</f>
        <v>0.435345315007381</v>
      </c>
      <c r="N236" s="308">
        <f>IF(N$85=0,0,N$85/CHI_fec!N$85)</f>
        <v>0.43197480622890244</v>
      </c>
      <c r="O236" s="308">
        <f>IF(O$85=0,0,O$85/CHI_fec!O$85)</f>
        <v>0.43247534340514471</v>
      </c>
      <c r="P236" s="308">
        <f>IF(P$85=0,0,P$85/CHI_fec!P$85)</f>
        <v>0.43042469118986049</v>
      </c>
      <c r="Q236" s="308">
        <f>IF(Q$85=0,0,Q$85/CHI_fec!Q$85)</f>
        <v>0.43556133280605386</v>
      </c>
      <c r="R236" s="308">
        <f>IF(R$85=0,0,R$85/CHI_fec!R$85)</f>
        <v>0.4360870149670345</v>
      </c>
      <c r="S236" s="308">
        <f>IF(S$85=0,0,S$85/CHI_fec!S$85)</f>
        <v>0.4300900105860313</v>
      </c>
      <c r="T236" s="308">
        <f>IF(T$85=0,0,T$85/CHI_fec!T$85)</f>
        <v>0.42353325427108485</v>
      </c>
      <c r="U236" s="308">
        <f>IF(U$85=0,0,U$85/CHI_fec!U$85)</f>
        <v>0.42267855618023431</v>
      </c>
      <c r="V236" s="308">
        <f>IF(V$85=0,0,V$85/CHI_fec!V$85)</f>
        <v>0.42310744437061532</v>
      </c>
      <c r="W236" s="308">
        <f>IF(W$85=0,0,W$85/CHI_fec!W$85)</f>
        <v>0.417479158332346</v>
      </c>
      <c r="X236" s="308">
        <f>IF(X$85=0,0,X$85/CHI_fec!X$85)</f>
        <v>0.41313986931546409</v>
      </c>
      <c r="Y236" s="308">
        <f>IF(Y$85=0,0,Y$85/CHI_fec!Y$85)</f>
        <v>0.42773898128355969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0.55264506135376035</v>
      </c>
      <c r="C237" s="308">
        <f>IF(C$93=0,0,C$93/CHI_fec!C$93)</f>
        <v>0.55209443864493057</v>
      </c>
      <c r="D237" s="308">
        <f>IF(D$93=0,0,D$93/CHI_fec!D$93)</f>
        <v>0.55357935126933244</v>
      </c>
      <c r="E237" s="308">
        <f>IF(E$93=0,0,E$93/CHI_fec!E$93)</f>
        <v>0.54816940405922976</v>
      </c>
      <c r="F237" s="308">
        <f>IF(F$93=0,0,F$93/CHI_fec!F$93)</f>
        <v>0.54942413942738944</v>
      </c>
      <c r="G237" s="308">
        <f>IF(G$93=0,0,G$93/CHI_fec!G$93)</f>
        <v>0.55276813766948429</v>
      </c>
      <c r="H237" s="308">
        <f>IF(H$93=0,0,H$93/CHI_fec!H$93)</f>
        <v>0.56035671282648136</v>
      </c>
      <c r="I237" s="308">
        <f>IF(I$93=0,0,I$93/CHI_fec!I$93)</f>
        <v>0.56560514972693687</v>
      </c>
      <c r="J237" s="308">
        <f>IF(J$93=0,0,J$93/CHI_fec!J$93)</f>
        <v>0.56963728779202061</v>
      </c>
      <c r="K237" s="308">
        <f>IF(K$93=0,0,K$93/CHI_fec!K$93)</f>
        <v>0.58952181500924417</v>
      </c>
      <c r="L237" s="308">
        <f>IF(L$93=0,0,L$93/CHI_fec!L$93)</f>
        <v>0.59172443944914899</v>
      </c>
      <c r="M237" s="308">
        <f>IF(M$93=0,0,M$93/CHI_fec!M$93)</f>
        <v>0.59112116564448258</v>
      </c>
      <c r="N237" s="308">
        <f>IF(N$93=0,0,N$93/CHI_fec!N$93)</f>
        <v>0.59420510614776889</v>
      </c>
      <c r="O237" s="308">
        <f>IF(O$93=0,0,O$93/CHI_fec!O$93)</f>
        <v>0.59636969711738541</v>
      </c>
      <c r="P237" s="308">
        <f>IF(P$93=0,0,P$93/CHI_fec!P$93)</f>
        <v>0.59437075933860639</v>
      </c>
      <c r="Q237" s="308">
        <f>IF(Q$93=0,0,Q$93/CHI_fec!Q$93)</f>
        <v>0.59218749395842574</v>
      </c>
      <c r="R237" s="308">
        <f>IF(R$93=0,0,R$93/CHI_fec!R$93)</f>
        <v>0.59201869701140564</v>
      </c>
      <c r="S237" s="308">
        <f>IF(S$93=0,0,S$93/CHI_fec!S$93)</f>
        <v>0.58310680627498734</v>
      </c>
      <c r="T237" s="308">
        <f>IF(T$93=0,0,T$93/CHI_fec!T$93)</f>
        <v>0.57490761233805288</v>
      </c>
      <c r="U237" s="308">
        <f>IF(U$93=0,0,U$93/CHI_fec!U$93)</f>
        <v>0.57737943136823311</v>
      </c>
      <c r="V237" s="308">
        <f>IF(V$93=0,0,V$93/CHI_fec!V$93)</f>
        <v>0.57965226807080894</v>
      </c>
      <c r="W237" s="308">
        <f>IF(W$93=0,0,W$93/CHI_fec!W$93)</f>
        <v>0.57655888052559023</v>
      </c>
      <c r="X237" s="308">
        <f>IF(X$93=0,0,X$93/CHI_fec!X$93)</f>
        <v>0.58053880121063495</v>
      </c>
      <c r="Y237" s="308">
        <f>IF(Y$93=0,0,Y$93/CHI_fec!Y$93)</f>
        <v>0.61417362212796078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0.63605419885559844</v>
      </c>
      <c r="C238" s="309">
        <f>IF(C$107=0,0,C$107/CHI_fec!C$107)</f>
        <v>0.63605419885559855</v>
      </c>
      <c r="D238" s="309">
        <f>IF(D$107=0,0,D$107/CHI_fec!D$107)</f>
        <v>0.63605419885559833</v>
      </c>
      <c r="E238" s="309">
        <f>IF(E$107=0,0,E$107/CHI_fec!E$107)</f>
        <v>0.63605419885559844</v>
      </c>
      <c r="F238" s="309">
        <f>IF(F$107=0,0,F$107/CHI_fec!F$107)</f>
        <v>0.63605419885559855</v>
      </c>
      <c r="G238" s="309">
        <f>IF(G$107=0,0,G$107/CHI_fec!G$107)</f>
        <v>0.63605419885559844</v>
      </c>
      <c r="H238" s="309">
        <f>IF(H$107=0,0,H$107/CHI_fec!H$107)</f>
        <v>0.64248568011782603</v>
      </c>
      <c r="I238" s="309">
        <f>IF(I$107=0,0,I$107/CHI_fec!I$107)</f>
        <v>0.64869983500143658</v>
      </c>
      <c r="J238" s="309">
        <f>IF(J$107=0,0,J$107/CHI_fec!J$107)</f>
        <v>0.64869983500143669</v>
      </c>
      <c r="K238" s="309">
        <f>IF(K$107=0,0,K$107/CHI_fec!K$107)</f>
        <v>0.65640463338763577</v>
      </c>
      <c r="L238" s="309">
        <f>IF(L$107=0,0,L$107/CHI_fec!L$107)</f>
        <v>0.66985167004887247</v>
      </c>
      <c r="M238" s="309">
        <f>IF(M$107=0,0,M$107/CHI_fec!M$107)</f>
        <v>0.67105687291956695</v>
      </c>
      <c r="N238" s="309">
        <f>IF(N$107=0,0,N$107/CHI_fec!N$107)</f>
        <v>0.67105687291956695</v>
      </c>
      <c r="O238" s="309">
        <f>IF(O$107=0,0,O$107/CHI_fec!O$107)</f>
        <v>0.67105687291956706</v>
      </c>
      <c r="P238" s="309">
        <f>IF(P$107=0,0,P$107/CHI_fec!P$107)</f>
        <v>0.67105687291956739</v>
      </c>
      <c r="Q238" s="309">
        <f>IF(Q$107=0,0,Q$107/CHI_fec!Q$107)</f>
        <v>0.67105687291956695</v>
      </c>
      <c r="R238" s="309">
        <f>IF(R$107=0,0,R$107/CHI_fec!R$107)</f>
        <v>0.67105687291956684</v>
      </c>
      <c r="S238" s="309">
        <f>IF(S$107=0,0,S$107/CHI_fec!S$107)</f>
        <v>0.67105687291956728</v>
      </c>
      <c r="T238" s="309">
        <f>IF(T$107=0,0,T$107/CHI_fec!T$107)</f>
        <v>0.67105687291956684</v>
      </c>
      <c r="U238" s="309">
        <f>IF(U$107=0,0,U$107/CHI_fec!U$107)</f>
        <v>0.67105687291956728</v>
      </c>
      <c r="V238" s="309">
        <f>IF(V$107=0,0,V$107/CHI_fec!V$107)</f>
        <v>0.67105687291956706</v>
      </c>
      <c r="W238" s="309">
        <f>IF(W$107=0,0,W$107/CHI_fec!W$107)</f>
        <v>0.67105687291956706</v>
      </c>
      <c r="X238" s="309">
        <f>IF(X$107=0,0,X$107/CHI_fec!X$107)</f>
        <v>0.67105687291956706</v>
      </c>
      <c r="Y238" s="309">
        <f>IF(Y$107=0,0,Y$107/CHI_fec!Y$107)</f>
        <v>0.6830386856276105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0.40166987450442038</v>
      </c>
      <c r="C240" s="322">
        <f>IF(C$110=0,0,C$110/CHI_fec!C$110)</f>
        <v>0.40256413161445559</v>
      </c>
      <c r="D240" s="322">
        <f>IF(D$110=0,0,D$110/CHI_fec!D$110)</f>
        <v>0.40348506650349913</v>
      </c>
      <c r="E240" s="322">
        <f>IF(E$110=0,0,E$110/CHI_fec!E$110)</f>
        <v>0.40779927239463309</v>
      </c>
      <c r="F240" s="322">
        <f>IF(F$110=0,0,F$110/CHI_fec!F$110)</f>
        <v>0.407393877964558</v>
      </c>
      <c r="G240" s="322">
        <f>IF(G$110=0,0,G$110/CHI_fec!G$110)</f>
        <v>0.41001521715134842</v>
      </c>
      <c r="H240" s="322">
        <f>IF(H$110=0,0,H$110/CHI_fec!H$110)</f>
        <v>0.4132599996337793</v>
      </c>
      <c r="I240" s="322">
        <f>IF(I$110=0,0,I$110/CHI_fec!I$110)</f>
        <v>0.42046215060016412</v>
      </c>
      <c r="J240" s="322">
        <f>IF(J$110=0,0,J$110/CHI_fec!J$110)</f>
        <v>0.42624497277042495</v>
      </c>
      <c r="K240" s="322">
        <f>IF(K$110=0,0,K$110/CHI_fec!K$110)</f>
        <v>0.46342648734814046</v>
      </c>
      <c r="L240" s="322">
        <f>IF(L$110=0,0,L$110/CHI_fec!L$110)</f>
        <v>0.46528886592408564</v>
      </c>
      <c r="M240" s="322">
        <f>IF(M$110=0,0,M$110/CHI_fec!M$110)</f>
        <v>0.4637282699933839</v>
      </c>
      <c r="N240" s="322">
        <f>IF(N$110=0,0,N$110/CHI_fec!N$110)</f>
        <v>0.4621380402586201</v>
      </c>
      <c r="O240" s="322">
        <f>IF(O$110=0,0,O$110/CHI_fec!O$110)</f>
        <v>0.45821781247213533</v>
      </c>
      <c r="P240" s="322">
        <f>IF(P$110=0,0,P$110/CHI_fec!P$110)</f>
        <v>0.45809482848566707</v>
      </c>
      <c r="Q240" s="322">
        <f>IF(Q$110=0,0,Q$110/CHI_fec!Q$110)</f>
        <v>0.45013442308345003</v>
      </c>
      <c r="R240" s="322">
        <f>IF(R$110=0,0,R$110/CHI_fec!R$110)</f>
        <v>0.44676744528720136</v>
      </c>
      <c r="S240" s="322">
        <f>IF(S$110=0,0,S$110/CHI_fec!S$110)</f>
        <v>0.43332050293451552</v>
      </c>
      <c r="T240" s="322">
        <f>IF(T$110=0,0,T$110/CHI_fec!T$110)</f>
        <v>0.4164059983232215</v>
      </c>
      <c r="U240" s="322">
        <f>IF(U$110=0,0,U$110/CHI_fec!U$110)</f>
        <v>0.41907530799672865</v>
      </c>
      <c r="V240" s="322">
        <f>IF(V$110=0,0,V$110/CHI_fec!V$110)</f>
        <v>0.42022869072611496</v>
      </c>
      <c r="W240" s="322">
        <f>IF(W$110=0,0,W$110/CHI_fec!W$110)</f>
        <v>0.41955254000069708</v>
      </c>
      <c r="X240" s="322">
        <f>IF(X$110=0,0,X$110/CHI_fec!X$110)</f>
        <v>0.41792126938692392</v>
      </c>
      <c r="Y240" s="322">
        <f>IF(Y$110=0,0,Y$110/CHI_fec!Y$110)</f>
        <v>0.41628388307535497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0.3135641904418896</v>
      </c>
      <c r="C241" s="305">
        <f>IF(C$111=0,0,C$111/CHI_fec!C$111)</f>
        <v>0.31426162850352052</v>
      </c>
      <c r="D241" s="305">
        <f>IF(D$111=0,0,D$111/CHI_fec!D$111)</f>
        <v>0.31426162850352052</v>
      </c>
      <c r="E241" s="305">
        <f>IF(E$111=0,0,E$111/CHI_fec!E$111)</f>
        <v>0.31426162850352057</v>
      </c>
      <c r="F241" s="305">
        <f>IF(F$111=0,0,F$111/CHI_fec!F$111)</f>
        <v>0.31426162850352063</v>
      </c>
      <c r="G241" s="305">
        <f>IF(G$111=0,0,G$111/CHI_fec!G$111)</f>
        <v>0.31426162850352063</v>
      </c>
      <c r="H241" s="305">
        <f>IF(H$111=0,0,H$111/CHI_fec!H$111)</f>
        <v>0.3167473625858741</v>
      </c>
      <c r="I241" s="305">
        <f>IF(I$111=0,0,I$111/CHI_fec!I$111)</f>
        <v>0.32139328898071734</v>
      </c>
      <c r="J241" s="305">
        <f>IF(J$111=0,0,J$111/CHI_fec!J$111)</f>
        <v>0.32139328898071728</v>
      </c>
      <c r="K241" s="305">
        <f>IF(K$111=0,0,K$111/CHI_fec!K$111)</f>
        <v>0.340549155537967</v>
      </c>
      <c r="L241" s="305">
        <f>IF(L$111=0,0,L$111/CHI_fec!L$111)</f>
        <v>0.34054915553796694</v>
      </c>
      <c r="M241" s="305">
        <f>IF(M$111=0,0,M$111/CHI_fec!M$111)</f>
        <v>0.34054915553796683</v>
      </c>
      <c r="N241" s="305">
        <f>IF(N$111=0,0,N$111/CHI_fec!N$111)</f>
        <v>0.34054915553796689</v>
      </c>
      <c r="O241" s="305">
        <f>IF(O$111=0,0,O$111/CHI_fec!O$111)</f>
        <v>0.34054915553796694</v>
      </c>
      <c r="P241" s="305">
        <f>IF(P$111=0,0,P$111/CHI_fec!P$111)</f>
        <v>0.34054915553796683</v>
      </c>
      <c r="Q241" s="305">
        <f>IF(Q$111=0,0,Q$111/CHI_fec!Q$111)</f>
        <v>0.34054915553796677</v>
      </c>
      <c r="R241" s="305">
        <f>IF(R$111=0,0,R$111/CHI_fec!R$111)</f>
        <v>0.34054915553796683</v>
      </c>
      <c r="S241" s="305">
        <f>IF(S$111=0,0,S$111/CHI_fec!S$111)</f>
        <v>0.34054915553796683</v>
      </c>
      <c r="T241" s="305">
        <f>IF(T$111=0,0,T$111/CHI_fec!T$111)</f>
        <v>0.34054915553796683</v>
      </c>
      <c r="U241" s="305">
        <f>IF(U$111=0,0,U$111/CHI_fec!U$111)</f>
        <v>0.34054915553796677</v>
      </c>
      <c r="V241" s="305">
        <f>IF(V$111=0,0,V$111/CHI_fec!V$111)</f>
        <v>0.34054915553796689</v>
      </c>
      <c r="W241" s="305">
        <f>IF(W$111=0,0,W$111/CHI_fec!W$111)</f>
        <v>0.34054915553796677</v>
      </c>
      <c r="X241" s="305">
        <f>IF(X$111=0,0,X$111/CHI_fec!X$111)</f>
        <v>0.34054915553796689</v>
      </c>
      <c r="Y241" s="305">
        <f>IF(Y$111=0,0,Y$111/CHI_fec!Y$111)</f>
        <v>0.34054915553796666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8.4503453450811131E-2</v>
      </c>
      <c r="C242" s="306">
        <f>IF(C$112=0,0,C$112/CHI_fec!C$112)</f>
        <v>8.4691408346721939E-2</v>
      </c>
      <c r="D242" s="306">
        <f>IF(D$112=0,0,D$112/CHI_fec!D$112)</f>
        <v>8.4691408346721925E-2</v>
      </c>
      <c r="E242" s="306">
        <f>IF(E$112=0,0,E$112/CHI_fec!E$112)</f>
        <v>8.4691408346721925E-2</v>
      </c>
      <c r="F242" s="306">
        <f>IF(F$112=0,0,F$112/CHI_fec!F$112)</f>
        <v>8.4691408346721939E-2</v>
      </c>
      <c r="G242" s="306">
        <f>IF(G$112=0,0,G$112/CHI_fec!G$112)</f>
        <v>8.4691408346721939E-2</v>
      </c>
      <c r="H242" s="306">
        <f>IF(H$112=0,0,H$112/CHI_fec!H$112)</f>
        <v>8.5361297067188507E-2</v>
      </c>
      <c r="I242" s="306">
        <f>IF(I$112=0,0,I$112/CHI_fec!I$112)</f>
        <v>8.6613343177075156E-2</v>
      </c>
      <c r="J242" s="306">
        <f>IF(J$112=0,0,J$112/CHI_fec!J$112)</f>
        <v>8.6613343177075156E-2</v>
      </c>
      <c r="K242" s="306">
        <f>IF(K$112=0,0,K$112/CHI_fec!K$112)</f>
        <v>9.1775721175816949E-2</v>
      </c>
      <c r="L242" s="306">
        <f>IF(L$112=0,0,L$112/CHI_fec!L$112)</f>
        <v>9.1775721175816949E-2</v>
      </c>
      <c r="M242" s="306">
        <f>IF(M$112=0,0,M$112/CHI_fec!M$112)</f>
        <v>9.1775721175816949E-2</v>
      </c>
      <c r="N242" s="306">
        <f>IF(N$112=0,0,N$112/CHI_fec!N$112)</f>
        <v>9.1775721175816907E-2</v>
      </c>
      <c r="O242" s="306">
        <f>IF(O$112=0,0,O$112/CHI_fec!O$112)</f>
        <v>9.1775721175817004E-2</v>
      </c>
      <c r="P242" s="306">
        <f>IF(P$112=0,0,P$112/CHI_fec!P$112)</f>
        <v>9.1775721175816977E-2</v>
      </c>
      <c r="Q242" s="306">
        <f>IF(Q$112=0,0,Q$112/CHI_fec!Q$112)</f>
        <v>9.1775721175816949E-2</v>
      </c>
      <c r="R242" s="306">
        <f>IF(R$112=0,0,R$112/CHI_fec!R$112)</f>
        <v>9.1775721175816907E-2</v>
      </c>
      <c r="S242" s="306">
        <f>IF(S$112=0,0,S$112/CHI_fec!S$112)</f>
        <v>9.1775721175816977E-2</v>
      </c>
      <c r="T242" s="306">
        <f>IF(T$112=0,0,T$112/CHI_fec!T$112)</f>
        <v>9.1775721175816963E-2</v>
      </c>
      <c r="U242" s="306">
        <f>IF(U$112=0,0,U$112/CHI_fec!U$112)</f>
        <v>9.1775721175816935E-2</v>
      </c>
      <c r="V242" s="306">
        <f>IF(V$112=0,0,V$112/CHI_fec!V$112)</f>
        <v>9.1775721175816949E-2</v>
      </c>
      <c r="W242" s="306">
        <f>IF(W$112=0,0,W$112/CHI_fec!W$112)</f>
        <v>9.1775721175816949E-2</v>
      </c>
      <c r="X242" s="306">
        <f>IF(X$112=0,0,X$112/CHI_fec!X$112)</f>
        <v>9.1775721175816935E-2</v>
      </c>
      <c r="Y242" s="306">
        <f>IF(Y$112=0,0,Y$112/CHI_fec!Y$112)</f>
        <v>9.1775721175816935E-2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0.4433247803487233</v>
      </c>
      <c r="C243" s="306">
        <f>IF(C$113=0,0,C$113/CHI_fec!C$113)</f>
        <v>0.44431083546886829</v>
      </c>
      <c r="D243" s="306">
        <f>IF(D$113=0,0,D$113/CHI_fec!D$113)</f>
        <v>0.4443108354688684</v>
      </c>
      <c r="E243" s="306">
        <f>IF(E$113=0,0,E$113/CHI_fec!E$113)</f>
        <v>0.4443108354688684</v>
      </c>
      <c r="F243" s="306">
        <f>IF(F$113=0,0,F$113/CHI_fec!F$113)</f>
        <v>0.44431083546886829</v>
      </c>
      <c r="G243" s="306">
        <f>IF(G$113=0,0,G$113/CHI_fec!G$113)</f>
        <v>0.44431083546886835</v>
      </c>
      <c r="H243" s="306">
        <f>IF(H$113=0,0,H$113/CHI_fec!H$113)</f>
        <v>0.44782522757630799</v>
      </c>
      <c r="I243" s="306">
        <f>IF(I$113=0,0,I$113/CHI_fec!I$113)</f>
        <v>0.45439375281386041</v>
      </c>
      <c r="J243" s="306">
        <f>IF(J$113=0,0,J$113/CHI_fec!J$113)</f>
        <v>0.45439375281386019</v>
      </c>
      <c r="K243" s="306">
        <f>IF(K$113=0,0,K$113/CHI_fec!K$113)</f>
        <v>0.48147678905570435</v>
      </c>
      <c r="L243" s="306">
        <f>IF(L$113=0,0,L$113/CHI_fec!L$113)</f>
        <v>0.48147678905570424</v>
      </c>
      <c r="M243" s="306">
        <f>IF(M$113=0,0,M$113/CHI_fec!M$113)</f>
        <v>0.48147678905570424</v>
      </c>
      <c r="N243" s="306">
        <f>IF(N$113=0,0,N$113/CHI_fec!N$113)</f>
        <v>0.48147678905570435</v>
      </c>
      <c r="O243" s="306">
        <f>IF(O$113=0,0,O$113/CHI_fec!O$113)</f>
        <v>0.48147678905570435</v>
      </c>
      <c r="P243" s="306">
        <f>IF(P$113=0,0,P$113/CHI_fec!P$113)</f>
        <v>0.48147678905570429</v>
      </c>
      <c r="Q243" s="306">
        <f>IF(Q$113=0,0,Q$113/CHI_fec!Q$113)</f>
        <v>0.48147678905570418</v>
      </c>
      <c r="R243" s="306">
        <f>IF(R$113=0,0,R$113/CHI_fec!R$113)</f>
        <v>0.48147678905570446</v>
      </c>
      <c r="S243" s="306">
        <f>IF(S$113=0,0,S$113/CHI_fec!S$113)</f>
        <v>0.48147678905570412</v>
      </c>
      <c r="T243" s="306">
        <f>IF(T$113=0,0,T$113/CHI_fec!T$113)</f>
        <v>0.48147678905570446</v>
      </c>
      <c r="U243" s="306">
        <f>IF(U$113=0,0,U$113/CHI_fec!U$113)</f>
        <v>0.48147678905570446</v>
      </c>
      <c r="V243" s="306">
        <f>IF(V$113=0,0,V$113/CHI_fec!V$113)</f>
        <v>0.48147678905570424</v>
      </c>
      <c r="W243" s="306">
        <f>IF(W$113=0,0,W$113/CHI_fec!W$113)</f>
        <v>0.48147678905570429</v>
      </c>
      <c r="X243" s="306">
        <f>IF(X$113=0,0,X$113/CHI_fec!X$113)</f>
        <v>0.48147678905570418</v>
      </c>
      <c r="Y243" s="306">
        <f>IF(Y$113=0,0,Y$113/CHI_fec!Y$113)</f>
        <v>0.48147678905570424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0.33388988376819995</v>
      </c>
      <c r="C244" s="306">
        <f>IF(C$114=0,0,C$114/CHI_fec!C$114)</f>
        <v>0.33463253079369509</v>
      </c>
      <c r="D244" s="306">
        <f>IF(D$114=0,0,D$114/CHI_fec!D$114)</f>
        <v>0.3346325307936952</v>
      </c>
      <c r="E244" s="306">
        <f>IF(E$114=0,0,E$114/CHI_fec!E$114)</f>
        <v>0.3346325307936952</v>
      </c>
      <c r="F244" s="306">
        <f>IF(F$114=0,0,F$114/CHI_fec!F$114)</f>
        <v>0.33463253079369509</v>
      </c>
      <c r="G244" s="306">
        <f>IF(G$114=0,0,G$114/CHI_fec!G$114)</f>
        <v>0.33463253079369515</v>
      </c>
      <c r="H244" s="306">
        <f>IF(H$114=0,0,H$114/CHI_fec!H$114)</f>
        <v>0.33727939382568245</v>
      </c>
      <c r="I244" s="306">
        <f>IF(I$114=0,0,I$114/CHI_fec!I$114)</f>
        <v>0.3422264760221021</v>
      </c>
      <c r="J244" s="306">
        <f>IF(J$114=0,0,J$114/CHI_fec!J$114)</f>
        <v>0.3422264760221021</v>
      </c>
      <c r="K244" s="306">
        <f>IF(K$114=0,0,K$114/CHI_fec!K$114)</f>
        <v>0.36262405410417131</v>
      </c>
      <c r="L244" s="306">
        <f>IF(L$114=0,0,L$114/CHI_fec!L$114)</f>
        <v>0.36262405410417131</v>
      </c>
      <c r="M244" s="306">
        <f>IF(M$114=0,0,M$114/CHI_fec!M$114)</f>
        <v>0.3626240541041712</v>
      </c>
      <c r="N244" s="306">
        <f>IF(N$114=0,0,N$114/CHI_fec!N$114)</f>
        <v>0.3626240541041712</v>
      </c>
      <c r="O244" s="306">
        <f>IF(O$114=0,0,O$114/CHI_fec!O$114)</f>
        <v>0.3626240541041712</v>
      </c>
      <c r="P244" s="306">
        <f>IF(P$114=0,0,P$114/CHI_fec!P$114)</f>
        <v>0.36262405410417137</v>
      </c>
      <c r="Q244" s="306">
        <f>IF(Q$114=0,0,Q$114/CHI_fec!Q$114)</f>
        <v>0.3626240541041712</v>
      </c>
      <c r="R244" s="306">
        <f>IF(R$114=0,0,R$114/CHI_fec!R$114)</f>
        <v>0.3626240541041712</v>
      </c>
      <c r="S244" s="306">
        <f>IF(S$114=0,0,S$114/CHI_fec!S$114)</f>
        <v>0.36262405410417103</v>
      </c>
      <c r="T244" s="306">
        <f>IF(T$114=0,0,T$114/CHI_fec!T$114)</f>
        <v>0.36262405410417126</v>
      </c>
      <c r="U244" s="306">
        <f>IF(U$114=0,0,U$114/CHI_fec!U$114)</f>
        <v>0.36262405410417131</v>
      </c>
      <c r="V244" s="306">
        <f>IF(V$114=0,0,V$114/CHI_fec!V$114)</f>
        <v>0.3626240541041712</v>
      </c>
      <c r="W244" s="306">
        <f>IF(W$114=0,0,W$114/CHI_fec!W$114)</f>
        <v>0.3626240541041712</v>
      </c>
      <c r="X244" s="306">
        <f>IF(X$114=0,0,X$114/CHI_fec!X$114)</f>
        <v>0.3626240541041712</v>
      </c>
      <c r="Y244" s="306">
        <f>IF(Y$114=0,0,Y$114/CHI_fec!Y$114)</f>
        <v>0.36262405410417126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0.44440441337515113</v>
      </c>
      <c r="C245" s="307">
        <f>IF(C$115=0,0,C$115/CHI_fec!C$115)</f>
        <v>0.44571076858577147</v>
      </c>
      <c r="D245" s="307">
        <f>IF(D$115=0,0,D$115/CHI_fec!D$115)</f>
        <v>0.4463598135305884</v>
      </c>
      <c r="E245" s="307">
        <f>IF(E$115=0,0,E$115/CHI_fec!E$115)</f>
        <v>0.44640079820297268</v>
      </c>
      <c r="F245" s="307">
        <f>IF(F$115=0,0,F$115/CHI_fec!F$115)</f>
        <v>0.44592827312210265</v>
      </c>
      <c r="G245" s="307">
        <f>IF(G$115=0,0,G$115/CHI_fec!G$115)</f>
        <v>0.44632747397746747</v>
      </c>
      <c r="H245" s="307">
        <f>IF(H$115=0,0,H$115/CHI_fec!H$115)</f>
        <v>0.45082616499135458</v>
      </c>
      <c r="I245" s="307">
        <f>IF(I$115=0,0,I$115/CHI_fec!I$115)</f>
        <v>0.45752932534723456</v>
      </c>
      <c r="J245" s="307">
        <f>IF(J$115=0,0,J$115/CHI_fec!J$115)</f>
        <v>0.45702322299932074</v>
      </c>
      <c r="K245" s="307">
        <f>IF(K$115=0,0,K$115/CHI_fec!K$115)</f>
        <v>0.48935208470790081</v>
      </c>
      <c r="L245" s="307">
        <f>IF(L$115=0,0,L$115/CHI_fec!L$115)</f>
        <v>0.48307387773321925</v>
      </c>
      <c r="M245" s="307">
        <f>IF(M$115=0,0,M$115/CHI_fec!M$115)</f>
        <v>0.48254694932152009</v>
      </c>
      <c r="N245" s="307">
        <f>IF(N$115=0,0,N$115/CHI_fec!N$115)</f>
        <v>0.48384201192436399</v>
      </c>
      <c r="O245" s="307">
        <f>IF(O$115=0,0,O$115/CHI_fec!O$115)</f>
        <v>0.48555578320179765</v>
      </c>
      <c r="P245" s="307">
        <f>IF(P$115=0,0,P$115/CHI_fec!P$115)</f>
        <v>0.48487088102237619</v>
      </c>
      <c r="Q245" s="307">
        <f>IF(Q$115=0,0,Q$115/CHI_fec!Q$115)</f>
        <v>0.48417839728043005</v>
      </c>
      <c r="R245" s="307">
        <f>IF(R$115=0,0,R$115/CHI_fec!R$115)</f>
        <v>0.48460156258278908</v>
      </c>
      <c r="S245" s="307">
        <f>IF(S$115=0,0,S$115/CHI_fec!S$115)</f>
        <v>0.48466650902972547</v>
      </c>
      <c r="T245" s="307">
        <f>IF(T$115=0,0,T$115/CHI_fec!T$115)</f>
        <v>0.48468835249234526</v>
      </c>
      <c r="U245" s="307">
        <f>IF(U$115=0,0,U$115/CHI_fec!U$115)</f>
        <v>0.48689075798649628</v>
      </c>
      <c r="V245" s="307">
        <f>IF(V$115=0,0,V$115/CHI_fec!V$115)</f>
        <v>0.48697853192690793</v>
      </c>
      <c r="W245" s="307">
        <f>IF(W$115=0,0,W$115/CHI_fec!W$115)</f>
        <v>0.4861462306343497</v>
      </c>
      <c r="X245" s="307">
        <f>IF(X$115=0,0,X$115/CHI_fec!X$115)</f>
        <v>0.4899151258057029</v>
      </c>
      <c r="Y245" s="307">
        <f>IF(Y$115=0,0,Y$115/CHI_fec!Y$115)</f>
        <v>0.49200271146566232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0.47224632277014794</v>
      </c>
      <c r="C246" s="308">
        <f>IF(C$121=0,0,C$121/CHI_fec!C$121)</f>
        <v>0.47179588376878229</v>
      </c>
      <c r="D246" s="308">
        <f>IF(D$121=0,0,D$121/CHI_fec!D$121)</f>
        <v>0.47446789006518114</v>
      </c>
      <c r="E246" s="308">
        <f>IF(E$121=0,0,E$121/CHI_fec!E$121)</f>
        <v>0.46684039957741336</v>
      </c>
      <c r="F246" s="308">
        <f>IF(F$121=0,0,F$121/CHI_fec!F$121)</f>
        <v>0.46865725299797895</v>
      </c>
      <c r="G246" s="308">
        <f>IF(G$121=0,0,G$121/CHI_fec!G$121)</f>
        <v>0.47583132584227916</v>
      </c>
      <c r="H246" s="308">
        <f>IF(H$121=0,0,H$121/CHI_fec!H$121)</f>
        <v>0.48127080840201719</v>
      </c>
      <c r="I246" s="308">
        <f>IF(I$121=0,0,I$121/CHI_fec!I$121)</f>
        <v>0.48806796587605589</v>
      </c>
      <c r="J246" s="308">
        <f>IF(J$121=0,0,J$121/CHI_fec!J$121)</f>
        <v>0.50068511253560022</v>
      </c>
      <c r="K246" s="308">
        <f>IF(K$121=0,0,K$121/CHI_fec!K$121)</f>
        <v>0.54913119508636909</v>
      </c>
      <c r="L246" s="308">
        <f>IF(L$121=0,0,L$121/CHI_fec!L$121)</f>
        <v>0.55189915366997433</v>
      </c>
      <c r="M246" s="308">
        <f>IF(M$121=0,0,M$121/CHI_fec!M$121)</f>
        <v>0.55045963252719354</v>
      </c>
      <c r="N246" s="308">
        <f>IF(N$121=0,0,N$121/CHI_fec!N$121)</f>
        <v>0.55121440352810602</v>
      </c>
      <c r="O246" s="308">
        <f>IF(O$121=0,0,O$121/CHI_fec!O$121)</f>
        <v>0.54823365556668258</v>
      </c>
      <c r="P246" s="308">
        <f>IF(P$121=0,0,P$121/CHI_fec!P$121)</f>
        <v>0.54650982353995914</v>
      </c>
      <c r="Q246" s="308">
        <f>IF(Q$121=0,0,Q$121/CHI_fec!Q$121)</f>
        <v>0.53964371371493425</v>
      </c>
      <c r="R246" s="308">
        <f>IF(R$121=0,0,R$121/CHI_fec!R$121)</f>
        <v>0.53626580825583992</v>
      </c>
      <c r="S246" s="308">
        <f>IF(S$121=0,0,S$121/CHI_fec!S$121)</f>
        <v>0.50436396325363642</v>
      </c>
      <c r="T246" s="308">
        <f>IF(T$121=0,0,T$121/CHI_fec!T$121)</f>
        <v>0.47370514554817955</v>
      </c>
      <c r="U246" s="308">
        <f>IF(U$121=0,0,U$121/CHI_fec!U$121)</f>
        <v>0.47418416100165595</v>
      </c>
      <c r="V246" s="308">
        <f>IF(V$121=0,0,V$121/CHI_fec!V$121)</f>
        <v>0.47831059034108425</v>
      </c>
      <c r="W246" s="308">
        <f>IF(W$121=0,0,W$121/CHI_fec!W$121)</f>
        <v>0.47520116835055726</v>
      </c>
      <c r="X246" s="308">
        <f>IF(X$121=0,0,X$121/CHI_fec!X$121)</f>
        <v>0.47617247759363052</v>
      </c>
      <c r="Y246" s="308">
        <f>IF(Y$121=0,0,Y$121/CHI_fec!Y$121)</f>
        <v>0.47983058883520291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0.28214454676940581</v>
      </c>
      <c r="C247" s="308">
        <f>IF(C$134=0,0,C$134/CHI_fec!C$134)</f>
        <v>0.2798891552301605</v>
      </c>
      <c r="D247" s="308">
        <f>IF(D$134=0,0,D$134/CHI_fec!D$134)</f>
        <v>0.27857426862193679</v>
      </c>
      <c r="E247" s="308">
        <f>IF(E$134=0,0,E$134/CHI_fec!E$134)</f>
        <v>0.28561022989621149</v>
      </c>
      <c r="F247" s="308">
        <f>IF(F$134=0,0,F$134/CHI_fec!F$134)</f>
        <v>0.28529435001584125</v>
      </c>
      <c r="G247" s="308">
        <f>IF(G$134=0,0,G$134/CHI_fec!G$134)</f>
        <v>0.28881264243830918</v>
      </c>
      <c r="H247" s="308">
        <f>IF(H$134=0,0,H$134/CHI_fec!H$134)</f>
        <v>0.29079588997095351</v>
      </c>
      <c r="I247" s="308">
        <f>IF(I$134=0,0,I$134/CHI_fec!I$134)</f>
        <v>0.2962984292494788</v>
      </c>
      <c r="J247" s="308">
        <f>IF(J$134=0,0,J$134/CHI_fec!J$134)</f>
        <v>0.29395675600756577</v>
      </c>
      <c r="K247" s="308">
        <f>IF(K$134=0,0,K$134/CHI_fec!K$134)</f>
        <v>0.30828577036929544</v>
      </c>
      <c r="L247" s="308">
        <f>IF(L$134=0,0,L$134/CHI_fec!L$134)</f>
        <v>0.30606762334432014</v>
      </c>
      <c r="M247" s="308">
        <f>IF(M$134=0,0,M$134/CHI_fec!M$134)</f>
        <v>0.30849447845202932</v>
      </c>
      <c r="N247" s="308">
        <f>IF(N$134=0,0,N$134/CHI_fec!N$134)</f>
        <v>0.30610606789174322</v>
      </c>
      <c r="O247" s="308">
        <f>IF(O$134=0,0,O$134/CHI_fec!O$134)</f>
        <v>0.30646075863908268</v>
      </c>
      <c r="P247" s="308">
        <f>IF(P$134=0,0,P$134/CHI_fec!P$134)</f>
        <v>0.3050076250831838</v>
      </c>
      <c r="Q247" s="308">
        <f>IF(Q$134=0,0,Q$134/CHI_fec!Q$134)</f>
        <v>0.3086475530248815</v>
      </c>
      <c r="R247" s="308">
        <f>IF(R$134=0,0,R$134/CHI_fec!R$134)</f>
        <v>0.3090200620160039</v>
      </c>
      <c r="S247" s="308">
        <f>IF(S$134=0,0,S$134/CHI_fec!S$134)</f>
        <v>0.30477046365117305</v>
      </c>
      <c r="T247" s="308">
        <f>IF(T$134=0,0,T$134/CHI_fec!T$134)</f>
        <v>0.30012421376633824</v>
      </c>
      <c r="U247" s="308">
        <f>IF(U$134=0,0,U$134/CHI_fec!U$134)</f>
        <v>0.29951855744552447</v>
      </c>
      <c r="V247" s="308">
        <f>IF(V$134=0,0,V$134/CHI_fec!V$134)</f>
        <v>0.29982247627511738</v>
      </c>
      <c r="W247" s="308">
        <f>IF(W$134=0,0,W$134/CHI_fec!W$134)</f>
        <v>0.29583415917119882</v>
      </c>
      <c r="X247" s="308">
        <f>IF(X$134=0,0,X$134/CHI_fec!X$134)</f>
        <v>0.29275925137738723</v>
      </c>
      <c r="Y247" s="308">
        <f>IF(Y$134=0,0,Y$134/CHI_fec!Y$134)</f>
        <v>0.28969896098947845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0.39891177214399953</v>
      </c>
      <c r="C248" s="308">
        <f>IF(C$142=0,0,C$142/CHI_fec!C$142)</f>
        <v>0.39921360323883576</v>
      </c>
      <c r="D248" s="308">
        <f>IF(D$142=0,0,D$142/CHI_fec!D$142)</f>
        <v>0.40030772596780367</v>
      </c>
      <c r="E248" s="308">
        <f>IF(E$142=0,0,E$142/CHI_fec!E$142)</f>
        <v>0.39584011169552413</v>
      </c>
      <c r="F248" s="308">
        <f>IF(F$142=0,0,F$142/CHI_fec!F$142)</f>
        <v>0.39688423586362814</v>
      </c>
      <c r="G248" s="308">
        <f>IF(G$142=0,0,G$142/CHI_fec!G$142)</f>
        <v>0.39966332095036622</v>
      </c>
      <c r="H248" s="308">
        <f>IF(H$142=0,0,H$142/CHI_fec!H$142)</f>
        <v>0.40425834097919855</v>
      </c>
      <c r="I248" s="308">
        <f>IF(I$142=0,0,I$142/CHI_fec!I$142)</f>
        <v>0.40998837611052052</v>
      </c>
      <c r="J248" s="308">
        <f>IF(J$142=0,0,J$142/CHI_fec!J$142)</f>
        <v>0.41343880348594414</v>
      </c>
      <c r="K248" s="308">
        <f>IF(K$142=0,0,K$142/CHI_fec!K$142)</f>
        <v>0.44819565767268071</v>
      </c>
      <c r="L248" s="308">
        <f>IF(L$142=0,0,L$142/CHI_fec!L$142)</f>
        <v>0.44142253934585107</v>
      </c>
      <c r="M248" s="308">
        <f>IF(M$142=0,0,M$142/CHI_fec!M$142)</f>
        <v>0.44054725499503888</v>
      </c>
      <c r="N248" s="308">
        <f>IF(N$142=0,0,N$142/CHI_fec!N$142)</f>
        <v>0.4426749566263079</v>
      </c>
      <c r="O248" s="308">
        <f>IF(O$142=0,0,O$142/CHI_fec!O$142)</f>
        <v>0.44401263114505646</v>
      </c>
      <c r="P248" s="308">
        <f>IF(P$142=0,0,P$142/CHI_fec!P$142)</f>
        <v>0.44252256820603364</v>
      </c>
      <c r="Q248" s="308">
        <f>IF(Q$142=0,0,Q$142/CHI_fec!Q$142)</f>
        <v>0.44078086749749396</v>
      </c>
      <c r="R248" s="308">
        <f>IF(R$142=0,0,R$142/CHI_fec!R$142)</f>
        <v>0.44052366812183485</v>
      </c>
      <c r="S248" s="308">
        <f>IF(S$142=0,0,S$142/CHI_fec!S$142)</f>
        <v>0.43259054998110202</v>
      </c>
      <c r="T248" s="308">
        <f>IF(T$142=0,0,T$142/CHI_fec!T$142)</f>
        <v>0.42530164747763921</v>
      </c>
      <c r="U248" s="308">
        <f>IF(U$142=0,0,U$142/CHI_fec!U$142)</f>
        <v>0.42674578305723188</v>
      </c>
      <c r="V248" s="308">
        <f>IF(V$142=0,0,V$142/CHI_fec!V$142)</f>
        <v>0.42868199236423449</v>
      </c>
      <c r="W248" s="308">
        <f>IF(W$142=0,0,W$142/CHI_fec!W$142)</f>
        <v>0.42630203919168436</v>
      </c>
      <c r="X248" s="308">
        <f>IF(X$142=0,0,X$142/CHI_fec!X$142)</f>
        <v>0.42854910714876326</v>
      </c>
      <c r="Y248" s="308">
        <f>IF(Y$142=0,0,Y$142/CHI_fec!Y$142)</f>
        <v>0.43439819505224375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0.46126502473805148</v>
      </c>
      <c r="C249" s="309">
        <f>IF(C$156=0,0,C$156/CHI_fec!C$156)</f>
        <v>0.46229098304119209</v>
      </c>
      <c r="D249" s="309">
        <f>IF(D$156=0,0,D$156/CHI_fec!D$156)</f>
        <v>0.46229098304119198</v>
      </c>
      <c r="E249" s="309">
        <f>IF(E$156=0,0,E$156/CHI_fec!E$156)</f>
        <v>0.4622909830411922</v>
      </c>
      <c r="F249" s="309">
        <f>IF(F$156=0,0,F$156/CHI_fec!F$156)</f>
        <v>0.46229098304119204</v>
      </c>
      <c r="G249" s="309">
        <f>IF(G$156=0,0,G$156/CHI_fec!G$156)</f>
        <v>0.46229098304119215</v>
      </c>
      <c r="H249" s="309">
        <f>IF(H$156=0,0,H$156/CHI_fec!H$156)</f>
        <v>0.46594759380204842</v>
      </c>
      <c r="I249" s="309">
        <f>IF(I$156=0,0,I$156/CHI_fec!I$156)</f>
        <v>0.47278193081747244</v>
      </c>
      <c r="J249" s="309">
        <f>IF(J$156=0,0,J$156/CHI_fec!J$156)</f>
        <v>0.47278193081747244</v>
      </c>
      <c r="K249" s="309">
        <f>IF(K$156=0,0,K$156/CHI_fec!K$156)</f>
        <v>0.50096094975760275</v>
      </c>
      <c r="L249" s="309">
        <f>IF(L$156=0,0,L$156/CHI_fec!L$156)</f>
        <v>0.50096094975760252</v>
      </c>
      <c r="M249" s="309">
        <f>IF(M$156=0,0,M$156/CHI_fec!M$156)</f>
        <v>0.50096094975760252</v>
      </c>
      <c r="N249" s="309">
        <f>IF(N$156=0,0,N$156/CHI_fec!N$156)</f>
        <v>0.50096094975760286</v>
      </c>
      <c r="O249" s="309">
        <f>IF(O$156=0,0,O$156/CHI_fec!O$156)</f>
        <v>0.50096094975760264</v>
      </c>
      <c r="P249" s="309">
        <f>IF(P$156=0,0,P$156/CHI_fec!P$156)</f>
        <v>0.50096094975760297</v>
      </c>
      <c r="Q249" s="309">
        <f>IF(Q$156=0,0,Q$156/CHI_fec!Q$156)</f>
        <v>0.50096094975760286</v>
      </c>
      <c r="R249" s="309">
        <f>IF(R$156=0,0,R$156/CHI_fec!R$156)</f>
        <v>0.50096094975760286</v>
      </c>
      <c r="S249" s="309">
        <f>IF(S$156=0,0,S$156/CHI_fec!S$156)</f>
        <v>0.50096094975760275</v>
      </c>
      <c r="T249" s="309">
        <f>IF(T$156=0,0,T$156/CHI_fec!T$156)</f>
        <v>0.50096094975760252</v>
      </c>
      <c r="U249" s="309">
        <f>IF(U$156=0,0,U$156/CHI_fec!U$156)</f>
        <v>0.50096094975760275</v>
      </c>
      <c r="V249" s="309">
        <f>IF(V$156=0,0,V$156/CHI_fec!V$156)</f>
        <v>0.50096094975760264</v>
      </c>
      <c r="W249" s="309">
        <f>IF(W$156=0,0,W$156/CHI_fec!W$156)</f>
        <v>0.50096094975760286</v>
      </c>
      <c r="X249" s="309">
        <f>IF(X$156=0,0,X$156/CHI_fec!X$156)</f>
        <v>0.50096094975760275</v>
      </c>
      <c r="Y249" s="309">
        <f>IF(Y$156=0,0,Y$156/CHI_fec!Y$156)</f>
        <v>0.50096094975760264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BG: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3571.4341819539895</v>
      </c>
      <c r="C5" s="223">
        <f t="shared" si="0"/>
        <v>3454.5390956036704</v>
      </c>
      <c r="D5" s="223">
        <f t="shared" si="0"/>
        <v>2676.4352642951962</v>
      </c>
      <c r="E5" s="223">
        <f t="shared" si="0"/>
        <v>2777.6667770672939</v>
      </c>
      <c r="F5" s="223">
        <f t="shared" si="0"/>
        <v>3011.3604046406253</v>
      </c>
      <c r="G5" s="223">
        <f t="shared" si="0"/>
        <v>2956.4622678331052</v>
      </c>
      <c r="H5" s="223">
        <f t="shared" si="0"/>
        <v>2672.7355018506864</v>
      </c>
      <c r="I5" s="223">
        <f t="shared" si="0"/>
        <v>2813.5764312030797</v>
      </c>
      <c r="J5" s="223">
        <f t="shared" si="0"/>
        <v>2677.8580876312899</v>
      </c>
      <c r="K5" s="223">
        <f t="shared" si="0"/>
        <v>1361.8033642191074</v>
      </c>
      <c r="L5" s="223">
        <f t="shared" si="0"/>
        <v>1550.4666264621014</v>
      </c>
      <c r="M5" s="223">
        <f t="shared" si="0"/>
        <v>2271.4366881509077</v>
      </c>
      <c r="N5" s="223">
        <f t="shared" si="0"/>
        <v>1783.7475377571136</v>
      </c>
      <c r="O5" s="223">
        <f t="shared" si="0"/>
        <v>1845.2348817783884</v>
      </c>
      <c r="P5" s="223">
        <f t="shared" si="0"/>
        <v>2097.798940972425</v>
      </c>
      <c r="Q5" s="223">
        <f t="shared" si="0"/>
        <v>2485.2986877418725</v>
      </c>
      <c r="R5" s="223">
        <f t="shared" si="0"/>
        <v>2614.7262869923993</v>
      </c>
      <c r="S5" s="223">
        <f t="shared" si="0"/>
        <v>2885.9921327508109</v>
      </c>
      <c r="T5" s="223">
        <f t="shared" si="0"/>
        <v>2642.9837320983456</v>
      </c>
      <c r="U5" s="223">
        <f t="shared" si="0"/>
        <v>2407.2025482582521</v>
      </c>
      <c r="V5" s="223">
        <f t="shared" si="0"/>
        <v>2085.9212437262695</v>
      </c>
      <c r="W5" s="223">
        <f t="shared" si="0"/>
        <v>2445.1765309734637</v>
      </c>
      <c r="X5" s="223">
        <f t="shared" si="0"/>
        <v>2373.8232031969087</v>
      </c>
      <c r="Y5" s="223">
        <f t="shared" si="0"/>
        <v>1793.8899870458999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53.580884608353927</v>
      </c>
      <c r="C10" s="260">
        <v>46.852698278019332</v>
      </c>
      <c r="D10" s="260">
        <v>37.862366089771967</v>
      </c>
      <c r="E10" s="260">
        <v>35.313542311553903</v>
      </c>
      <c r="F10" s="260">
        <v>39.281847324370823</v>
      </c>
      <c r="G10" s="260">
        <v>38.926000168918918</v>
      </c>
      <c r="H10" s="260">
        <v>36.870478336201813</v>
      </c>
      <c r="I10" s="260">
        <v>36.470354927876457</v>
      </c>
      <c r="J10" s="260">
        <v>35.384331692079797</v>
      </c>
      <c r="K10" s="260">
        <v>13.680940350970699</v>
      </c>
      <c r="L10" s="260">
        <v>15.213841527431621</v>
      </c>
      <c r="M10" s="260">
        <v>34.420554509470669</v>
      </c>
      <c r="N10" s="260">
        <v>22.903358721228201</v>
      </c>
      <c r="O10" s="260">
        <v>23.055623446728301</v>
      </c>
      <c r="P10" s="260">
        <v>28.37034468849809</v>
      </c>
      <c r="Q10" s="260">
        <v>36.749041822511238</v>
      </c>
      <c r="R10" s="260">
        <v>36.39104385503699</v>
      </c>
      <c r="S10" s="260">
        <v>35.638797512343089</v>
      </c>
      <c r="T10" s="260">
        <v>28.64553561608416</v>
      </c>
      <c r="U10" s="260">
        <v>26.368472826918271</v>
      </c>
      <c r="V10" s="260">
        <v>25.167419219641321</v>
      </c>
      <c r="W10" s="260">
        <v>26.803826860646179</v>
      </c>
      <c r="X10" s="260">
        <v>25.76292988812024</v>
      </c>
      <c r="Y10" s="260">
        <v>16.103960371573319</v>
      </c>
      <c r="DA10" s="68" t="s">
        <v>1272</v>
      </c>
    </row>
    <row r="11" spans="1:105" ht="12" customHeight="1" x14ac:dyDescent="0.25">
      <c r="A11" s="37" t="s">
        <v>159</v>
      </c>
      <c r="B11" s="226">
        <v>0.56734003056454818</v>
      </c>
      <c r="C11" s="226">
        <v>0.59529506173461544</v>
      </c>
      <c r="D11" s="226">
        <v>0.32462774562285301</v>
      </c>
      <c r="E11" s="226">
        <v>0.31556540193170218</v>
      </c>
      <c r="F11" s="226">
        <v>0.8203738021726189</v>
      </c>
      <c r="G11" s="226">
        <v>0.42294670301684778</v>
      </c>
      <c r="H11" s="226">
        <v>0.13762614524353201</v>
      </c>
      <c r="I11" s="226">
        <v>0.27260704203859248</v>
      </c>
      <c r="J11" s="226">
        <v>0.74729223157994507</v>
      </c>
      <c r="K11" s="226">
        <v>0.12547083681765381</v>
      </c>
      <c r="L11" s="226">
        <v>0.1110013472721038</v>
      </c>
      <c r="M11" s="226">
        <v>0.17650761610841639</v>
      </c>
      <c r="N11" s="226">
        <v>0.28623726341702371</v>
      </c>
      <c r="O11" s="226">
        <v>0.14834732782856891</v>
      </c>
      <c r="P11" s="226">
        <v>0.1791185740623783</v>
      </c>
      <c r="Q11" s="226">
        <v>0.33422269151242429</v>
      </c>
      <c r="R11" s="226">
        <v>0.16357509860257349</v>
      </c>
      <c r="S11" s="226">
        <v>0.33753505540723377</v>
      </c>
      <c r="T11" s="226">
        <v>0.35492078045809861</v>
      </c>
      <c r="U11" s="226">
        <v>0.35003173225977507</v>
      </c>
      <c r="V11" s="226">
        <v>0.27787563966180101</v>
      </c>
      <c r="W11" s="226">
        <v>0.309959732199863</v>
      </c>
      <c r="X11" s="226">
        <v>0.50714857625473952</v>
      </c>
      <c r="Y11" s="226">
        <v>0.27245748250628948</v>
      </c>
      <c r="DA11" s="69" t="s">
        <v>1273</v>
      </c>
    </row>
    <row r="12" spans="1:105" ht="12" customHeight="1" x14ac:dyDescent="0.25">
      <c r="A12" s="37" t="s">
        <v>35</v>
      </c>
      <c r="B12" s="226">
        <v>53.013544577789382</v>
      </c>
      <c r="C12" s="226">
        <v>46.257403216284708</v>
      </c>
      <c r="D12" s="226">
        <v>37.537738344149112</v>
      </c>
      <c r="E12" s="226">
        <v>34.997976909622203</v>
      </c>
      <c r="F12" s="226">
        <v>38.461473522198197</v>
      </c>
      <c r="G12" s="226">
        <v>38.50305346590207</v>
      </c>
      <c r="H12" s="226">
        <v>36.732852190958283</v>
      </c>
      <c r="I12" s="226">
        <v>36.197747885837863</v>
      </c>
      <c r="J12" s="226">
        <v>34.637039460499857</v>
      </c>
      <c r="K12" s="226">
        <v>13.555469514153049</v>
      </c>
      <c r="L12" s="226">
        <v>15.10284018015952</v>
      </c>
      <c r="M12" s="226">
        <v>34.244046893362253</v>
      </c>
      <c r="N12" s="226">
        <v>22.617121457811169</v>
      </c>
      <c r="O12" s="226">
        <v>22.90727611889973</v>
      </c>
      <c r="P12" s="226">
        <v>28.191226114435711</v>
      </c>
      <c r="Q12" s="226">
        <v>36.414819130998822</v>
      </c>
      <c r="R12" s="226">
        <v>36.227468756434419</v>
      </c>
      <c r="S12" s="226">
        <v>35.301262456935852</v>
      </c>
      <c r="T12" s="226">
        <v>28.290614835626059</v>
      </c>
      <c r="U12" s="226">
        <v>26.018441094658488</v>
      </c>
      <c r="V12" s="226">
        <v>24.88954357997952</v>
      </c>
      <c r="W12" s="226">
        <v>26.493867128446311</v>
      </c>
      <c r="X12" s="226">
        <v>25.255781311865501</v>
      </c>
      <c r="Y12" s="226">
        <v>15.83150288906703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794.925682764773</v>
      </c>
      <c r="C25" s="294">
        <v>701.36864775819708</v>
      </c>
      <c r="D25" s="294">
        <v>542.44650555883231</v>
      </c>
      <c r="E25" s="294">
        <v>662.96038342669453</v>
      </c>
      <c r="F25" s="294">
        <v>680.6901506779036</v>
      </c>
      <c r="G25" s="294">
        <v>560.88863466516227</v>
      </c>
      <c r="H25" s="294">
        <v>517.80419705164559</v>
      </c>
      <c r="I25" s="294">
        <v>560.25794403195232</v>
      </c>
      <c r="J25" s="294">
        <v>458.74377360120849</v>
      </c>
      <c r="K25" s="294">
        <v>113.31916500554949</v>
      </c>
      <c r="L25" s="294">
        <v>94.276743841432619</v>
      </c>
      <c r="M25" s="294">
        <v>220.72513603052559</v>
      </c>
      <c r="N25" s="294">
        <v>146.29527218902649</v>
      </c>
      <c r="O25" s="294">
        <v>170.3012827440256</v>
      </c>
      <c r="P25" s="294">
        <v>210.82680562319149</v>
      </c>
      <c r="Q25" s="294">
        <v>326.91433682894831</v>
      </c>
      <c r="R25" s="294">
        <v>390.62899851443501</v>
      </c>
      <c r="S25" s="294">
        <v>709.76516053266175</v>
      </c>
      <c r="T25" s="294">
        <v>851.04426494144627</v>
      </c>
      <c r="U25" s="294">
        <v>851.49203192878429</v>
      </c>
      <c r="V25" s="294">
        <v>735.91929268905551</v>
      </c>
      <c r="W25" s="294">
        <v>821.81847010324645</v>
      </c>
      <c r="X25" s="294">
        <v>942.03835832499647</v>
      </c>
      <c r="Y25" s="294">
        <v>512.0942141175708</v>
      </c>
      <c r="DA25" s="70" t="s">
        <v>1278</v>
      </c>
    </row>
    <row r="26" spans="1:105" ht="12" customHeight="1" x14ac:dyDescent="0.25">
      <c r="A26" s="46" t="s">
        <v>28</v>
      </c>
      <c r="B26" s="229">
        <v>150.14594406597391</v>
      </c>
      <c r="C26" s="229">
        <v>144.92620246738761</v>
      </c>
      <c r="D26" s="229">
        <v>92.080466661234851</v>
      </c>
      <c r="E26" s="229">
        <v>61.106982172749703</v>
      </c>
      <c r="F26" s="229">
        <v>80.581350402571402</v>
      </c>
      <c r="G26" s="229">
        <v>64.974239063004092</v>
      </c>
      <c r="H26" s="229">
        <v>68.194349923211902</v>
      </c>
      <c r="I26" s="229">
        <v>54.182454432251383</v>
      </c>
      <c r="J26" s="229">
        <v>71.510337867200022</v>
      </c>
      <c r="K26" s="229">
        <v>28.85162790650168</v>
      </c>
      <c r="L26" s="229">
        <v>41.578993183145741</v>
      </c>
      <c r="M26" s="229">
        <v>88.731689101918306</v>
      </c>
      <c r="N26" s="229">
        <v>66.977093075683499</v>
      </c>
      <c r="O26" s="229">
        <v>70.638418009284948</v>
      </c>
      <c r="P26" s="229">
        <v>94.926268053899577</v>
      </c>
      <c r="Q26" s="229">
        <v>126.30326562690109</v>
      </c>
      <c r="R26" s="229">
        <v>139.99034791684801</v>
      </c>
      <c r="S26" s="229">
        <v>167.26180298875411</v>
      </c>
      <c r="T26" s="229">
        <v>184.22086258882811</v>
      </c>
      <c r="U26" s="229">
        <v>150.68372756942611</v>
      </c>
      <c r="V26" s="229">
        <v>151.04557960109599</v>
      </c>
      <c r="W26" s="229">
        <v>183.33779803819729</v>
      </c>
      <c r="X26" s="229">
        <v>163.69021752002189</v>
      </c>
      <c r="Y26" s="229">
        <v>163.48936488427111</v>
      </c>
      <c r="DA26" s="73" t="s">
        <v>1279</v>
      </c>
    </row>
    <row r="27" spans="1:105" ht="12" customHeight="1" x14ac:dyDescent="0.25">
      <c r="A27" s="46" t="s">
        <v>30</v>
      </c>
      <c r="B27" s="229">
        <v>132.39510000270161</v>
      </c>
      <c r="C27" s="229">
        <v>124.60190229493919</v>
      </c>
      <c r="D27" s="229">
        <v>96.482602716021418</v>
      </c>
      <c r="E27" s="229">
        <v>148.26409280799359</v>
      </c>
      <c r="F27" s="229">
        <v>159.45700008784141</v>
      </c>
      <c r="G27" s="229">
        <v>151.9328382713301</v>
      </c>
      <c r="H27" s="229">
        <v>159.26408150584359</v>
      </c>
      <c r="I27" s="229">
        <v>212.354521079596</v>
      </c>
      <c r="J27" s="229">
        <v>195.74106635646081</v>
      </c>
      <c r="K27" s="229">
        <v>43.935992853173182</v>
      </c>
      <c r="L27" s="229">
        <v>3.0603417926171761</v>
      </c>
      <c r="M27" s="229">
        <v>5.2183378922881776</v>
      </c>
      <c r="N27" s="229">
        <v>0</v>
      </c>
      <c r="O27" s="229">
        <v>13.30250396579931</v>
      </c>
      <c r="P27" s="229">
        <v>15.50566944650955</v>
      </c>
      <c r="Q27" s="229">
        <v>20.339494156553819</v>
      </c>
      <c r="R27" s="229">
        <v>55.264611379780447</v>
      </c>
      <c r="S27" s="229">
        <v>65.020475641840406</v>
      </c>
      <c r="T27" s="229">
        <v>38.430813809870813</v>
      </c>
      <c r="U27" s="229">
        <v>55.747033416686648</v>
      </c>
      <c r="V27" s="229">
        <v>77.434465932745908</v>
      </c>
      <c r="W27" s="229">
        <v>78.958452566452536</v>
      </c>
      <c r="X27" s="229">
        <v>111.1423738625103</v>
      </c>
      <c r="Y27" s="229">
        <v>67.432234745234155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0.29793575814624002</v>
      </c>
      <c r="T28" s="229">
        <v>0.28327967506848312</v>
      </c>
      <c r="U28" s="229">
        <v>0.30883115118439958</v>
      </c>
      <c r="V28" s="229">
        <v>0.14488727030070059</v>
      </c>
      <c r="W28" s="229">
        <v>0.1752789469190672</v>
      </c>
      <c r="X28" s="229">
        <v>1.7903237168349979</v>
      </c>
      <c r="Y28" s="229">
        <v>2.0901635644814629</v>
      </c>
      <c r="DA28" s="73" t="s">
        <v>1281</v>
      </c>
    </row>
    <row r="29" spans="1:105" ht="12" customHeight="1" x14ac:dyDescent="0.25">
      <c r="A29" s="46" t="s">
        <v>159</v>
      </c>
      <c r="B29" s="229">
        <v>3.2228170470956039</v>
      </c>
      <c r="C29" s="229">
        <v>2.7013936914533789</v>
      </c>
      <c r="D29" s="229">
        <v>1.366134055587154</v>
      </c>
      <c r="E29" s="229">
        <v>0.93712075715116949</v>
      </c>
      <c r="F29" s="229">
        <v>2.7159171879623791</v>
      </c>
      <c r="G29" s="229">
        <v>1.695971612120539</v>
      </c>
      <c r="H29" s="229">
        <v>0.56177119773933848</v>
      </c>
      <c r="I29" s="229">
        <v>1.043129465926862</v>
      </c>
      <c r="J29" s="229">
        <v>2.8044022910914599</v>
      </c>
      <c r="K29" s="229">
        <v>0.35731730141066231</v>
      </c>
      <c r="L29" s="229">
        <v>0.3507992006675128</v>
      </c>
      <c r="M29" s="229">
        <v>0.64279909067035323</v>
      </c>
      <c r="N29" s="229">
        <v>0.97781128030436748</v>
      </c>
      <c r="O29" s="229">
        <v>0.54413977125230817</v>
      </c>
      <c r="P29" s="229">
        <v>0.62515511884742669</v>
      </c>
      <c r="Q29" s="229">
        <v>1.631492359255597</v>
      </c>
      <c r="R29" s="229">
        <v>0.86975657746839175</v>
      </c>
      <c r="S29" s="229">
        <v>1.568665960734263</v>
      </c>
      <c r="T29" s="229">
        <v>1.6019878956406799</v>
      </c>
      <c r="U29" s="229">
        <v>1.342071864513932</v>
      </c>
      <c r="V29" s="229">
        <v>1.180726951565322</v>
      </c>
      <c r="W29" s="229">
        <v>1.146296703549629</v>
      </c>
      <c r="X29" s="229">
        <v>1.3790501103759569</v>
      </c>
      <c r="Y29" s="229">
        <v>0.88580568733594689</v>
      </c>
      <c r="DA29" s="73" t="s">
        <v>1282</v>
      </c>
    </row>
    <row r="30" spans="1:105" ht="12" customHeight="1" x14ac:dyDescent="0.25">
      <c r="A30" s="46" t="s">
        <v>32</v>
      </c>
      <c r="B30" s="229">
        <v>114.14428814880441</v>
      </c>
      <c r="C30" s="229">
        <v>96.307044694128251</v>
      </c>
      <c r="D30" s="229">
        <v>115.98515236257541</v>
      </c>
      <c r="E30" s="229">
        <v>9.2148527705888608</v>
      </c>
      <c r="F30" s="229">
        <v>7.6832673129936992</v>
      </c>
      <c r="G30" s="229">
        <v>7.3063560348752992</v>
      </c>
      <c r="H30" s="229">
        <v>5.5001119447446758</v>
      </c>
      <c r="I30" s="229">
        <v>2.8256114247363349</v>
      </c>
      <c r="J30" s="229">
        <v>1.8280905890832859</v>
      </c>
      <c r="K30" s="229">
        <v>1.5708039578869131</v>
      </c>
      <c r="L30" s="229">
        <v>1.556880312963647</v>
      </c>
      <c r="M30" s="229">
        <v>1.4235710864386759</v>
      </c>
      <c r="N30" s="229">
        <v>1.0783222647731221</v>
      </c>
      <c r="O30" s="229">
        <v>1.7920584475153989</v>
      </c>
      <c r="P30" s="229">
        <v>1.3774083293388411</v>
      </c>
      <c r="Q30" s="229">
        <v>0.88285669236729392</v>
      </c>
      <c r="R30" s="229">
        <v>1.8766791412578581</v>
      </c>
      <c r="S30" s="229">
        <v>1.482556686702144</v>
      </c>
      <c r="T30" s="229">
        <v>0.97487800373181543</v>
      </c>
      <c r="U30" s="229">
        <v>0.95304835324551562</v>
      </c>
      <c r="V30" s="229">
        <v>1.158285523819339</v>
      </c>
      <c r="W30" s="229">
        <v>4.8965576769336296</v>
      </c>
      <c r="X30" s="229">
        <v>12.739491832033091</v>
      </c>
      <c r="Y30" s="229">
        <v>0.6024303902553314</v>
      </c>
      <c r="DA30" s="73" t="s">
        <v>1283</v>
      </c>
    </row>
    <row r="31" spans="1:105" ht="12" customHeight="1" x14ac:dyDescent="0.25">
      <c r="A31" s="46" t="s">
        <v>33</v>
      </c>
      <c r="B31" s="229">
        <v>93.870168625820099</v>
      </c>
      <c r="C31" s="229">
        <v>122.92030580018159</v>
      </c>
      <c r="D31" s="229">
        <v>78.561725444723436</v>
      </c>
      <c r="E31" s="229">
        <v>339.50537526883681</v>
      </c>
      <c r="F31" s="229">
        <v>302.92263911163872</v>
      </c>
      <c r="G31" s="229">
        <v>180.58605155441671</v>
      </c>
      <c r="H31" s="229">
        <v>134.34537817060951</v>
      </c>
      <c r="I31" s="229">
        <v>151.34172864327169</v>
      </c>
      <c r="J31" s="229">
        <v>56.875663207368369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310.07405650772989</v>
      </c>
      <c r="T31" s="229">
        <v>497.83853203863589</v>
      </c>
      <c r="U31" s="229">
        <v>542.69888474205504</v>
      </c>
      <c r="V31" s="229">
        <v>399.19668877788649</v>
      </c>
      <c r="W31" s="229">
        <v>455.32415717178071</v>
      </c>
      <c r="X31" s="229">
        <v>582.620797994182</v>
      </c>
      <c r="Y31" s="229">
        <v>226.12330213987059</v>
      </c>
      <c r="DA31" s="73" t="s">
        <v>1284</v>
      </c>
    </row>
    <row r="32" spans="1:105" ht="12" customHeight="1" x14ac:dyDescent="0.25">
      <c r="A32" s="46" t="s">
        <v>35</v>
      </c>
      <c r="B32" s="229">
        <v>301.14736487437727</v>
      </c>
      <c r="C32" s="229">
        <v>209.911798810107</v>
      </c>
      <c r="D32" s="229">
        <v>157.97042431868991</v>
      </c>
      <c r="E32" s="229">
        <v>103.93195964937441</v>
      </c>
      <c r="F32" s="229">
        <v>127.32997657489609</v>
      </c>
      <c r="G32" s="229">
        <v>154.3931781294155</v>
      </c>
      <c r="H32" s="229">
        <v>149.93850430949661</v>
      </c>
      <c r="I32" s="229">
        <v>138.51049898617001</v>
      </c>
      <c r="J32" s="229">
        <v>129.98421329000459</v>
      </c>
      <c r="K32" s="229">
        <v>38.603422986577002</v>
      </c>
      <c r="L32" s="229">
        <v>47.729729352038547</v>
      </c>
      <c r="M32" s="229">
        <v>124.7087388592101</v>
      </c>
      <c r="N32" s="229">
        <v>77.262045568265563</v>
      </c>
      <c r="O32" s="229">
        <v>84.024162550173614</v>
      </c>
      <c r="P32" s="229">
        <v>98.392304674596105</v>
      </c>
      <c r="Q32" s="229">
        <v>177.75722799387049</v>
      </c>
      <c r="R32" s="229">
        <v>192.62760349908041</v>
      </c>
      <c r="S32" s="229">
        <v>164.05966698875471</v>
      </c>
      <c r="T32" s="229">
        <v>127.69391092967049</v>
      </c>
      <c r="U32" s="229">
        <v>99.758434831672574</v>
      </c>
      <c r="V32" s="229">
        <v>105.75865863164159</v>
      </c>
      <c r="W32" s="229">
        <v>97.979928999413701</v>
      </c>
      <c r="X32" s="229">
        <v>68.676103289038238</v>
      </c>
      <c r="Y32" s="229">
        <v>51.470912706122228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576.87280397160657</v>
      </c>
      <c r="C36" s="261">
        <v>539.69665346458817</v>
      </c>
      <c r="D36" s="261">
        <v>448.08944202413983</v>
      </c>
      <c r="E36" s="261">
        <v>395.44797719678769</v>
      </c>
      <c r="F36" s="261">
        <v>439.3428283899359</v>
      </c>
      <c r="G36" s="261">
        <v>407.7488089489309</v>
      </c>
      <c r="H36" s="261">
        <v>395.29940080201789</v>
      </c>
      <c r="I36" s="261">
        <v>382.79298681421091</v>
      </c>
      <c r="J36" s="261">
        <v>391.44676373916383</v>
      </c>
      <c r="K36" s="261">
        <v>174.71462351662771</v>
      </c>
      <c r="L36" s="261">
        <v>179.37607150300161</v>
      </c>
      <c r="M36" s="261">
        <v>376.91651628716289</v>
      </c>
      <c r="N36" s="261">
        <v>269.72034996564179</v>
      </c>
      <c r="O36" s="261">
        <v>275.61808268172712</v>
      </c>
      <c r="P36" s="261">
        <v>346.25314738751331</v>
      </c>
      <c r="Q36" s="261">
        <v>413.65031286892309</v>
      </c>
      <c r="R36" s="261">
        <v>418.62526431864359</v>
      </c>
      <c r="S36" s="261">
        <v>436.07136394345349</v>
      </c>
      <c r="T36" s="261">
        <v>374.774321334109</v>
      </c>
      <c r="U36" s="261">
        <v>362.87980084635922</v>
      </c>
      <c r="V36" s="261">
        <v>336.70098303690253</v>
      </c>
      <c r="W36" s="261">
        <v>376.05358170978769</v>
      </c>
      <c r="X36" s="261">
        <v>420.59601644565532</v>
      </c>
      <c r="Y36" s="261">
        <v>279.10001354539429</v>
      </c>
      <c r="DA36" s="70" t="s">
        <v>1289</v>
      </c>
    </row>
    <row r="37" spans="1:105" ht="12" customHeight="1" x14ac:dyDescent="0.25">
      <c r="A37" s="60" t="s">
        <v>1012</v>
      </c>
      <c r="B37" s="262">
        <v>576.87280397160657</v>
      </c>
      <c r="C37" s="262">
        <v>539.69665346458817</v>
      </c>
      <c r="D37" s="262">
        <v>448.08944202413983</v>
      </c>
      <c r="E37" s="262">
        <v>395.44797719678769</v>
      </c>
      <c r="F37" s="262">
        <v>439.3428283899359</v>
      </c>
      <c r="G37" s="262">
        <v>407.7488089489309</v>
      </c>
      <c r="H37" s="262">
        <v>395.29940080201789</v>
      </c>
      <c r="I37" s="262">
        <v>382.79298681421091</v>
      </c>
      <c r="J37" s="262">
        <v>391.44676373916383</v>
      </c>
      <c r="K37" s="262">
        <v>174.71462351662771</v>
      </c>
      <c r="L37" s="262">
        <v>179.37607150300161</v>
      </c>
      <c r="M37" s="262">
        <v>376.91651628716289</v>
      </c>
      <c r="N37" s="262">
        <v>269.72034996564179</v>
      </c>
      <c r="O37" s="262">
        <v>275.61808268172712</v>
      </c>
      <c r="P37" s="262">
        <v>346.25314738751331</v>
      </c>
      <c r="Q37" s="262">
        <v>413.65031286892309</v>
      </c>
      <c r="R37" s="262">
        <v>418.62526431864359</v>
      </c>
      <c r="S37" s="262">
        <v>436.07136394345349</v>
      </c>
      <c r="T37" s="262">
        <v>374.774321334109</v>
      </c>
      <c r="U37" s="262">
        <v>362.87980084635922</v>
      </c>
      <c r="V37" s="262">
        <v>336.70098303690253</v>
      </c>
      <c r="W37" s="262">
        <v>376.05358170978769</v>
      </c>
      <c r="X37" s="262">
        <v>420.59601644565532</v>
      </c>
      <c r="Y37" s="262">
        <v>279.10001354539429</v>
      </c>
      <c r="DA37" s="72" t="s">
        <v>1290</v>
      </c>
    </row>
    <row r="38" spans="1:105" ht="12" customHeight="1" x14ac:dyDescent="0.25">
      <c r="A38" s="59" t="s">
        <v>28</v>
      </c>
      <c r="B38" s="230">
        <v>152.31429796263129</v>
      </c>
      <c r="C38" s="230">
        <v>172.34064131701919</v>
      </c>
      <c r="D38" s="230">
        <v>112.30277735357249</v>
      </c>
      <c r="E38" s="230">
        <v>137.93313679853881</v>
      </c>
      <c r="F38" s="230">
        <v>162.16735585288211</v>
      </c>
      <c r="G38" s="230">
        <v>116.0099758789521</v>
      </c>
      <c r="H38" s="230">
        <v>120.2400465699409</v>
      </c>
      <c r="I38" s="230">
        <v>105.5173218665515</v>
      </c>
      <c r="J38" s="230">
        <v>135.80212369869051</v>
      </c>
      <c r="K38" s="230">
        <v>72.651640897246452</v>
      </c>
      <c r="L38" s="230">
        <v>81.76464195826739</v>
      </c>
      <c r="M38" s="230">
        <v>155.18971758430399</v>
      </c>
      <c r="N38" s="230">
        <v>123.48372379876371</v>
      </c>
      <c r="O38" s="230">
        <v>124.00876928406799</v>
      </c>
      <c r="P38" s="230">
        <v>168.27937686007289</v>
      </c>
      <c r="Q38" s="230">
        <v>170.41641410467491</v>
      </c>
      <c r="R38" s="230">
        <v>174.74573522685651</v>
      </c>
      <c r="S38" s="230">
        <v>217.93989785520199</v>
      </c>
      <c r="T38" s="230">
        <v>219.3352918690681</v>
      </c>
      <c r="U38" s="230">
        <v>216.0874167815567</v>
      </c>
      <c r="V38" s="230">
        <v>196.14161886302671</v>
      </c>
      <c r="W38" s="230">
        <v>239.77821593288411</v>
      </c>
      <c r="X38" s="230">
        <v>277.30299753025611</v>
      </c>
      <c r="Y38" s="230">
        <v>208.79546143308141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0.38820631810461492</v>
      </c>
      <c r="T39" s="295">
        <v>0.33727575334612803</v>
      </c>
      <c r="U39" s="295">
        <v>0.44287811801286908</v>
      </c>
      <c r="V39" s="295">
        <v>0.1881446899967282</v>
      </c>
      <c r="W39" s="295">
        <v>0.2292384529135249</v>
      </c>
      <c r="X39" s="295">
        <v>3.0329370975826899</v>
      </c>
      <c r="Y39" s="295">
        <v>2.6693887166632919</v>
      </c>
      <c r="DA39" s="122" t="s">
        <v>1292</v>
      </c>
    </row>
    <row r="40" spans="1:105" ht="12" customHeight="1" x14ac:dyDescent="0.25">
      <c r="A40" s="59" t="s">
        <v>159</v>
      </c>
      <c r="B40" s="295">
        <v>3.269359815505076</v>
      </c>
      <c r="C40" s="295">
        <v>3.2123930200930308</v>
      </c>
      <c r="D40" s="295">
        <v>1.6661584616439169</v>
      </c>
      <c r="E40" s="295">
        <v>2.1153066474051019</v>
      </c>
      <c r="F40" s="295">
        <v>5.4656953114699824</v>
      </c>
      <c r="G40" s="295">
        <v>3.028117430089595</v>
      </c>
      <c r="H40" s="295">
        <v>0.990513071154562</v>
      </c>
      <c r="I40" s="295">
        <v>2.0314367216847979</v>
      </c>
      <c r="J40" s="295">
        <v>5.3257165074922286</v>
      </c>
      <c r="K40" s="295">
        <v>0.89976511386418612</v>
      </c>
      <c r="L40" s="295">
        <v>0.68984284721575195</v>
      </c>
      <c r="M40" s="295">
        <v>1.1242410727693779</v>
      </c>
      <c r="N40" s="295">
        <v>1.8027622955803819</v>
      </c>
      <c r="O40" s="295">
        <v>0.95526068183808266</v>
      </c>
      <c r="P40" s="295">
        <v>1.108236065709403</v>
      </c>
      <c r="Q40" s="295">
        <v>2.2013134507924939</v>
      </c>
      <c r="R40" s="295">
        <v>1.085690941266793</v>
      </c>
      <c r="S40" s="295">
        <v>2.0439508192694991</v>
      </c>
      <c r="T40" s="295">
        <v>1.9073435968287089</v>
      </c>
      <c r="U40" s="295">
        <v>1.924592967109908</v>
      </c>
      <c r="V40" s="295">
        <v>1.533243781955393</v>
      </c>
      <c r="W40" s="295">
        <v>1.4991833732486051</v>
      </c>
      <c r="X40" s="295">
        <v>2.3362100383604671</v>
      </c>
      <c r="Y40" s="295">
        <v>1.131279746289787</v>
      </c>
      <c r="DA40" s="122" t="s">
        <v>1293</v>
      </c>
    </row>
    <row r="41" spans="1:105" ht="12" customHeight="1" x14ac:dyDescent="0.25">
      <c r="A41" s="59" t="s">
        <v>32</v>
      </c>
      <c r="B41" s="295">
        <v>115.79271903735319</v>
      </c>
      <c r="C41" s="295">
        <v>114.524617104128</v>
      </c>
      <c r="D41" s="295">
        <v>141.45730592369051</v>
      </c>
      <c r="E41" s="295">
        <v>20.800136131593121</v>
      </c>
      <c r="F41" s="295">
        <v>15.46232643452085</v>
      </c>
      <c r="G41" s="295">
        <v>13.04532688019647</v>
      </c>
      <c r="H41" s="295">
        <v>9.6977787327053004</v>
      </c>
      <c r="I41" s="295">
        <v>5.5027213753579742</v>
      </c>
      <c r="J41" s="295">
        <v>3.4716460824466382</v>
      </c>
      <c r="K41" s="295">
        <v>3.9554608647457372</v>
      </c>
      <c r="L41" s="295">
        <v>3.0615883554618799</v>
      </c>
      <c r="M41" s="295">
        <v>2.4897936363168229</v>
      </c>
      <c r="N41" s="295">
        <v>1.9880714822728629</v>
      </c>
      <c r="O41" s="295">
        <v>3.1460353844885298</v>
      </c>
      <c r="P41" s="295">
        <v>2.4417837137703882</v>
      </c>
      <c r="Q41" s="295">
        <v>1.1912065055070411</v>
      </c>
      <c r="R41" s="295">
        <v>2.3426020522415039</v>
      </c>
      <c r="S41" s="295">
        <v>1.931751583989179</v>
      </c>
      <c r="T41" s="295">
        <v>1.160699979798159</v>
      </c>
      <c r="U41" s="295">
        <v>1.366715305246575</v>
      </c>
      <c r="V41" s="295">
        <v>1.5041022607051879</v>
      </c>
      <c r="W41" s="295">
        <v>6.4039596665331402</v>
      </c>
      <c r="X41" s="295">
        <v>21.58161511150098</v>
      </c>
      <c r="Y41" s="295">
        <v>0.76937561904232832</v>
      </c>
      <c r="DA41" s="122" t="s">
        <v>1294</v>
      </c>
    </row>
    <row r="42" spans="1:105" ht="12" customHeight="1" x14ac:dyDescent="0.25">
      <c r="A42" s="59" t="s">
        <v>35</v>
      </c>
      <c r="B42" s="295">
        <v>305.49642715611691</v>
      </c>
      <c r="C42" s="295">
        <v>249.61900202334789</v>
      </c>
      <c r="D42" s="295">
        <v>192.66320028523299</v>
      </c>
      <c r="E42" s="295">
        <v>234.59939761925071</v>
      </c>
      <c r="F42" s="295">
        <v>256.24745079106299</v>
      </c>
      <c r="G42" s="295">
        <v>275.66538875969269</v>
      </c>
      <c r="H42" s="295">
        <v>264.37106242821721</v>
      </c>
      <c r="I42" s="295">
        <v>269.74150685061659</v>
      </c>
      <c r="J42" s="295">
        <v>246.84727745053439</v>
      </c>
      <c r="K42" s="295">
        <v>97.207756640771336</v>
      </c>
      <c r="L42" s="295">
        <v>93.859998342056542</v>
      </c>
      <c r="M42" s="295">
        <v>218.1127639937728</v>
      </c>
      <c r="N42" s="295">
        <v>142.44579238902489</v>
      </c>
      <c r="O42" s="295">
        <v>147.50801733133241</v>
      </c>
      <c r="P42" s="295">
        <v>174.42375074796061</v>
      </c>
      <c r="Q42" s="295">
        <v>239.8413788079487</v>
      </c>
      <c r="R42" s="295">
        <v>240.4512360982788</v>
      </c>
      <c r="S42" s="295">
        <v>213.76755736688821</v>
      </c>
      <c r="T42" s="295">
        <v>152.03371013506799</v>
      </c>
      <c r="U42" s="295">
        <v>143.05819767443319</v>
      </c>
      <c r="V42" s="295">
        <v>137.3338734412184</v>
      </c>
      <c r="W42" s="295">
        <v>128.14298428420841</v>
      </c>
      <c r="X42" s="295">
        <v>116.342256667955</v>
      </c>
      <c r="Y42" s="295">
        <v>65.734508030317571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71.035530609255829</v>
      </c>
      <c r="C44" s="261">
        <f t="shared" si="1"/>
        <v>62.228836102865642</v>
      </c>
      <c r="D44" s="261">
        <f t="shared" si="1"/>
        <v>49.73202062245204</v>
      </c>
      <c r="E44" s="261">
        <f t="shared" si="1"/>
        <v>50.301214132258067</v>
      </c>
      <c r="F44" s="261">
        <f t="shared" si="1"/>
        <v>54.364978248414943</v>
      </c>
      <c r="G44" s="261">
        <f t="shared" si="1"/>
        <v>51.180334050093279</v>
      </c>
      <c r="H44" s="261">
        <f t="shared" si="1"/>
        <v>48.234575660821164</v>
      </c>
      <c r="I44" s="261">
        <f t="shared" si="1"/>
        <v>48.86095542904026</v>
      </c>
      <c r="J44" s="261">
        <f t="shared" si="1"/>
        <v>45.10670859883777</v>
      </c>
      <c r="K44" s="261">
        <f t="shared" si="1"/>
        <v>15.894815345959545</v>
      </c>
      <c r="L44" s="261">
        <f t="shared" si="1"/>
        <v>16.901049590235512</v>
      </c>
      <c r="M44" s="261">
        <f t="shared" si="1"/>
        <v>38.454851323748457</v>
      </c>
      <c r="N44" s="261">
        <f t="shared" si="1"/>
        <v>25.506716881217127</v>
      </c>
      <c r="O44" s="261">
        <f t="shared" si="1"/>
        <v>26.302602905907285</v>
      </c>
      <c r="P44" s="261">
        <f t="shared" si="1"/>
        <v>32.399313273222468</v>
      </c>
      <c r="Q44" s="261">
        <f t="shared" si="1"/>
        <v>43.279016221489641</v>
      </c>
      <c r="R44" s="261">
        <f t="shared" si="1"/>
        <v>44.589260304283549</v>
      </c>
      <c r="S44" s="261">
        <f t="shared" si="1"/>
        <v>51.772130762352532</v>
      </c>
      <c r="T44" s="261">
        <f t="shared" si="1"/>
        <v>48.586400206706301</v>
      </c>
      <c r="U44" s="261">
        <f t="shared" si="1"/>
        <v>46.407422656190136</v>
      </c>
      <c r="V44" s="261">
        <f t="shared" si="1"/>
        <v>42.399338780669929</v>
      </c>
      <c r="W44" s="261">
        <f t="shared" si="1"/>
        <v>46.100642299783189</v>
      </c>
      <c r="X44" s="261">
        <f t="shared" si="1"/>
        <v>48.001618538136562</v>
      </c>
      <c r="Y44" s="261">
        <f t="shared" si="1"/>
        <v>28.10487901136144</v>
      </c>
      <c r="DA44" s="70"/>
    </row>
    <row r="45" spans="1:105" ht="12" customHeight="1" x14ac:dyDescent="0.25">
      <c r="A45" s="60" t="s">
        <v>1022</v>
      </c>
      <c r="B45" s="262">
        <v>51.181726690757223</v>
      </c>
      <c r="C45" s="262">
        <v>44.71168209830158</v>
      </c>
      <c r="D45" s="262">
        <v>36.18405407521108</v>
      </c>
      <c r="E45" s="262">
        <v>33.743332378447498</v>
      </c>
      <c r="F45" s="262">
        <v>37.364283625227891</v>
      </c>
      <c r="G45" s="262">
        <v>37.17176291671889</v>
      </c>
      <c r="H45" s="262">
        <v>35.302067353021208</v>
      </c>
      <c r="I45" s="262">
        <v>34.868136218690211</v>
      </c>
      <c r="J45" s="262">
        <v>33.649274114857697</v>
      </c>
      <c r="K45" s="262">
        <v>13.06459293522645</v>
      </c>
      <c r="L45" s="262">
        <v>14.54642446378052</v>
      </c>
      <c r="M45" s="262">
        <v>32.94209250157472</v>
      </c>
      <c r="N45" s="262">
        <v>21.85289400038841</v>
      </c>
      <c r="O45" s="262">
        <v>22.049213755227161</v>
      </c>
      <c r="P45" s="262">
        <v>27.133771914628749</v>
      </c>
      <c r="Q45" s="262">
        <v>35.114110643179679</v>
      </c>
      <c r="R45" s="262">
        <v>34.833038169893157</v>
      </c>
      <c r="S45" s="262">
        <v>34.045268200324848</v>
      </c>
      <c r="T45" s="262">
        <v>27.330996930083138</v>
      </c>
      <c r="U45" s="262">
        <v>25.14083609770741</v>
      </c>
      <c r="V45" s="262">
        <v>24.019259166092699</v>
      </c>
      <c r="W45" s="262">
        <v>25.575172918441648</v>
      </c>
      <c r="X45" s="262">
        <v>24.473576539494481</v>
      </c>
      <c r="Y45" s="262">
        <v>15.314981370204929</v>
      </c>
      <c r="DA45" s="72" t="s">
        <v>1297</v>
      </c>
    </row>
    <row r="46" spans="1:105" ht="12" customHeight="1" x14ac:dyDescent="0.25">
      <c r="A46" s="60" t="s">
        <v>1024</v>
      </c>
      <c r="B46" s="262">
        <v>19.853803918498599</v>
      </c>
      <c r="C46" s="262">
        <v>17.517154004564059</v>
      </c>
      <c r="D46" s="262">
        <v>13.547966547240961</v>
      </c>
      <c r="E46" s="262">
        <v>16.55788175381057</v>
      </c>
      <c r="F46" s="262">
        <v>17.000694623187051</v>
      </c>
      <c r="G46" s="262">
        <v>14.008571133374391</v>
      </c>
      <c r="H46" s="262">
        <v>12.93250830779996</v>
      </c>
      <c r="I46" s="262">
        <v>13.992819210350049</v>
      </c>
      <c r="J46" s="262">
        <v>11.457434483980069</v>
      </c>
      <c r="K46" s="262">
        <v>2.8302224107330951</v>
      </c>
      <c r="L46" s="262">
        <v>2.3546251264549918</v>
      </c>
      <c r="M46" s="262">
        <v>5.5127588221737396</v>
      </c>
      <c r="N46" s="262">
        <v>3.6538228808287152</v>
      </c>
      <c r="O46" s="262">
        <v>4.2533891506801229</v>
      </c>
      <c r="P46" s="262">
        <v>5.2655413585937207</v>
      </c>
      <c r="Q46" s="262">
        <v>8.1649055783099591</v>
      </c>
      <c r="R46" s="262">
        <v>9.7562221343903932</v>
      </c>
      <c r="S46" s="262">
        <v>17.72686256202768</v>
      </c>
      <c r="T46" s="262">
        <v>21.255403276623159</v>
      </c>
      <c r="U46" s="262">
        <v>21.266586558482729</v>
      </c>
      <c r="V46" s="262">
        <v>18.38007961457723</v>
      </c>
      <c r="W46" s="262">
        <v>20.525469381341541</v>
      </c>
      <c r="X46" s="262">
        <v>23.528041998642081</v>
      </c>
      <c r="Y46" s="262">
        <v>12.789897641156511</v>
      </c>
      <c r="DA46" s="72" t="s">
        <v>1298</v>
      </c>
    </row>
    <row r="47" spans="1:105" ht="12" customHeight="1" x14ac:dyDescent="0.25">
      <c r="A47" s="64" t="s">
        <v>28</v>
      </c>
      <c r="B47" s="229">
        <v>3.7499960024889578</v>
      </c>
      <c r="C47" s="229">
        <v>3.6196294431357239</v>
      </c>
      <c r="D47" s="229">
        <v>2.2997716257671521</v>
      </c>
      <c r="E47" s="229">
        <v>1.5261880052603141</v>
      </c>
      <c r="F47" s="229">
        <v>2.0125734582082848</v>
      </c>
      <c r="G47" s="229">
        <v>1.6227753487897509</v>
      </c>
      <c r="H47" s="229">
        <v>1.7031997846842339</v>
      </c>
      <c r="I47" s="229">
        <v>1.353243264677892</v>
      </c>
      <c r="J47" s="229">
        <v>1.7860188152721881</v>
      </c>
      <c r="K47" s="229">
        <v>0.7205888243450661</v>
      </c>
      <c r="L47" s="229">
        <v>1.0384633377495751</v>
      </c>
      <c r="M47" s="229">
        <v>2.216133652468693</v>
      </c>
      <c r="N47" s="229">
        <v>1.6727979756934559</v>
      </c>
      <c r="O47" s="229">
        <v>1.7642420300116051</v>
      </c>
      <c r="P47" s="229">
        <v>2.37084743079643</v>
      </c>
      <c r="Q47" s="229">
        <v>3.1545090621566501</v>
      </c>
      <c r="R47" s="229">
        <v>3.49635315386575</v>
      </c>
      <c r="S47" s="229">
        <v>4.1774760981976264</v>
      </c>
      <c r="T47" s="229">
        <v>4.6010400252944867</v>
      </c>
      <c r="U47" s="229">
        <v>3.7634275074203472</v>
      </c>
      <c r="V47" s="229">
        <v>3.7724650054406639</v>
      </c>
      <c r="W47" s="229">
        <v>4.5789848938328586</v>
      </c>
      <c r="X47" s="229">
        <v>4.0882733474099791</v>
      </c>
      <c r="Y47" s="229">
        <v>4.0832569176566462</v>
      </c>
      <c r="DA47" s="73" t="s">
        <v>1299</v>
      </c>
    </row>
    <row r="48" spans="1:105" ht="12" customHeight="1" x14ac:dyDescent="0.25">
      <c r="A48" s="64" t="s">
        <v>30</v>
      </c>
      <c r="B48" s="229">
        <v>3.3066567255463388</v>
      </c>
      <c r="C48" s="229">
        <v>3.1120163679095429</v>
      </c>
      <c r="D48" s="229">
        <v>2.409717936408807</v>
      </c>
      <c r="E48" s="229">
        <v>3.7029955008197009</v>
      </c>
      <c r="F48" s="229">
        <v>3.9825458930515141</v>
      </c>
      <c r="G48" s="229">
        <v>3.7946248878620579</v>
      </c>
      <c r="H48" s="229">
        <v>3.9777276216303421</v>
      </c>
      <c r="I48" s="229">
        <v>5.3036970802823467</v>
      </c>
      <c r="J48" s="229">
        <v>4.8887648675819246</v>
      </c>
      <c r="K48" s="229">
        <v>1.0973309907884541</v>
      </c>
      <c r="L48" s="229">
        <v>7.643409590552544E-2</v>
      </c>
      <c r="M48" s="229">
        <v>0.13033150084373141</v>
      </c>
      <c r="N48" s="229">
        <v>0</v>
      </c>
      <c r="O48" s="229">
        <v>0.33223898923917528</v>
      </c>
      <c r="P48" s="229">
        <v>0.38726452986819732</v>
      </c>
      <c r="Q48" s="229">
        <v>0.50799255520488851</v>
      </c>
      <c r="R48" s="229">
        <v>1.380270862742857</v>
      </c>
      <c r="S48" s="229">
        <v>1.6239301384637821</v>
      </c>
      <c r="T48" s="229">
        <v>0.95983543915171621</v>
      </c>
      <c r="U48" s="229">
        <v>1.392319677788542</v>
      </c>
      <c r="V48" s="229">
        <v>1.933977900695556</v>
      </c>
      <c r="W48" s="229">
        <v>1.9720404925277759</v>
      </c>
      <c r="X48" s="229">
        <v>2.7758555869375519</v>
      </c>
      <c r="Y48" s="229">
        <v>1.6841654452045289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7.4411460728902252E-3</v>
      </c>
      <c r="T49" s="229">
        <v>7.0751005343601611E-3</v>
      </c>
      <c r="U49" s="229">
        <v>7.7132658467063686E-3</v>
      </c>
      <c r="V49" s="229">
        <v>3.6186570860710539E-3</v>
      </c>
      <c r="W49" s="229">
        <v>4.3777096634602499E-3</v>
      </c>
      <c r="X49" s="229">
        <v>4.4714539730373461E-2</v>
      </c>
      <c r="Y49" s="229">
        <v>5.2203241719999523E-2</v>
      </c>
      <c r="DA49" s="73" t="s">
        <v>1301</v>
      </c>
    </row>
    <row r="50" spans="1:105" ht="12" customHeight="1" x14ac:dyDescent="0.25">
      <c r="A50" s="64" t="s">
        <v>159</v>
      </c>
      <c r="B50" s="229">
        <v>8.0492024733291576E-2</v>
      </c>
      <c r="C50" s="229">
        <v>6.7469125503968733E-2</v>
      </c>
      <c r="D50" s="229">
        <v>3.4120117457617227E-2</v>
      </c>
      <c r="E50" s="229">
        <v>2.3405221599740171E-2</v>
      </c>
      <c r="F50" s="229">
        <v>6.7831859603712269E-2</v>
      </c>
      <c r="G50" s="229">
        <v>4.235803241539611E-2</v>
      </c>
      <c r="H50" s="229">
        <v>1.403061374012407E-2</v>
      </c>
      <c r="I50" s="229">
        <v>2.6052860446136101E-2</v>
      </c>
      <c r="J50" s="229">
        <v>7.0041834605554992E-2</v>
      </c>
      <c r="K50" s="229">
        <v>8.9242400801806468E-3</v>
      </c>
      <c r="L50" s="229">
        <v>8.7614461273856897E-3</v>
      </c>
      <c r="M50" s="229">
        <v>1.6054339898506981E-2</v>
      </c>
      <c r="N50" s="229">
        <v>2.4421494800544251E-2</v>
      </c>
      <c r="O50" s="229">
        <v>1.35902569975171E-2</v>
      </c>
      <c r="P50" s="229">
        <v>1.561366982769289E-2</v>
      </c>
      <c r="Q50" s="229">
        <v>4.0747619680032689E-2</v>
      </c>
      <c r="R50" s="229">
        <v>2.1722755875522099E-2</v>
      </c>
      <c r="S50" s="229">
        <v>3.9178488094285313E-2</v>
      </c>
      <c r="T50" s="229">
        <v>4.001072584450624E-2</v>
      </c>
      <c r="U50" s="229">
        <v>3.3519148041513257E-2</v>
      </c>
      <c r="V50" s="229">
        <v>2.9489450254183359E-2</v>
      </c>
      <c r="W50" s="229">
        <v>2.8629531638154512E-2</v>
      </c>
      <c r="X50" s="229">
        <v>3.4442704618577499E-2</v>
      </c>
      <c r="Y50" s="229">
        <v>2.212359319564575E-2</v>
      </c>
      <c r="DA50" s="73" t="s">
        <v>1302</v>
      </c>
    </row>
    <row r="51" spans="1:105" ht="12" customHeight="1" x14ac:dyDescent="0.25">
      <c r="A51" s="64" t="s">
        <v>32</v>
      </c>
      <c r="B51" s="229">
        <v>2.850830416550473</v>
      </c>
      <c r="C51" s="229">
        <v>2.405333256660048</v>
      </c>
      <c r="D51" s="229">
        <v>2.8968072392059891</v>
      </c>
      <c r="E51" s="229">
        <v>0.23014714961630139</v>
      </c>
      <c r="F51" s="229">
        <v>0.19189477204339539</v>
      </c>
      <c r="G51" s="229">
        <v>0.18248115920803329</v>
      </c>
      <c r="H51" s="229">
        <v>0.1373689974400609</v>
      </c>
      <c r="I51" s="229">
        <v>7.0571546992255124E-2</v>
      </c>
      <c r="J51" s="229">
        <v>4.565779278218654E-2</v>
      </c>
      <c r="K51" s="229">
        <v>3.9231886012062213E-2</v>
      </c>
      <c r="L51" s="229">
        <v>3.8884133609377418E-2</v>
      </c>
      <c r="M51" s="229">
        <v>3.5554645958722798E-2</v>
      </c>
      <c r="N51" s="229">
        <v>2.6931824282361239E-2</v>
      </c>
      <c r="O51" s="229">
        <v>4.4757865796604311E-2</v>
      </c>
      <c r="P51" s="229">
        <v>3.4401700032243528E-2</v>
      </c>
      <c r="Q51" s="229">
        <v>2.204994006160604E-2</v>
      </c>
      <c r="R51" s="229">
        <v>4.6871324573237207E-2</v>
      </c>
      <c r="S51" s="229">
        <v>3.7027851023091522E-2</v>
      </c>
      <c r="T51" s="229">
        <v>2.4348234244025779E-2</v>
      </c>
      <c r="U51" s="229">
        <v>2.380302403159814E-2</v>
      </c>
      <c r="V51" s="229">
        <v>2.8928960492964069E-2</v>
      </c>
      <c r="W51" s="229">
        <v>0.12229482340455</v>
      </c>
      <c r="X51" s="229">
        <v>0.3181773822866199</v>
      </c>
      <c r="Y51" s="229">
        <v>1.504610443717818E-2</v>
      </c>
      <c r="DA51" s="73" t="s">
        <v>1303</v>
      </c>
    </row>
    <row r="52" spans="1:105" ht="12" customHeight="1" x14ac:dyDescent="0.25">
      <c r="A52" s="64" t="s">
        <v>33</v>
      </c>
      <c r="B52" s="229">
        <v>2.3444706368166419</v>
      </c>
      <c r="C52" s="229">
        <v>3.07001736372486</v>
      </c>
      <c r="D52" s="229">
        <v>1.962131965662014</v>
      </c>
      <c r="E52" s="229">
        <v>8.4793752372174218</v>
      </c>
      <c r="F52" s="229">
        <v>7.5656967812125009</v>
      </c>
      <c r="G52" s="229">
        <v>4.5102581734526792</v>
      </c>
      <c r="H52" s="229">
        <v>3.355366235342903</v>
      </c>
      <c r="I52" s="229">
        <v>3.7798615270797131</v>
      </c>
      <c r="J52" s="229">
        <v>1.420507966387845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7.7443082436419362</v>
      </c>
      <c r="T52" s="229">
        <v>12.43385238704515</v>
      </c>
      <c r="U52" s="229">
        <v>13.554269887195179</v>
      </c>
      <c r="V52" s="229">
        <v>9.9702059648453112</v>
      </c>
      <c r="W52" s="229">
        <v>11.372027262225449</v>
      </c>
      <c r="X52" s="229">
        <v>14.551346538439301</v>
      </c>
      <c r="Y52" s="229">
        <v>5.6475816537643198</v>
      </c>
      <c r="DA52" s="73" t="s">
        <v>1304</v>
      </c>
    </row>
    <row r="53" spans="1:105" ht="12" customHeight="1" x14ac:dyDescent="0.25">
      <c r="A53" s="64" t="s">
        <v>35</v>
      </c>
      <c r="B53" s="229">
        <v>7.5213581123628988</v>
      </c>
      <c r="C53" s="229">
        <v>5.2426884476299094</v>
      </c>
      <c r="D53" s="229">
        <v>3.945417662739378</v>
      </c>
      <c r="E53" s="229">
        <v>2.5957706392970872</v>
      </c>
      <c r="F53" s="229">
        <v>3.1801518590676419</v>
      </c>
      <c r="G53" s="229">
        <v>3.8560735316464738</v>
      </c>
      <c r="H53" s="229">
        <v>3.7448150549622921</v>
      </c>
      <c r="I53" s="229">
        <v>3.4593929308717022</v>
      </c>
      <c r="J53" s="229">
        <v>3.24644320735037</v>
      </c>
      <c r="K53" s="229">
        <v>0.9641464695073324</v>
      </c>
      <c r="L53" s="229">
        <v>1.1920821130631289</v>
      </c>
      <c r="M53" s="229">
        <v>3.1146846830040862</v>
      </c>
      <c r="N53" s="229">
        <v>1.929671586052353</v>
      </c>
      <c r="O53" s="229">
        <v>2.098560008635221</v>
      </c>
      <c r="P53" s="229">
        <v>2.4574140280691572</v>
      </c>
      <c r="Q53" s="229">
        <v>4.439606401206782</v>
      </c>
      <c r="R53" s="229">
        <v>4.8110040373330278</v>
      </c>
      <c r="S53" s="229">
        <v>4.0975005965340747</v>
      </c>
      <c r="T53" s="229">
        <v>3.189241364508915</v>
      </c>
      <c r="U53" s="229">
        <v>2.4915340481588442</v>
      </c>
      <c r="V53" s="229">
        <v>2.641393675762481</v>
      </c>
      <c r="W53" s="229">
        <v>2.4471146680492919</v>
      </c>
      <c r="X53" s="229">
        <v>1.7152318992196811</v>
      </c>
      <c r="Y53" s="229">
        <v>1.285520685178188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2075.01928</v>
      </c>
      <c r="C59" s="279">
        <v>2104.3922600000001</v>
      </c>
      <c r="D59" s="279">
        <v>1598.30493</v>
      </c>
      <c r="E59" s="279">
        <v>1633.64366</v>
      </c>
      <c r="F59" s="279">
        <v>1797.6805999999999</v>
      </c>
      <c r="G59" s="279">
        <v>1897.71849</v>
      </c>
      <c r="H59" s="279">
        <v>1674.52685</v>
      </c>
      <c r="I59" s="279">
        <v>1785.1941899999999</v>
      </c>
      <c r="J59" s="279">
        <v>1747.17651</v>
      </c>
      <c r="K59" s="279">
        <v>1044.19382</v>
      </c>
      <c r="L59" s="279">
        <v>1244.69892</v>
      </c>
      <c r="M59" s="279">
        <v>1600.9196300000001</v>
      </c>
      <c r="N59" s="279">
        <v>1319.3218400000001</v>
      </c>
      <c r="O59" s="279">
        <v>1349.9572900000001</v>
      </c>
      <c r="P59" s="279">
        <v>1479.9493299999999</v>
      </c>
      <c r="Q59" s="279">
        <v>1664.70598</v>
      </c>
      <c r="R59" s="279">
        <v>1724.49172</v>
      </c>
      <c r="S59" s="279">
        <v>1652.74468</v>
      </c>
      <c r="T59" s="279">
        <v>1339.9332099999999</v>
      </c>
      <c r="U59" s="279">
        <v>1120.0548200000001</v>
      </c>
      <c r="V59" s="279">
        <v>945.73420999999996</v>
      </c>
      <c r="W59" s="279">
        <v>1174.4000100000001</v>
      </c>
      <c r="X59" s="279">
        <v>937.42427999999995</v>
      </c>
      <c r="Y59" s="279">
        <v>958.48692000000005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1136.4787194600747</v>
      </c>
      <c r="C61" s="223">
        <f t="shared" si="2"/>
        <v>1217.585986870075</v>
      </c>
      <c r="D61" s="223">
        <f t="shared" si="2"/>
        <v>901.30846295549384</v>
      </c>
      <c r="E61" s="223">
        <f t="shared" si="2"/>
        <v>974.73646244866347</v>
      </c>
      <c r="F61" s="223">
        <f t="shared" si="2"/>
        <v>892.06695210991256</v>
      </c>
      <c r="G61" s="223">
        <f t="shared" si="2"/>
        <v>864.54455083684854</v>
      </c>
      <c r="H61" s="223">
        <f t="shared" si="2"/>
        <v>790.8225653340121</v>
      </c>
      <c r="I61" s="223">
        <f t="shared" si="2"/>
        <v>852.8174339318532</v>
      </c>
      <c r="J61" s="223">
        <f t="shared" si="2"/>
        <v>670.00850857951764</v>
      </c>
      <c r="K61" s="223">
        <f t="shared" si="2"/>
        <v>372.63120999276038</v>
      </c>
      <c r="L61" s="223">
        <f t="shared" si="2"/>
        <v>471.52984145091887</v>
      </c>
      <c r="M61" s="223">
        <f t="shared" si="2"/>
        <v>348.7840890368675</v>
      </c>
      <c r="N61" s="223">
        <f t="shared" si="2"/>
        <v>423.30777833297668</v>
      </c>
      <c r="O61" s="223">
        <f t="shared" si="2"/>
        <v>383.99009021870859</v>
      </c>
      <c r="P61" s="223">
        <f t="shared" si="2"/>
        <v>321.55227885754925</v>
      </c>
      <c r="Q61" s="223">
        <f t="shared" si="2"/>
        <v>330.88414489805353</v>
      </c>
      <c r="R61" s="223">
        <f t="shared" si="2"/>
        <v>326.17304651707923</v>
      </c>
      <c r="S61" s="223">
        <f t="shared" si="2"/>
        <v>584.34171409060366</v>
      </c>
      <c r="T61" s="223">
        <f t="shared" si="2"/>
        <v>892.79285132898019</v>
      </c>
      <c r="U61" s="223">
        <f t="shared" si="2"/>
        <v>676.46792716349796</v>
      </c>
      <c r="V61" s="223">
        <f t="shared" si="2"/>
        <v>633.0541166393017</v>
      </c>
      <c r="W61" s="223">
        <f t="shared" si="2"/>
        <v>723.81265594417778</v>
      </c>
      <c r="X61" s="223">
        <f t="shared" si="2"/>
        <v>404.06989903639953</v>
      </c>
      <c r="Y61" s="223">
        <f t="shared" si="2"/>
        <v>706.99972964888821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45.94198510190207</v>
      </c>
      <c r="C66" s="260">
        <v>47.780287006187123</v>
      </c>
      <c r="D66" s="260">
        <v>35.837853555628428</v>
      </c>
      <c r="E66" s="260">
        <v>33.907883866933958</v>
      </c>
      <c r="F66" s="260">
        <v>32.569018808806149</v>
      </c>
      <c r="G66" s="260">
        <v>35.873413052289223</v>
      </c>
      <c r="H66" s="260">
        <v>32.995161589419723</v>
      </c>
      <c r="I66" s="260">
        <v>34.109611460879641</v>
      </c>
      <c r="J66" s="260">
        <v>28.827234017093851</v>
      </c>
      <c r="K66" s="260">
        <v>18.339586077303679</v>
      </c>
      <c r="L66" s="260">
        <v>26.831566607906499</v>
      </c>
      <c r="M66" s="260">
        <v>20.420934133899081</v>
      </c>
      <c r="N66" s="260">
        <v>23.865980715366021</v>
      </c>
      <c r="O66" s="260">
        <v>20.410701011894659</v>
      </c>
      <c r="P66" s="260">
        <v>16.868921140393891</v>
      </c>
      <c r="Q66" s="260">
        <v>16.85261021692278</v>
      </c>
      <c r="R66" s="260">
        <v>15.1387913713309</v>
      </c>
      <c r="S66" s="260">
        <v>19.056207843712389</v>
      </c>
      <c r="T66" s="260">
        <v>22.073240515265539</v>
      </c>
      <c r="U66" s="260">
        <v>15.58580707335863</v>
      </c>
      <c r="V66" s="260">
        <v>15.72532330145228</v>
      </c>
      <c r="W66" s="260">
        <v>17.187684839149831</v>
      </c>
      <c r="X66" s="260">
        <v>8.1656882877694201</v>
      </c>
      <c r="Y66" s="260">
        <v>15.40409241012086</v>
      </c>
      <c r="DA66" s="68" t="s">
        <v>1316</v>
      </c>
    </row>
    <row r="67" spans="1:105" ht="12" customHeight="1" x14ac:dyDescent="0.25">
      <c r="A67" s="37" t="s">
        <v>159</v>
      </c>
      <c r="B67" s="226">
        <v>0.48645570939016042</v>
      </c>
      <c r="C67" s="226">
        <v>0.60708070075848408</v>
      </c>
      <c r="D67" s="226">
        <v>0.30726979872682508</v>
      </c>
      <c r="E67" s="226">
        <v>0.3030042952564862</v>
      </c>
      <c r="F67" s="226">
        <v>0.68018109160144502</v>
      </c>
      <c r="G67" s="226">
        <v>0.38977911191969922</v>
      </c>
      <c r="H67" s="226">
        <v>0.12316078082395381</v>
      </c>
      <c r="I67" s="226">
        <v>0.25496105820260778</v>
      </c>
      <c r="J67" s="226">
        <v>0.60881093435299416</v>
      </c>
      <c r="K67" s="226">
        <v>0.16819627547352159</v>
      </c>
      <c r="L67" s="226">
        <v>0.19576515487746179</v>
      </c>
      <c r="M67" s="226">
        <v>0.10471796442703341</v>
      </c>
      <c r="N67" s="226">
        <v>0.29826773845174698</v>
      </c>
      <c r="O67" s="226">
        <v>0.13132904261810829</v>
      </c>
      <c r="P67" s="226">
        <v>0.1065033623600299</v>
      </c>
      <c r="Q67" s="226">
        <v>0.15326997566122699</v>
      </c>
      <c r="R67" s="226">
        <v>6.8047767498883791E-2</v>
      </c>
      <c r="S67" s="226">
        <v>0.18048134671635679</v>
      </c>
      <c r="T67" s="226">
        <v>0.27348944896385591</v>
      </c>
      <c r="U67" s="226">
        <v>0.20689582913520499</v>
      </c>
      <c r="V67" s="226">
        <v>0.17362464673650199</v>
      </c>
      <c r="W67" s="226">
        <v>0.1987585659904571</v>
      </c>
      <c r="X67" s="226">
        <v>0.16074325425198829</v>
      </c>
      <c r="Y67" s="226">
        <v>0.26061665214751989</v>
      </c>
      <c r="DA67" s="69" t="s">
        <v>1317</v>
      </c>
    </row>
    <row r="68" spans="1:105" ht="12" customHeight="1" x14ac:dyDescent="0.25">
      <c r="A68" s="37" t="s">
        <v>35</v>
      </c>
      <c r="B68" s="226">
        <v>45.455529392511913</v>
      </c>
      <c r="C68" s="226">
        <v>47.173206305428629</v>
      </c>
      <c r="D68" s="226">
        <v>35.530583756901613</v>
      </c>
      <c r="E68" s="226">
        <v>33.604879571677479</v>
      </c>
      <c r="F68" s="226">
        <v>31.888837717204702</v>
      </c>
      <c r="G68" s="226">
        <v>35.483633940369508</v>
      </c>
      <c r="H68" s="226">
        <v>32.872000808595772</v>
      </c>
      <c r="I68" s="226">
        <v>33.854650402677031</v>
      </c>
      <c r="J68" s="226">
        <v>28.218423082740859</v>
      </c>
      <c r="K68" s="226">
        <v>18.171389801830159</v>
      </c>
      <c r="L68" s="226">
        <v>26.635801453029028</v>
      </c>
      <c r="M68" s="226">
        <v>20.31621616947205</v>
      </c>
      <c r="N68" s="226">
        <v>23.567712976914269</v>
      </c>
      <c r="O68" s="226">
        <v>20.27937196927655</v>
      </c>
      <c r="P68" s="226">
        <v>16.762417778033861</v>
      </c>
      <c r="Q68" s="226">
        <v>16.699340241261559</v>
      </c>
      <c r="R68" s="226">
        <v>15.070743603832019</v>
      </c>
      <c r="S68" s="226">
        <v>18.87572649699603</v>
      </c>
      <c r="T68" s="226">
        <v>21.799751066301681</v>
      </c>
      <c r="U68" s="226">
        <v>15.378911244223429</v>
      </c>
      <c r="V68" s="226">
        <v>15.55169865471578</v>
      </c>
      <c r="W68" s="226">
        <v>16.988926273159379</v>
      </c>
      <c r="X68" s="226">
        <v>8.0049450335174317</v>
      </c>
      <c r="Y68" s="226">
        <v>15.14347575797334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618.53844577766995</v>
      </c>
      <c r="C72" s="261">
        <f t="shared" si="3"/>
        <v>649.08382717312452</v>
      </c>
      <c r="D72" s="261">
        <f t="shared" si="3"/>
        <v>465.94155949090322</v>
      </c>
      <c r="E72" s="261">
        <f t="shared" si="3"/>
        <v>577.67992164290706</v>
      </c>
      <c r="F72" s="261">
        <f t="shared" si="3"/>
        <v>512.1563139945921</v>
      </c>
      <c r="G72" s="261">
        <f t="shared" si="3"/>
        <v>469.0831693850202</v>
      </c>
      <c r="H72" s="261">
        <f t="shared" si="3"/>
        <v>420.51098652656452</v>
      </c>
      <c r="I72" s="261">
        <f t="shared" si="3"/>
        <v>475.51596084348608</v>
      </c>
      <c r="J72" s="261">
        <f t="shared" si="3"/>
        <v>339.15830172857869</v>
      </c>
      <c r="K72" s="261">
        <f t="shared" si="3"/>
        <v>137.85332281932651</v>
      </c>
      <c r="L72" s="261">
        <f t="shared" si="3"/>
        <v>150.88706454042239</v>
      </c>
      <c r="M72" s="261">
        <f t="shared" si="3"/>
        <v>118.83649338307529</v>
      </c>
      <c r="N72" s="261">
        <f t="shared" si="3"/>
        <v>138.34093111311921</v>
      </c>
      <c r="O72" s="261">
        <f t="shared" si="3"/>
        <v>136.81674773885939</v>
      </c>
      <c r="P72" s="261">
        <f t="shared" si="3"/>
        <v>113.7597992866996</v>
      </c>
      <c r="Q72" s="261">
        <f t="shared" si="3"/>
        <v>136.04901947617071</v>
      </c>
      <c r="R72" s="261">
        <f t="shared" si="3"/>
        <v>147.4692474141761</v>
      </c>
      <c r="S72" s="261">
        <f t="shared" si="3"/>
        <v>344.40417669303451</v>
      </c>
      <c r="T72" s="261">
        <f t="shared" si="3"/>
        <v>595.11595079941162</v>
      </c>
      <c r="U72" s="261">
        <f t="shared" si="3"/>
        <v>456.73595328718761</v>
      </c>
      <c r="V72" s="261">
        <f t="shared" si="3"/>
        <v>417.28366206285438</v>
      </c>
      <c r="W72" s="261">
        <f t="shared" si="3"/>
        <v>478.22994698790512</v>
      </c>
      <c r="X72" s="261">
        <f t="shared" si="3"/>
        <v>270.96077493166689</v>
      </c>
      <c r="Y72" s="261">
        <f t="shared" si="3"/>
        <v>444.52233208816472</v>
      </c>
      <c r="DA72" s="70"/>
    </row>
    <row r="73" spans="1:105" ht="12" customHeight="1" x14ac:dyDescent="0.25">
      <c r="A73" s="60" t="s">
        <v>1052</v>
      </c>
      <c r="B73" s="262">
        <v>618.53844577766995</v>
      </c>
      <c r="C73" s="262">
        <v>649.08382717312452</v>
      </c>
      <c r="D73" s="262">
        <v>465.94155949090322</v>
      </c>
      <c r="E73" s="262">
        <v>577.67992164290706</v>
      </c>
      <c r="F73" s="262">
        <v>512.1563139945921</v>
      </c>
      <c r="G73" s="262">
        <v>469.0831693850202</v>
      </c>
      <c r="H73" s="262">
        <v>420.51098652656452</v>
      </c>
      <c r="I73" s="262">
        <v>475.51596084348608</v>
      </c>
      <c r="J73" s="262">
        <v>339.15830172857869</v>
      </c>
      <c r="K73" s="262">
        <v>137.85332281932651</v>
      </c>
      <c r="L73" s="262">
        <v>150.88706454042239</v>
      </c>
      <c r="M73" s="262">
        <v>118.83649338307529</v>
      </c>
      <c r="N73" s="262">
        <v>138.34093111311921</v>
      </c>
      <c r="O73" s="262">
        <v>136.81674773885939</v>
      </c>
      <c r="P73" s="262">
        <v>113.7597992866996</v>
      </c>
      <c r="Q73" s="262">
        <v>136.04901947617071</v>
      </c>
      <c r="R73" s="262">
        <v>147.4692474141761</v>
      </c>
      <c r="S73" s="262">
        <v>344.40417669303451</v>
      </c>
      <c r="T73" s="262">
        <v>595.11595079941162</v>
      </c>
      <c r="U73" s="262">
        <v>456.73595328718761</v>
      </c>
      <c r="V73" s="262">
        <v>417.28366206285438</v>
      </c>
      <c r="W73" s="262">
        <v>478.22994698790512</v>
      </c>
      <c r="X73" s="262">
        <v>270.96077493166689</v>
      </c>
      <c r="Y73" s="262">
        <v>444.52233208816472</v>
      </c>
      <c r="DA73" s="72" t="s">
        <v>1322</v>
      </c>
    </row>
    <row r="74" spans="1:105" ht="12" customHeight="1" x14ac:dyDescent="0.25">
      <c r="A74" s="64" t="s">
        <v>28</v>
      </c>
      <c r="B74" s="229">
        <v>116.82983817981631</v>
      </c>
      <c r="C74" s="229">
        <v>134.12241116832789</v>
      </c>
      <c r="D74" s="229">
        <v>79.093727759543327</v>
      </c>
      <c r="E74" s="229">
        <v>53.24643456209148</v>
      </c>
      <c r="F74" s="229">
        <v>60.630005234813957</v>
      </c>
      <c r="G74" s="229">
        <v>54.339346715857083</v>
      </c>
      <c r="H74" s="229">
        <v>55.380921060567253</v>
      </c>
      <c r="I74" s="229">
        <v>45.987071053009508</v>
      </c>
      <c r="J74" s="229">
        <v>52.869000393583832</v>
      </c>
      <c r="K74" s="229">
        <v>35.098147568094859</v>
      </c>
      <c r="L74" s="229">
        <v>66.545915485828644</v>
      </c>
      <c r="M74" s="229">
        <v>47.772369628853383</v>
      </c>
      <c r="N74" s="229">
        <v>63.335426228730221</v>
      </c>
      <c r="O74" s="229">
        <v>56.749535069415003</v>
      </c>
      <c r="P74" s="229">
        <v>51.221158376547358</v>
      </c>
      <c r="Q74" s="229">
        <v>52.562501883082383</v>
      </c>
      <c r="R74" s="229">
        <v>52.848793435860003</v>
      </c>
      <c r="S74" s="229">
        <v>81.161582384943657</v>
      </c>
      <c r="T74" s="229">
        <v>128.82147064839361</v>
      </c>
      <c r="U74" s="229">
        <v>80.825977666981615</v>
      </c>
      <c r="V74" s="229">
        <v>85.646419682848318</v>
      </c>
      <c r="W74" s="229">
        <v>106.6873386596814</v>
      </c>
      <c r="X74" s="229">
        <v>47.082613776812472</v>
      </c>
      <c r="Y74" s="229">
        <v>141.91660781639649</v>
      </c>
      <c r="DA74" s="73" t="s">
        <v>1323</v>
      </c>
    </row>
    <row r="75" spans="1:105" ht="12" customHeight="1" x14ac:dyDescent="0.25">
      <c r="A75" s="64" t="s">
        <v>30</v>
      </c>
      <c r="B75" s="229">
        <v>103.0177551937051</v>
      </c>
      <c r="C75" s="229">
        <v>115.31322347122349</v>
      </c>
      <c r="D75" s="229">
        <v>82.875000414890778</v>
      </c>
      <c r="E75" s="229">
        <v>129.1920175879543</v>
      </c>
      <c r="F75" s="229">
        <v>119.9766286089076</v>
      </c>
      <c r="G75" s="229">
        <v>127.06468433350101</v>
      </c>
      <c r="H75" s="229">
        <v>129.33903667372101</v>
      </c>
      <c r="I75" s="229">
        <v>180.23477436825689</v>
      </c>
      <c r="J75" s="229">
        <v>144.7152233213948</v>
      </c>
      <c r="K75" s="229">
        <v>53.448351881868319</v>
      </c>
      <c r="L75" s="229">
        <v>4.8979840707591702</v>
      </c>
      <c r="M75" s="229">
        <v>2.809507732376221</v>
      </c>
      <c r="N75" s="229">
        <v>0</v>
      </c>
      <c r="O75" s="229">
        <v>10.686973697782021</v>
      </c>
      <c r="P75" s="229">
        <v>8.3666867637006064</v>
      </c>
      <c r="Q75" s="229">
        <v>8.4645056056024792</v>
      </c>
      <c r="R75" s="229">
        <v>20.863352899572231</v>
      </c>
      <c r="S75" s="229">
        <v>31.5503276672694</v>
      </c>
      <c r="T75" s="229">
        <v>26.87379639651293</v>
      </c>
      <c r="U75" s="229">
        <v>29.902422448778239</v>
      </c>
      <c r="V75" s="229">
        <v>43.907175467881437</v>
      </c>
      <c r="W75" s="229">
        <v>45.947247426013327</v>
      </c>
      <c r="X75" s="229">
        <v>31.968150217447182</v>
      </c>
      <c r="Y75" s="229">
        <v>58.534413044522523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0.14456939449488371</v>
      </c>
      <c r="T76" s="229">
        <v>0.19809105132989491</v>
      </c>
      <c r="U76" s="229">
        <v>0.16565544356471859</v>
      </c>
      <c r="V76" s="229">
        <v>8.2154512509719599E-2</v>
      </c>
      <c r="W76" s="229">
        <v>0.1019977580726196</v>
      </c>
      <c r="X76" s="229">
        <v>0.51495514742595516</v>
      </c>
      <c r="Y76" s="229">
        <v>1.814362194523242</v>
      </c>
      <c r="DA76" s="73" t="s">
        <v>1325</v>
      </c>
    </row>
    <row r="77" spans="1:105" ht="12" customHeight="1" x14ac:dyDescent="0.25">
      <c r="A77" s="64" t="s">
        <v>159</v>
      </c>
      <c r="B77" s="229">
        <v>2.507701399712071</v>
      </c>
      <c r="C77" s="229">
        <v>2.5000133119072698</v>
      </c>
      <c r="D77" s="229">
        <v>1.1734588126402321</v>
      </c>
      <c r="E77" s="229">
        <v>0.81657344706312829</v>
      </c>
      <c r="F77" s="229">
        <v>2.0434762200041972</v>
      </c>
      <c r="G77" s="229">
        <v>1.418377356630609</v>
      </c>
      <c r="H77" s="229">
        <v>0.45621677442683489</v>
      </c>
      <c r="I77" s="229">
        <v>0.88535060601670901</v>
      </c>
      <c r="J77" s="229">
        <v>2.0733498156143888</v>
      </c>
      <c r="K77" s="229">
        <v>0.4346782585088973</v>
      </c>
      <c r="L77" s="229">
        <v>0.56144346394561739</v>
      </c>
      <c r="M77" s="229">
        <v>0.34607743938384089</v>
      </c>
      <c r="N77" s="229">
        <v>0.9246458955654745</v>
      </c>
      <c r="O77" s="229">
        <v>0.4371513391945922</v>
      </c>
      <c r="P77" s="229">
        <v>0.33732674852667299</v>
      </c>
      <c r="Q77" s="229">
        <v>0.67896360224705021</v>
      </c>
      <c r="R77" s="229">
        <v>0.32834824961939829</v>
      </c>
      <c r="S77" s="229">
        <v>0.76117445424853369</v>
      </c>
      <c r="T77" s="229">
        <v>1.1202337985897191</v>
      </c>
      <c r="U77" s="229">
        <v>0.71988045622715946</v>
      </c>
      <c r="V77" s="229">
        <v>0.66950013559933375</v>
      </c>
      <c r="W77" s="229">
        <v>0.6670492714797206</v>
      </c>
      <c r="X77" s="229">
        <v>0.39665952376023872</v>
      </c>
      <c r="Y77" s="229">
        <v>0.76892180980809133</v>
      </c>
      <c r="DA77" s="73" t="s">
        <v>1326</v>
      </c>
    </row>
    <row r="78" spans="1:105" ht="12" customHeight="1" x14ac:dyDescent="0.25">
      <c r="A78" s="64" t="s">
        <v>32</v>
      </c>
      <c r="B78" s="229">
        <v>88.816643010453703</v>
      </c>
      <c r="C78" s="229">
        <v>89.127658263032671</v>
      </c>
      <c r="D78" s="229">
        <v>99.626971905614241</v>
      </c>
      <c r="E78" s="229">
        <v>8.0294924999139177</v>
      </c>
      <c r="F78" s="229">
        <v>5.7809472673272273</v>
      </c>
      <c r="G78" s="229">
        <v>6.1104619235878923</v>
      </c>
      <c r="H78" s="229">
        <v>4.4666642585371754</v>
      </c>
      <c r="I78" s="229">
        <v>2.398222722081031</v>
      </c>
      <c r="J78" s="229">
        <v>1.3515433566156001</v>
      </c>
      <c r="K78" s="229">
        <v>1.9108907578153791</v>
      </c>
      <c r="L78" s="229">
        <v>2.4917396453463372</v>
      </c>
      <c r="M78" s="229">
        <v>0.76643829079127213</v>
      </c>
      <c r="N78" s="229">
        <v>1.019691914281224</v>
      </c>
      <c r="O78" s="229">
        <v>1.439705001609024</v>
      </c>
      <c r="P78" s="229">
        <v>0.74323421359175601</v>
      </c>
      <c r="Q78" s="229">
        <v>0.36741058376216712</v>
      </c>
      <c r="R78" s="229">
        <v>0.70847904700283448</v>
      </c>
      <c r="S78" s="229">
        <v>0.71939106549159548</v>
      </c>
      <c r="T78" s="229">
        <v>0.68171007549672924</v>
      </c>
      <c r="U78" s="229">
        <v>0.5112102425225995</v>
      </c>
      <c r="V78" s="229">
        <v>0.65677531475988382</v>
      </c>
      <c r="W78" s="229">
        <v>2.8493890116256448</v>
      </c>
      <c r="X78" s="229">
        <v>3.6642908948856672</v>
      </c>
      <c r="Y78" s="229">
        <v>0.52293846447482184</v>
      </c>
      <c r="DA78" s="73" t="s">
        <v>1327</v>
      </c>
    </row>
    <row r="79" spans="1:105" ht="12" customHeight="1" x14ac:dyDescent="0.25">
      <c r="A79" s="64" t="s">
        <v>33</v>
      </c>
      <c r="B79" s="229">
        <v>73.041177893209195</v>
      </c>
      <c r="C79" s="229">
        <v>113.7569846914222</v>
      </c>
      <c r="D79" s="229">
        <v>67.481627210962856</v>
      </c>
      <c r="E79" s="229">
        <v>295.83281819785168</v>
      </c>
      <c r="F79" s="229">
        <v>227.9212386405508</v>
      </c>
      <c r="G79" s="229">
        <v>151.0279798420988</v>
      </c>
      <c r="H79" s="229">
        <v>109.10245191421799</v>
      </c>
      <c r="I79" s="229">
        <v>128.45049013247939</v>
      </c>
      <c r="J79" s="229">
        <v>42.049297348865082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150.45934357396499</v>
      </c>
      <c r="T79" s="229">
        <v>348.12719331248923</v>
      </c>
      <c r="U79" s="229">
        <v>291.10089487165868</v>
      </c>
      <c r="V79" s="229">
        <v>226.35397363741291</v>
      </c>
      <c r="W79" s="229">
        <v>264.96076137010772</v>
      </c>
      <c r="X79" s="229">
        <v>167.58063142620631</v>
      </c>
      <c r="Y79" s="229">
        <v>196.28586856795539</v>
      </c>
      <c r="DA79" s="73" t="s">
        <v>1328</v>
      </c>
    </row>
    <row r="80" spans="1:105" ht="12" customHeight="1" x14ac:dyDescent="0.25">
      <c r="A80" s="64" t="s">
        <v>35</v>
      </c>
      <c r="B80" s="229">
        <v>234.32533010077361</v>
      </c>
      <c r="C80" s="229">
        <v>194.2635362672109</v>
      </c>
      <c r="D80" s="229">
        <v>135.69077338725171</v>
      </c>
      <c r="E80" s="229">
        <v>90.562585348032528</v>
      </c>
      <c r="F80" s="229">
        <v>95.804018022988316</v>
      </c>
      <c r="G80" s="229">
        <v>129.12231921334481</v>
      </c>
      <c r="H80" s="229">
        <v>121.7656958450943</v>
      </c>
      <c r="I80" s="229">
        <v>117.5600519616425</v>
      </c>
      <c r="J80" s="229">
        <v>96.099887492505005</v>
      </c>
      <c r="K80" s="229">
        <v>46.961254353039052</v>
      </c>
      <c r="L80" s="229">
        <v>76.389981874542585</v>
      </c>
      <c r="M80" s="229">
        <v>67.142100291670587</v>
      </c>
      <c r="N80" s="229">
        <v>73.06116707454224</v>
      </c>
      <c r="O80" s="229">
        <v>67.503382630858724</v>
      </c>
      <c r="P80" s="229">
        <v>53.091393184333192</v>
      </c>
      <c r="Q80" s="229">
        <v>73.975637801476623</v>
      </c>
      <c r="R80" s="229">
        <v>72.720273782121595</v>
      </c>
      <c r="S80" s="229">
        <v>79.607788152621396</v>
      </c>
      <c r="T80" s="229">
        <v>89.29345551659965</v>
      </c>
      <c r="U80" s="229">
        <v>53.509912157454558</v>
      </c>
      <c r="V80" s="229">
        <v>59.967663311842763</v>
      </c>
      <c r="W80" s="229">
        <v>57.016163490924697</v>
      </c>
      <c r="X80" s="229">
        <v>19.753473945129091</v>
      </c>
      <c r="Y80" s="229">
        <v>44.679220190483981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409.3363973746109</v>
      </c>
      <c r="C85" s="261">
        <v>455.47473584284279</v>
      </c>
      <c r="D85" s="261">
        <v>350.99374081442232</v>
      </c>
      <c r="E85" s="261">
        <v>314.23111186259518</v>
      </c>
      <c r="F85" s="261">
        <v>301.4510034576262</v>
      </c>
      <c r="G85" s="261">
        <v>310.97540325809382</v>
      </c>
      <c r="H85" s="261">
        <v>292.75078234675578</v>
      </c>
      <c r="I85" s="261">
        <v>296.27920840076598</v>
      </c>
      <c r="J85" s="261">
        <v>263.91562537056512</v>
      </c>
      <c r="K85" s="261">
        <v>193.8220833707864</v>
      </c>
      <c r="L85" s="261">
        <v>261.80146427184837</v>
      </c>
      <c r="M85" s="261">
        <v>185.05606840242271</v>
      </c>
      <c r="N85" s="261">
        <v>232.59171732426961</v>
      </c>
      <c r="O85" s="261">
        <v>201.9245754223011</v>
      </c>
      <c r="P85" s="261">
        <v>170.37930644172931</v>
      </c>
      <c r="Q85" s="261">
        <v>156.98383484435789</v>
      </c>
      <c r="R85" s="261">
        <v>144.11943343390391</v>
      </c>
      <c r="S85" s="261">
        <v>192.96183823344279</v>
      </c>
      <c r="T85" s="261">
        <v>238.98981627837131</v>
      </c>
      <c r="U85" s="261">
        <v>177.5037504408146</v>
      </c>
      <c r="V85" s="261">
        <v>174.10277954782481</v>
      </c>
      <c r="W85" s="261">
        <v>199.55872835337891</v>
      </c>
      <c r="X85" s="261">
        <v>110.3222527664817</v>
      </c>
      <c r="Y85" s="261">
        <v>220.93458240356571</v>
      </c>
      <c r="DA85" s="70" t="s">
        <v>1334</v>
      </c>
    </row>
    <row r="86" spans="1:105" ht="12" customHeight="1" x14ac:dyDescent="0.25">
      <c r="A86" s="60" t="s">
        <v>1012</v>
      </c>
      <c r="B86" s="262">
        <v>409.3363973746109</v>
      </c>
      <c r="C86" s="262">
        <v>455.47473584284279</v>
      </c>
      <c r="D86" s="262">
        <v>350.99374081442232</v>
      </c>
      <c r="E86" s="262">
        <v>314.23111186259518</v>
      </c>
      <c r="F86" s="262">
        <v>301.4510034576262</v>
      </c>
      <c r="G86" s="262">
        <v>310.97540325809382</v>
      </c>
      <c r="H86" s="262">
        <v>292.75078234675578</v>
      </c>
      <c r="I86" s="262">
        <v>296.27920840076598</v>
      </c>
      <c r="J86" s="262">
        <v>263.91562537056512</v>
      </c>
      <c r="K86" s="262">
        <v>193.8220833707864</v>
      </c>
      <c r="L86" s="262">
        <v>261.80146427184837</v>
      </c>
      <c r="M86" s="262">
        <v>185.05606840242271</v>
      </c>
      <c r="N86" s="262">
        <v>232.59171732426961</v>
      </c>
      <c r="O86" s="262">
        <v>201.9245754223011</v>
      </c>
      <c r="P86" s="262">
        <v>170.37930644172931</v>
      </c>
      <c r="Q86" s="262">
        <v>156.98383484435789</v>
      </c>
      <c r="R86" s="262">
        <v>144.11943343390391</v>
      </c>
      <c r="S86" s="262">
        <v>192.96183823344279</v>
      </c>
      <c r="T86" s="262">
        <v>238.98981627837131</v>
      </c>
      <c r="U86" s="262">
        <v>177.5037504408146</v>
      </c>
      <c r="V86" s="262">
        <v>174.10277954782481</v>
      </c>
      <c r="W86" s="262">
        <v>199.55872835337891</v>
      </c>
      <c r="X86" s="262">
        <v>110.3222527664817</v>
      </c>
      <c r="Y86" s="262">
        <v>220.93458240356571</v>
      </c>
      <c r="DA86" s="72" t="s">
        <v>1335</v>
      </c>
    </row>
    <row r="87" spans="1:105" ht="12" customHeight="1" x14ac:dyDescent="0.25">
      <c r="A87" s="59" t="s">
        <v>28</v>
      </c>
      <c r="B87" s="230">
        <v>108.0789137005933</v>
      </c>
      <c r="C87" s="230">
        <v>145.44616420158329</v>
      </c>
      <c r="D87" s="230">
        <v>87.968089025083657</v>
      </c>
      <c r="E87" s="230">
        <v>109.6045129529932</v>
      </c>
      <c r="F87" s="230">
        <v>111.2696258843521</v>
      </c>
      <c r="G87" s="230">
        <v>88.47665091631761</v>
      </c>
      <c r="H87" s="230">
        <v>89.04735911904487</v>
      </c>
      <c r="I87" s="230">
        <v>81.66970052239769</v>
      </c>
      <c r="J87" s="230">
        <v>91.558561016671305</v>
      </c>
      <c r="K87" s="230">
        <v>80.597102380902825</v>
      </c>
      <c r="L87" s="230">
        <v>119.3364466674677</v>
      </c>
      <c r="M87" s="230">
        <v>76.194058237430781</v>
      </c>
      <c r="N87" s="230">
        <v>106.48544458587899</v>
      </c>
      <c r="O87" s="230">
        <v>90.851869524262042</v>
      </c>
      <c r="P87" s="230">
        <v>82.804513790535324</v>
      </c>
      <c r="Q87" s="230">
        <v>64.6744880259605</v>
      </c>
      <c r="R87" s="230">
        <v>60.15942778053676</v>
      </c>
      <c r="S87" s="230">
        <v>96.438534588118017</v>
      </c>
      <c r="T87" s="230">
        <v>139.86791016138051</v>
      </c>
      <c r="U87" s="230">
        <v>105.6998124787705</v>
      </c>
      <c r="V87" s="230">
        <v>101.4217443651488</v>
      </c>
      <c r="W87" s="230">
        <v>127.2420691776191</v>
      </c>
      <c r="X87" s="230">
        <v>72.736521959876455</v>
      </c>
      <c r="Y87" s="230">
        <v>165.28174790638181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0.1717815269452474</v>
      </c>
      <c r="T88" s="295">
        <v>0.21507735652860019</v>
      </c>
      <c r="U88" s="295">
        <v>0.21663516886887271</v>
      </c>
      <c r="V88" s="295">
        <v>9.7286658298838688E-2</v>
      </c>
      <c r="W88" s="295">
        <v>0.1216489787043778</v>
      </c>
      <c r="X88" s="295">
        <v>0.79553880688641776</v>
      </c>
      <c r="Y88" s="295">
        <v>2.1130786555582608</v>
      </c>
      <c r="DA88" s="122" t="s">
        <v>1337</v>
      </c>
    </row>
    <row r="89" spans="1:105" ht="12" customHeight="1" x14ac:dyDescent="0.25">
      <c r="A89" s="59" t="s">
        <v>159</v>
      </c>
      <c r="B89" s="295">
        <v>2.319866631580779</v>
      </c>
      <c r="C89" s="295">
        <v>2.711085667953415</v>
      </c>
      <c r="D89" s="295">
        <v>1.3051215592142791</v>
      </c>
      <c r="E89" s="295">
        <v>1.680866253144772</v>
      </c>
      <c r="F89" s="295">
        <v>3.7502361021218649</v>
      </c>
      <c r="G89" s="295">
        <v>2.30943663909737</v>
      </c>
      <c r="H89" s="295">
        <v>0.73355405021323716</v>
      </c>
      <c r="I89" s="295">
        <v>1.5723184189608439</v>
      </c>
      <c r="J89" s="295">
        <v>3.5906282356129502</v>
      </c>
      <c r="K89" s="295">
        <v>0.99816687008407279</v>
      </c>
      <c r="L89" s="295">
        <v>1.006833665188853</v>
      </c>
      <c r="M89" s="295">
        <v>0.55197271510574242</v>
      </c>
      <c r="N89" s="295">
        <v>1.5546011945702161</v>
      </c>
      <c r="O89" s="295">
        <v>0.69984743279894013</v>
      </c>
      <c r="P89" s="295">
        <v>0.54532498454940548</v>
      </c>
      <c r="Q89" s="295">
        <v>0.83541729922340557</v>
      </c>
      <c r="R89" s="295">
        <v>0.37376904041938791</v>
      </c>
      <c r="S89" s="295">
        <v>0.90444945473681082</v>
      </c>
      <c r="T89" s="295">
        <v>1.2162938329476589</v>
      </c>
      <c r="U89" s="295">
        <v>0.94142046191946815</v>
      </c>
      <c r="V89" s="295">
        <v>0.79281623045809801</v>
      </c>
      <c r="W89" s="295">
        <v>0.79556515902274627</v>
      </c>
      <c r="X89" s="295">
        <v>0.61278743566249871</v>
      </c>
      <c r="Y89" s="295">
        <v>0.89551704119675524</v>
      </c>
      <c r="DA89" s="122" t="s">
        <v>1338</v>
      </c>
    </row>
    <row r="90" spans="1:105" ht="12" customHeight="1" x14ac:dyDescent="0.25">
      <c r="A90" s="59" t="s">
        <v>32</v>
      </c>
      <c r="B90" s="295">
        <v>82.163995471163886</v>
      </c>
      <c r="C90" s="295">
        <v>96.652572122031984</v>
      </c>
      <c r="D90" s="295">
        <v>110.80517484947001</v>
      </c>
      <c r="E90" s="295">
        <v>16.528216808329489</v>
      </c>
      <c r="F90" s="295">
        <v>10.6093317525118</v>
      </c>
      <c r="G90" s="295">
        <v>9.94920327948976</v>
      </c>
      <c r="H90" s="295">
        <v>7.1819797987680518</v>
      </c>
      <c r="I90" s="295">
        <v>4.2590694952630477</v>
      </c>
      <c r="J90" s="295">
        <v>2.3406034531037561</v>
      </c>
      <c r="K90" s="295">
        <v>4.3880452023162677</v>
      </c>
      <c r="L90" s="295">
        <v>4.4684238412710942</v>
      </c>
      <c r="M90" s="295">
        <v>1.2224230076432321</v>
      </c>
      <c r="N90" s="295">
        <v>1.7144014542623689</v>
      </c>
      <c r="O90" s="295">
        <v>2.3048627764019298</v>
      </c>
      <c r="P90" s="295">
        <v>1.2015180765051769</v>
      </c>
      <c r="Q90" s="295">
        <v>0.45207306632764072</v>
      </c>
      <c r="R90" s="295">
        <v>0.80648376795807841</v>
      </c>
      <c r="S90" s="295">
        <v>0.85480122630857491</v>
      </c>
      <c r="T90" s="295">
        <v>0.74016670602939938</v>
      </c>
      <c r="U90" s="295">
        <v>0.66853291889025213</v>
      </c>
      <c r="V90" s="295">
        <v>0.77774760842987956</v>
      </c>
      <c r="W90" s="295">
        <v>3.398361588976774</v>
      </c>
      <c r="X90" s="295">
        <v>5.6608534183479824</v>
      </c>
      <c r="Y90" s="295">
        <v>0.60903501560366236</v>
      </c>
      <c r="DA90" s="122" t="s">
        <v>1339</v>
      </c>
    </row>
    <row r="91" spans="1:105" ht="12" customHeight="1" x14ac:dyDescent="0.25">
      <c r="A91" s="59" t="s">
        <v>35</v>
      </c>
      <c r="B91" s="295">
        <v>216.77362157127291</v>
      </c>
      <c r="C91" s="295">
        <v>210.66491385127421</v>
      </c>
      <c r="D91" s="295">
        <v>150.9153553806544</v>
      </c>
      <c r="E91" s="295">
        <v>186.41751584812769</v>
      </c>
      <c r="F91" s="295">
        <v>175.82180971864051</v>
      </c>
      <c r="G91" s="295">
        <v>210.240112423189</v>
      </c>
      <c r="H91" s="295">
        <v>195.78788937872969</v>
      </c>
      <c r="I91" s="295">
        <v>208.77811996414451</v>
      </c>
      <c r="J91" s="295">
        <v>166.4258326651771</v>
      </c>
      <c r="K91" s="295">
        <v>107.83876891748319</v>
      </c>
      <c r="L91" s="295">
        <v>136.98976009792079</v>
      </c>
      <c r="M91" s="295">
        <v>107.08761444224299</v>
      </c>
      <c r="N91" s="295">
        <v>122.837270089558</v>
      </c>
      <c r="O91" s="295">
        <v>108.0679956888382</v>
      </c>
      <c r="P91" s="295">
        <v>85.82794959013934</v>
      </c>
      <c r="Q91" s="295">
        <v>91.021856452846365</v>
      </c>
      <c r="R91" s="295">
        <v>82.779752844989716</v>
      </c>
      <c r="S91" s="295">
        <v>94.592271437334162</v>
      </c>
      <c r="T91" s="295">
        <v>96.950368221485093</v>
      </c>
      <c r="U91" s="295">
        <v>69.977349412365541</v>
      </c>
      <c r="V91" s="295">
        <v>71.013184685489179</v>
      </c>
      <c r="W91" s="295">
        <v>68.001083449055884</v>
      </c>
      <c r="X91" s="295">
        <v>30.51655114570833</v>
      </c>
      <c r="Y91" s="295">
        <v>52.035203784825107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62.661891205891742</v>
      </c>
      <c r="C93" s="261">
        <f t="shared" si="4"/>
        <v>65.247136847920501</v>
      </c>
      <c r="D93" s="261">
        <f t="shared" si="4"/>
        <v>48.535309094539869</v>
      </c>
      <c r="E93" s="261">
        <f t="shared" si="4"/>
        <v>48.917545076227306</v>
      </c>
      <c r="F93" s="261">
        <f t="shared" si="4"/>
        <v>45.890615848888046</v>
      </c>
      <c r="G93" s="261">
        <f t="shared" si="4"/>
        <v>48.612565141445302</v>
      </c>
      <c r="H93" s="261">
        <f t="shared" si="4"/>
        <v>44.565634871272152</v>
      </c>
      <c r="I93" s="261">
        <f t="shared" si="4"/>
        <v>46.912653226721424</v>
      </c>
      <c r="J93" s="261">
        <f t="shared" si="4"/>
        <v>38.107347463279837</v>
      </c>
      <c r="K93" s="261">
        <f t="shared" si="4"/>
        <v>22.616217725343791</v>
      </c>
      <c r="L93" s="261">
        <f t="shared" si="4"/>
        <v>32.009746030741603</v>
      </c>
      <c r="M93" s="261">
        <f t="shared" si="4"/>
        <v>24.470593117470486</v>
      </c>
      <c r="N93" s="261">
        <f t="shared" si="4"/>
        <v>28.50914918022184</v>
      </c>
      <c r="O93" s="261">
        <f t="shared" si="4"/>
        <v>24.838066045653502</v>
      </c>
      <c r="P93" s="261">
        <f t="shared" si="4"/>
        <v>20.544251988726472</v>
      </c>
      <c r="Q93" s="261">
        <f t="shared" si="4"/>
        <v>20.998680360602112</v>
      </c>
      <c r="R93" s="261">
        <f t="shared" si="4"/>
        <v>19.445574297668344</v>
      </c>
      <c r="S93" s="261">
        <f t="shared" si="4"/>
        <v>27.919491320413925</v>
      </c>
      <c r="T93" s="261">
        <f t="shared" si="4"/>
        <v>36.613843735931695</v>
      </c>
      <c r="U93" s="261">
        <f t="shared" si="4"/>
        <v>26.64241636213702</v>
      </c>
      <c r="V93" s="261">
        <f t="shared" si="4"/>
        <v>25.94235172717012</v>
      </c>
      <c r="W93" s="261">
        <f t="shared" si="4"/>
        <v>28.836295763743962</v>
      </c>
      <c r="X93" s="261">
        <f t="shared" si="4"/>
        <v>14.621183050481543</v>
      </c>
      <c r="Y93" s="261">
        <f t="shared" si="4"/>
        <v>26.138722747036891</v>
      </c>
      <c r="DA93" s="70"/>
    </row>
    <row r="94" spans="1:105" ht="12" customHeight="1" x14ac:dyDescent="0.25">
      <c r="A94" s="60" t="s">
        <v>1022</v>
      </c>
      <c r="B94" s="262">
        <v>49.094881800179472</v>
      </c>
      <c r="C94" s="262">
        <v>51.010145681944039</v>
      </c>
      <c r="D94" s="262">
        <v>38.315356619027092</v>
      </c>
      <c r="E94" s="262">
        <v>36.246725689136937</v>
      </c>
      <c r="F94" s="262">
        <v>34.656989909236863</v>
      </c>
      <c r="G94" s="262">
        <v>38.32370465985219</v>
      </c>
      <c r="H94" s="262">
        <v>35.342155638322573</v>
      </c>
      <c r="I94" s="262">
        <v>36.482696031063483</v>
      </c>
      <c r="J94" s="262">
        <v>30.6682563267671</v>
      </c>
      <c r="K94" s="262">
        <v>19.592545809611739</v>
      </c>
      <c r="L94" s="262">
        <v>28.70019229516663</v>
      </c>
      <c r="M94" s="262">
        <v>21.864035943093061</v>
      </c>
      <c r="N94" s="262">
        <v>25.47478207431471</v>
      </c>
      <c r="O94" s="262">
        <v>21.83713034617838</v>
      </c>
      <c r="P94" s="262">
        <v>18.04904691707705</v>
      </c>
      <c r="Q94" s="262">
        <v>18.01458399687407</v>
      </c>
      <c r="R94" s="262">
        <v>16.210986891858841</v>
      </c>
      <c r="S94" s="262">
        <v>20.365337271531239</v>
      </c>
      <c r="T94" s="262">
        <v>23.560582847946169</v>
      </c>
      <c r="U94" s="262">
        <v>16.6243794616441</v>
      </c>
      <c r="V94" s="262">
        <v>16.78966056188769</v>
      </c>
      <c r="W94" s="262">
        <v>18.34681005243813</v>
      </c>
      <c r="X94" s="262">
        <v>8.6779350484028281</v>
      </c>
      <c r="Y94" s="262">
        <v>16.388579159912101</v>
      </c>
      <c r="DA94" s="72" t="s">
        <v>1342</v>
      </c>
    </row>
    <row r="95" spans="1:105" ht="12" customHeight="1" x14ac:dyDescent="0.25">
      <c r="A95" s="60" t="s">
        <v>1024</v>
      </c>
      <c r="B95" s="262">
        <v>13.56700940571227</v>
      </c>
      <c r="C95" s="262">
        <v>14.236991165976461</v>
      </c>
      <c r="D95" s="262">
        <v>10.21995247551278</v>
      </c>
      <c r="E95" s="262">
        <v>12.67081938709037</v>
      </c>
      <c r="F95" s="262">
        <v>11.23362593965118</v>
      </c>
      <c r="G95" s="262">
        <v>10.28886048159311</v>
      </c>
      <c r="H95" s="262">
        <v>9.2234792329495789</v>
      </c>
      <c r="I95" s="262">
        <v>10.42995719565794</v>
      </c>
      <c r="J95" s="262">
        <v>7.4390911365127339</v>
      </c>
      <c r="K95" s="262">
        <v>3.0236719157320509</v>
      </c>
      <c r="L95" s="262">
        <v>3.3095537355749709</v>
      </c>
      <c r="M95" s="262">
        <v>2.6065571743774232</v>
      </c>
      <c r="N95" s="262">
        <v>3.034367105907128</v>
      </c>
      <c r="O95" s="262">
        <v>3.0009356994751228</v>
      </c>
      <c r="P95" s="262">
        <v>2.4952050716494218</v>
      </c>
      <c r="Q95" s="262">
        <v>2.984096363728042</v>
      </c>
      <c r="R95" s="262">
        <v>3.2345874058095041</v>
      </c>
      <c r="S95" s="262">
        <v>7.554154048882685</v>
      </c>
      <c r="T95" s="262">
        <v>13.05326088798553</v>
      </c>
      <c r="U95" s="262">
        <v>10.01803690049292</v>
      </c>
      <c r="V95" s="262">
        <v>9.1526911652824321</v>
      </c>
      <c r="W95" s="262">
        <v>10.48948571130583</v>
      </c>
      <c r="X95" s="262">
        <v>5.9432480020787146</v>
      </c>
      <c r="Y95" s="262">
        <v>9.7501435871247892</v>
      </c>
      <c r="DA95" s="72" t="s">
        <v>1343</v>
      </c>
    </row>
    <row r="96" spans="1:105" ht="12" customHeight="1" x14ac:dyDescent="0.25">
      <c r="A96" s="64" t="s">
        <v>28</v>
      </c>
      <c r="B96" s="229">
        <v>2.5625432408822988</v>
      </c>
      <c r="C96" s="229">
        <v>2.94183817717221</v>
      </c>
      <c r="D96" s="229">
        <v>1.7348401797360169</v>
      </c>
      <c r="E96" s="229">
        <v>1.167906188298921</v>
      </c>
      <c r="F96" s="229">
        <v>1.329857273875539</v>
      </c>
      <c r="G96" s="229">
        <v>1.191878100749914</v>
      </c>
      <c r="H96" s="229">
        <v>1.214723970764777</v>
      </c>
      <c r="I96" s="229">
        <v>1.008679460066414</v>
      </c>
      <c r="J96" s="229">
        <v>1.1596275550965149</v>
      </c>
      <c r="K96" s="229">
        <v>0.76984203880930502</v>
      </c>
      <c r="L96" s="229">
        <v>1.4596167262858999</v>
      </c>
      <c r="M96" s="229">
        <v>1.047838161899451</v>
      </c>
      <c r="N96" s="229">
        <v>1.389197921690448</v>
      </c>
      <c r="O96" s="229">
        <v>1.2447431219712659</v>
      </c>
      <c r="P96" s="229">
        <v>1.123483822565623</v>
      </c>
      <c r="Q96" s="229">
        <v>1.15290482314154</v>
      </c>
      <c r="R96" s="229">
        <v>1.1591843361060521</v>
      </c>
      <c r="S96" s="229">
        <v>1.7801964600836031</v>
      </c>
      <c r="T96" s="229">
        <v>2.8255674580536119</v>
      </c>
      <c r="U96" s="229">
        <v>1.7728353131795209</v>
      </c>
      <c r="V96" s="229">
        <v>1.878566788103007</v>
      </c>
      <c r="W96" s="229">
        <v>2.3400778673450109</v>
      </c>
      <c r="X96" s="229">
        <v>1.032709071385896</v>
      </c>
      <c r="Y96" s="229">
        <v>3.1127959243521288</v>
      </c>
      <c r="DA96" s="73" t="s">
        <v>1344</v>
      </c>
    </row>
    <row r="97" spans="1:105" ht="12" customHeight="1" x14ac:dyDescent="0.25">
      <c r="A97" s="64" t="s">
        <v>30</v>
      </c>
      <c r="B97" s="229">
        <v>2.2595892999199849</v>
      </c>
      <c r="C97" s="229">
        <v>2.5292778454056268</v>
      </c>
      <c r="D97" s="229">
        <v>1.8177785355178679</v>
      </c>
      <c r="E97" s="229">
        <v>2.8336950269195329</v>
      </c>
      <c r="F97" s="229">
        <v>2.6315648767090098</v>
      </c>
      <c r="G97" s="229">
        <v>2.7870341435592989</v>
      </c>
      <c r="H97" s="229">
        <v>2.8369197404891309</v>
      </c>
      <c r="I97" s="229">
        <v>3.95326579258341</v>
      </c>
      <c r="J97" s="229">
        <v>3.1741806986349079</v>
      </c>
      <c r="K97" s="229">
        <v>1.172335038591557</v>
      </c>
      <c r="L97" s="229">
        <v>0.107432280742827</v>
      </c>
      <c r="M97" s="229">
        <v>6.1623684171558113E-2</v>
      </c>
      <c r="N97" s="229">
        <v>0</v>
      </c>
      <c r="O97" s="229">
        <v>0.2344078588261661</v>
      </c>
      <c r="P97" s="229">
        <v>0.18351473346989869</v>
      </c>
      <c r="Q97" s="229">
        <v>0.18566028991379929</v>
      </c>
      <c r="R97" s="229">
        <v>0.45761634859627243</v>
      </c>
      <c r="S97" s="229">
        <v>0.69202423088993525</v>
      </c>
      <c r="T97" s="229">
        <v>0.58944929125673096</v>
      </c>
      <c r="U97" s="229">
        <v>0.65587911209965077</v>
      </c>
      <c r="V97" s="229">
        <v>0.96305907355857989</v>
      </c>
      <c r="W97" s="229">
        <v>1.007805969460106</v>
      </c>
      <c r="X97" s="229">
        <v>0.70118874201592307</v>
      </c>
      <c r="Y97" s="229">
        <v>1.2838925983564999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3.1709820921870711E-3</v>
      </c>
      <c r="T98" s="229">
        <v>4.3449250000963148E-3</v>
      </c>
      <c r="U98" s="229">
        <v>3.63348305395039E-3</v>
      </c>
      <c r="V98" s="229">
        <v>1.801975368790101E-3</v>
      </c>
      <c r="W98" s="229">
        <v>2.2372167042793568E-3</v>
      </c>
      <c r="X98" s="229">
        <v>1.129501549392631E-2</v>
      </c>
      <c r="Y98" s="229">
        <v>3.9796182640704392E-2</v>
      </c>
      <c r="DA98" s="73" t="s">
        <v>1346</v>
      </c>
    </row>
    <row r="99" spans="1:105" ht="12" customHeight="1" x14ac:dyDescent="0.25">
      <c r="A99" s="64" t="s">
        <v>159</v>
      </c>
      <c r="B99" s="229">
        <v>5.5003870347681678E-2</v>
      </c>
      <c r="C99" s="229">
        <v>5.4835239989663213E-2</v>
      </c>
      <c r="D99" s="229">
        <v>2.5738621191589511E-2</v>
      </c>
      <c r="E99" s="229">
        <v>1.79107050052996E-2</v>
      </c>
      <c r="F99" s="229">
        <v>4.4821564910633653E-2</v>
      </c>
      <c r="G99" s="229">
        <v>3.1110659441811999E-2</v>
      </c>
      <c r="H99" s="229">
        <v>1.0006649242167501E-2</v>
      </c>
      <c r="I99" s="229">
        <v>1.9419261779403181E-2</v>
      </c>
      <c r="J99" s="229">
        <v>4.5476811735455293E-2</v>
      </c>
      <c r="K99" s="229">
        <v>9.5342238819680174E-3</v>
      </c>
      <c r="L99" s="229">
        <v>1.2314689261633691E-2</v>
      </c>
      <c r="M99" s="229">
        <v>7.5908553579433656E-3</v>
      </c>
      <c r="N99" s="229">
        <v>2.0281163843126979E-2</v>
      </c>
      <c r="O99" s="229">
        <v>9.5884683822944645E-3</v>
      </c>
      <c r="P99" s="229">
        <v>7.3989178866736326E-3</v>
      </c>
      <c r="Q99" s="229">
        <v>1.4892373531027099E-2</v>
      </c>
      <c r="R99" s="229">
        <v>7.2019836783706621E-3</v>
      </c>
      <c r="S99" s="229">
        <v>1.6695584649057842E-2</v>
      </c>
      <c r="T99" s="229">
        <v>2.457118484034608E-2</v>
      </c>
      <c r="U99" s="229">
        <v>1.5789842955263721E-2</v>
      </c>
      <c r="V99" s="229">
        <v>1.4684802050391349E-2</v>
      </c>
      <c r="W99" s="229">
        <v>1.4631044847763281E-2</v>
      </c>
      <c r="X99" s="229">
        <v>8.7003217446807671E-3</v>
      </c>
      <c r="Y99" s="229">
        <v>1.6865514984776519E-2</v>
      </c>
      <c r="DA99" s="73" t="s">
        <v>1347</v>
      </c>
    </row>
    <row r="100" spans="1:105" ht="12" customHeight="1" x14ac:dyDescent="0.25">
      <c r="A100" s="64" t="s">
        <v>32</v>
      </c>
      <c r="B100" s="229">
        <v>1.948102400638384</v>
      </c>
      <c r="C100" s="229">
        <v>1.954924202720151</v>
      </c>
      <c r="D100" s="229">
        <v>2.1852159297983871</v>
      </c>
      <c r="E100" s="229">
        <v>0.17611872150075639</v>
      </c>
      <c r="F100" s="229">
        <v>0.12679917713303529</v>
      </c>
      <c r="G100" s="229">
        <v>0.1340267447504174</v>
      </c>
      <c r="H100" s="229">
        <v>9.7971720951869054E-2</v>
      </c>
      <c r="I100" s="229">
        <v>5.2602567309391397E-2</v>
      </c>
      <c r="J100" s="229">
        <v>2.9644723875454439E-2</v>
      </c>
      <c r="K100" s="229">
        <v>4.1913438140413511E-2</v>
      </c>
      <c r="L100" s="229">
        <v>5.4653765559386218E-2</v>
      </c>
      <c r="M100" s="229">
        <v>1.6811041530312289E-2</v>
      </c>
      <c r="N100" s="229">
        <v>2.2365901240930661E-2</v>
      </c>
      <c r="O100" s="229">
        <v>3.1578459563209538E-2</v>
      </c>
      <c r="P100" s="229">
        <v>1.630208378360197E-2</v>
      </c>
      <c r="Q100" s="229">
        <v>8.0587761030641962E-3</v>
      </c>
      <c r="R100" s="229">
        <v>1.553976468245674E-2</v>
      </c>
      <c r="S100" s="229">
        <v>1.57791086690479E-2</v>
      </c>
      <c r="T100" s="229">
        <v>1.4952614618166139E-2</v>
      </c>
      <c r="U100" s="229">
        <v>1.121287482766029E-2</v>
      </c>
      <c r="V100" s="229">
        <v>1.44056960947417E-2</v>
      </c>
      <c r="W100" s="229">
        <v>6.2498439321189071E-2</v>
      </c>
      <c r="X100" s="229">
        <v>8.0372480280795494E-2</v>
      </c>
      <c r="Y100" s="229">
        <v>1.147012140404413E-2</v>
      </c>
      <c r="DA100" s="73" t="s">
        <v>1348</v>
      </c>
    </row>
    <row r="101" spans="1:105" ht="12" customHeight="1" x14ac:dyDescent="0.25">
      <c r="A101" s="64" t="s">
        <v>33</v>
      </c>
      <c r="B101" s="229">
        <v>1.6020836768449851</v>
      </c>
      <c r="C101" s="229">
        <v>2.4951433363751452</v>
      </c>
      <c r="D101" s="229">
        <v>1.480140607804646</v>
      </c>
      <c r="E101" s="229">
        <v>6.4887908818060342</v>
      </c>
      <c r="F101" s="229">
        <v>4.9992197081786891</v>
      </c>
      <c r="G101" s="229">
        <v>3.3126445688712738</v>
      </c>
      <c r="H101" s="229">
        <v>2.3930509112420029</v>
      </c>
      <c r="I101" s="229">
        <v>2.817430379132972</v>
      </c>
      <c r="J101" s="229">
        <v>0.92230841353505999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3.3001721127921679</v>
      </c>
      <c r="T101" s="229">
        <v>7.6358146179848392</v>
      </c>
      <c r="U101" s="229">
        <v>6.3850009739808957</v>
      </c>
      <c r="V101" s="229">
        <v>4.9648433501948599</v>
      </c>
      <c r="W101" s="229">
        <v>5.8116438294039972</v>
      </c>
      <c r="X101" s="229">
        <v>3.6757100844654089</v>
      </c>
      <c r="Y101" s="229">
        <v>4.3053301589389932</v>
      </c>
      <c r="DA101" s="73" t="s">
        <v>1349</v>
      </c>
    </row>
    <row r="102" spans="1:105" ht="12" customHeight="1" x14ac:dyDescent="0.25">
      <c r="A102" s="64" t="s">
        <v>35</v>
      </c>
      <c r="B102" s="229">
        <v>5.139686917078933</v>
      </c>
      <c r="C102" s="229">
        <v>4.2609723643136634</v>
      </c>
      <c r="D102" s="229">
        <v>2.9762386014642699</v>
      </c>
      <c r="E102" s="229">
        <v>1.986397863559823</v>
      </c>
      <c r="F102" s="229">
        <v>2.101363338844271</v>
      </c>
      <c r="G102" s="229">
        <v>2.8321662642203931</v>
      </c>
      <c r="H102" s="229">
        <v>2.6708062402596302</v>
      </c>
      <c r="I102" s="229">
        <v>2.5785597347863471</v>
      </c>
      <c r="J102" s="229">
        <v>2.1078529336353409</v>
      </c>
      <c r="K102" s="229">
        <v>1.030047176308807</v>
      </c>
      <c r="L102" s="229">
        <v>1.675536273725224</v>
      </c>
      <c r="M102" s="229">
        <v>1.472693431418159</v>
      </c>
      <c r="N102" s="229">
        <v>1.602522119132622</v>
      </c>
      <c r="O102" s="229">
        <v>1.4806177907321869</v>
      </c>
      <c r="P102" s="229">
        <v>1.1645055139436249</v>
      </c>
      <c r="Q102" s="229">
        <v>1.6225801010386109</v>
      </c>
      <c r="R102" s="229">
        <v>1.5950449727463529</v>
      </c>
      <c r="S102" s="229">
        <v>1.7461155697066859</v>
      </c>
      <c r="T102" s="229">
        <v>1.9585607962317431</v>
      </c>
      <c r="U102" s="229">
        <v>1.173685300395974</v>
      </c>
      <c r="V102" s="229">
        <v>1.3153294799120621</v>
      </c>
      <c r="W102" s="229">
        <v>1.2505913442234891</v>
      </c>
      <c r="X102" s="229">
        <v>0.43327228669208379</v>
      </c>
      <c r="Y102" s="229">
        <v>0.97999308644764127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53.147955764561857</v>
      </c>
      <c r="C110" s="223">
        <v>64.187176760485443</v>
      </c>
      <c r="D110" s="223">
        <v>56.908025284797397</v>
      </c>
      <c r="E110" s="223">
        <v>57.626433143478259</v>
      </c>
      <c r="F110" s="223">
        <v>48.435576660663003</v>
      </c>
      <c r="G110" s="223">
        <v>48.746780050666501</v>
      </c>
      <c r="H110" s="223">
        <v>47.95740174754502</v>
      </c>
      <c r="I110" s="223">
        <v>53.842716376729612</v>
      </c>
      <c r="J110" s="223">
        <v>45.821653580673299</v>
      </c>
      <c r="K110" s="223">
        <v>33.070678660406152</v>
      </c>
      <c r="L110" s="223">
        <v>57.909186023051269</v>
      </c>
      <c r="M110" s="223">
        <v>63.325304088444042</v>
      </c>
      <c r="N110" s="223">
        <v>63.502791291353269</v>
      </c>
      <c r="O110" s="223">
        <v>64.355062135118928</v>
      </c>
      <c r="P110" s="223">
        <v>73.865441005099314</v>
      </c>
      <c r="Q110" s="223">
        <v>81.909704966947402</v>
      </c>
      <c r="R110" s="223">
        <v>98.716040496376394</v>
      </c>
      <c r="S110" s="223">
        <v>130.32965147938131</v>
      </c>
      <c r="T110" s="223">
        <v>161.33214219647661</v>
      </c>
      <c r="U110" s="223">
        <v>193.82864659487461</v>
      </c>
      <c r="V110" s="223">
        <v>215.3468143319617</v>
      </c>
      <c r="W110" s="223">
        <v>254.59253467945169</v>
      </c>
      <c r="X110" s="223">
        <v>160.18648490283141</v>
      </c>
      <c r="Y110" s="223">
        <v>174.25048269597369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3.5315181522873309</v>
      </c>
      <c r="C115" s="260">
        <v>4.1551485847846621</v>
      </c>
      <c r="D115" s="260">
        <v>3.7243340855046929</v>
      </c>
      <c r="E115" s="260">
        <v>3.3603918220142268</v>
      </c>
      <c r="F115" s="260">
        <v>2.9473576038891909</v>
      </c>
      <c r="G115" s="260">
        <v>3.313291366990017</v>
      </c>
      <c r="H115" s="260">
        <v>3.2733367886658451</v>
      </c>
      <c r="I115" s="260">
        <v>3.5456430070814728</v>
      </c>
      <c r="J115" s="260">
        <v>3.2118348048107461</v>
      </c>
      <c r="K115" s="260">
        <v>2.5897481046947588</v>
      </c>
      <c r="L115" s="260">
        <v>5.1130533527304003</v>
      </c>
      <c r="M115" s="260">
        <v>5.7266642279963822</v>
      </c>
      <c r="N115" s="260">
        <v>5.5667214085949217</v>
      </c>
      <c r="O115" s="260">
        <v>5.3739837009315314</v>
      </c>
      <c r="P115" s="260">
        <v>6.1002559513659262</v>
      </c>
      <c r="Q115" s="260">
        <v>6.6093818009289356</v>
      </c>
      <c r="R115" s="260">
        <v>7.368675075899163</v>
      </c>
      <c r="S115" s="260">
        <v>7.1754408481496403</v>
      </c>
      <c r="T115" s="260">
        <v>6.9303012979997076</v>
      </c>
      <c r="U115" s="260">
        <v>7.8061253012249878</v>
      </c>
      <c r="V115" s="260">
        <v>9.2883670291144735</v>
      </c>
      <c r="W115" s="260">
        <v>10.53712587553667</v>
      </c>
      <c r="X115" s="260">
        <v>5.7140638926771086</v>
      </c>
      <c r="Y115" s="260">
        <v>6.6566965241163611</v>
      </c>
      <c r="DA115" s="68" t="s">
        <v>1362</v>
      </c>
    </row>
    <row r="116" spans="1:105" ht="12" customHeight="1" x14ac:dyDescent="0.25">
      <c r="A116" s="37" t="s">
        <v>159</v>
      </c>
      <c r="B116" s="226">
        <v>3.7393403097073348E-2</v>
      </c>
      <c r="C116" s="226">
        <v>5.2793959029171472E-2</v>
      </c>
      <c r="D116" s="226">
        <v>3.1932029162074473E-2</v>
      </c>
      <c r="E116" s="226">
        <v>3.002880273540201E-2</v>
      </c>
      <c r="F116" s="226">
        <v>6.1553494261580882E-2</v>
      </c>
      <c r="G116" s="226">
        <v>3.6000248001887919E-2</v>
      </c>
      <c r="H116" s="226">
        <v>1.221835855233794E-2</v>
      </c>
      <c r="I116" s="226">
        <v>2.6502820008107341E-2</v>
      </c>
      <c r="J116" s="226">
        <v>6.7831695102790385E-2</v>
      </c>
      <c r="K116" s="226">
        <v>2.3751135046790051E-2</v>
      </c>
      <c r="L116" s="226">
        <v>3.730522694112981E-2</v>
      </c>
      <c r="M116" s="226">
        <v>2.936616988139655E-2</v>
      </c>
      <c r="N116" s="226">
        <v>6.9570717622490424E-2</v>
      </c>
      <c r="O116" s="226">
        <v>3.4577946836679627E-2</v>
      </c>
      <c r="P116" s="226">
        <v>3.8514482619846059E-2</v>
      </c>
      <c r="Q116" s="226">
        <v>6.0110557042783633E-2</v>
      </c>
      <c r="R116" s="226">
        <v>3.3121659189330938E-2</v>
      </c>
      <c r="S116" s="226">
        <v>6.7958601111967901E-2</v>
      </c>
      <c r="T116" s="226">
        <v>8.5867060698796294E-2</v>
      </c>
      <c r="U116" s="226">
        <v>0.1036234286058189</v>
      </c>
      <c r="V116" s="226">
        <v>0.10255365904242079</v>
      </c>
      <c r="W116" s="226">
        <v>0.1218514330628256</v>
      </c>
      <c r="X116" s="226">
        <v>0.11248252354776141</v>
      </c>
      <c r="Y116" s="226">
        <v>0.11262240684413211</v>
      </c>
      <c r="DA116" s="69" t="s">
        <v>1363</v>
      </c>
    </row>
    <row r="117" spans="1:105" ht="12" customHeight="1" x14ac:dyDescent="0.25">
      <c r="A117" s="37" t="s">
        <v>35</v>
      </c>
      <c r="B117" s="226">
        <v>3.4941247491902581</v>
      </c>
      <c r="C117" s="226">
        <v>4.102354625755491</v>
      </c>
      <c r="D117" s="226">
        <v>3.692402056342619</v>
      </c>
      <c r="E117" s="226">
        <v>3.3303630192788249</v>
      </c>
      <c r="F117" s="226">
        <v>2.8858041096276099</v>
      </c>
      <c r="G117" s="226">
        <v>3.2772911189881291</v>
      </c>
      <c r="H117" s="226">
        <v>3.2611184301135072</v>
      </c>
      <c r="I117" s="226">
        <v>3.519140187073365</v>
      </c>
      <c r="J117" s="226">
        <v>3.1440031097079562</v>
      </c>
      <c r="K117" s="226">
        <v>2.5659969696479692</v>
      </c>
      <c r="L117" s="226">
        <v>5.0757481257892696</v>
      </c>
      <c r="M117" s="226">
        <v>5.6972980581149857</v>
      </c>
      <c r="N117" s="226">
        <v>5.4971506909724317</v>
      </c>
      <c r="O117" s="226">
        <v>5.3394057540948507</v>
      </c>
      <c r="P117" s="226">
        <v>6.0617414687460798</v>
      </c>
      <c r="Q117" s="226">
        <v>6.5492712438861531</v>
      </c>
      <c r="R117" s="226">
        <v>7.335553416709832</v>
      </c>
      <c r="S117" s="226">
        <v>7.1074822470376722</v>
      </c>
      <c r="T117" s="226">
        <v>6.8444342373009111</v>
      </c>
      <c r="U117" s="226">
        <v>7.7025018726191687</v>
      </c>
      <c r="V117" s="226">
        <v>9.1858133700720526</v>
      </c>
      <c r="W117" s="226">
        <v>10.415274442473841</v>
      </c>
      <c r="X117" s="226">
        <v>5.6015813691293479</v>
      </c>
      <c r="Y117" s="226">
        <v>6.5440741172722294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22.798292796335861</v>
      </c>
      <c r="C121" s="261">
        <f t="shared" si="5"/>
        <v>27.06590383625117</v>
      </c>
      <c r="D121" s="261">
        <f t="shared" si="5"/>
        <v>23.217851661112551</v>
      </c>
      <c r="E121" s="261">
        <f t="shared" si="5"/>
        <v>27.45114394599074</v>
      </c>
      <c r="F121" s="261">
        <f t="shared" si="5"/>
        <v>22.223611188956841</v>
      </c>
      <c r="G121" s="261">
        <f t="shared" si="5"/>
        <v>20.774028524267841</v>
      </c>
      <c r="H121" s="261">
        <f t="shared" si="5"/>
        <v>20.00330333695911</v>
      </c>
      <c r="I121" s="261">
        <f t="shared" si="5"/>
        <v>23.70103299184699</v>
      </c>
      <c r="J121" s="261">
        <f t="shared" si="5"/>
        <v>18.11909993044917</v>
      </c>
      <c r="K121" s="261">
        <f t="shared" si="5"/>
        <v>9.3340296307977617</v>
      </c>
      <c r="L121" s="261">
        <f t="shared" si="5"/>
        <v>13.787014918032529</v>
      </c>
      <c r="M121" s="261">
        <f t="shared" si="5"/>
        <v>15.97937855657128</v>
      </c>
      <c r="N121" s="261">
        <f t="shared" si="5"/>
        <v>15.4722985976959</v>
      </c>
      <c r="O121" s="261">
        <f t="shared" si="5"/>
        <v>17.27275561999004</v>
      </c>
      <c r="P121" s="261">
        <f t="shared" si="5"/>
        <v>19.72574926195183</v>
      </c>
      <c r="Q121" s="261">
        <f t="shared" si="5"/>
        <v>25.584269559392769</v>
      </c>
      <c r="R121" s="261">
        <f t="shared" si="5"/>
        <v>34.417839773671759</v>
      </c>
      <c r="S121" s="261">
        <f t="shared" si="5"/>
        <v>62.181967473000213</v>
      </c>
      <c r="T121" s="261">
        <f t="shared" si="5"/>
        <v>89.592478963137992</v>
      </c>
      <c r="U121" s="261">
        <f t="shared" si="5"/>
        <v>109.68705184247131</v>
      </c>
      <c r="V121" s="261">
        <f t="shared" si="5"/>
        <v>118.1830267117667</v>
      </c>
      <c r="W121" s="261">
        <f t="shared" si="5"/>
        <v>140.5806337333361</v>
      </c>
      <c r="X121" s="261">
        <f t="shared" si="5"/>
        <v>90.916490383029469</v>
      </c>
      <c r="Y121" s="261">
        <f t="shared" si="5"/>
        <v>92.108597358373785</v>
      </c>
      <c r="DA121" s="70"/>
    </row>
    <row r="122" spans="1:105" ht="12" customHeight="1" x14ac:dyDescent="0.25">
      <c r="A122" s="60" t="s">
        <v>1052</v>
      </c>
      <c r="B122" s="262">
        <v>22.798292796335861</v>
      </c>
      <c r="C122" s="262">
        <v>27.06590383625117</v>
      </c>
      <c r="D122" s="262">
        <v>23.217851661112551</v>
      </c>
      <c r="E122" s="262">
        <v>27.45114394599074</v>
      </c>
      <c r="F122" s="262">
        <v>22.223611188956841</v>
      </c>
      <c r="G122" s="262">
        <v>20.774028524267841</v>
      </c>
      <c r="H122" s="262">
        <v>20.00330333695911</v>
      </c>
      <c r="I122" s="262">
        <v>23.70103299184699</v>
      </c>
      <c r="J122" s="262">
        <v>18.11909993044917</v>
      </c>
      <c r="K122" s="262">
        <v>9.3340296307977617</v>
      </c>
      <c r="L122" s="262">
        <v>13.787014918032529</v>
      </c>
      <c r="M122" s="262">
        <v>15.97937855657128</v>
      </c>
      <c r="N122" s="262">
        <v>15.4722985976959</v>
      </c>
      <c r="O122" s="262">
        <v>17.27275561999004</v>
      </c>
      <c r="P122" s="262">
        <v>19.72574926195183</v>
      </c>
      <c r="Q122" s="262">
        <v>25.584269559392769</v>
      </c>
      <c r="R122" s="262">
        <v>34.417839773671759</v>
      </c>
      <c r="S122" s="262">
        <v>62.181967473000213</v>
      </c>
      <c r="T122" s="262">
        <v>89.592478963137992</v>
      </c>
      <c r="U122" s="262">
        <v>109.68705184247131</v>
      </c>
      <c r="V122" s="262">
        <v>118.1830267117667</v>
      </c>
      <c r="W122" s="262">
        <v>140.5806337333361</v>
      </c>
      <c r="X122" s="262">
        <v>90.916490383029469</v>
      </c>
      <c r="Y122" s="262">
        <v>92.108597358373785</v>
      </c>
      <c r="DA122" s="72" t="s">
        <v>1368</v>
      </c>
    </row>
    <row r="123" spans="1:105" ht="12" customHeight="1" x14ac:dyDescent="0.25">
      <c r="A123" s="64" t="s">
        <v>28</v>
      </c>
      <c r="B123" s="229">
        <v>4.3061524733894698</v>
      </c>
      <c r="C123" s="229">
        <v>5.5927202789476773</v>
      </c>
      <c r="D123" s="229">
        <v>3.9412376961007052</v>
      </c>
      <c r="E123" s="229">
        <v>2.5302515891807031</v>
      </c>
      <c r="F123" s="229">
        <v>2.6308719152823952</v>
      </c>
      <c r="G123" s="229">
        <v>2.406496784238159</v>
      </c>
      <c r="H123" s="229">
        <v>2.634417169941722</v>
      </c>
      <c r="I123" s="229">
        <v>2.292123036821764</v>
      </c>
      <c r="J123" s="229">
        <v>2.8244589516812728</v>
      </c>
      <c r="K123" s="229">
        <v>2.3764907706728171</v>
      </c>
      <c r="L123" s="229">
        <v>6.0805048619092421</v>
      </c>
      <c r="M123" s="229">
        <v>6.4237235306424507</v>
      </c>
      <c r="N123" s="229">
        <v>7.0835480037500229</v>
      </c>
      <c r="O123" s="229">
        <v>7.1644799851038439</v>
      </c>
      <c r="P123" s="229">
        <v>8.8816588406254908</v>
      </c>
      <c r="Q123" s="229">
        <v>9.8844756255550195</v>
      </c>
      <c r="R123" s="229">
        <v>12.3343770759113</v>
      </c>
      <c r="S123" s="229">
        <v>14.65367500585211</v>
      </c>
      <c r="T123" s="229">
        <v>19.39359024667921</v>
      </c>
      <c r="U123" s="229">
        <v>19.410697009442849</v>
      </c>
      <c r="V123" s="229">
        <v>24.256768297869751</v>
      </c>
      <c r="W123" s="229">
        <v>31.361845435581611</v>
      </c>
      <c r="X123" s="229">
        <v>15.79780691034329</v>
      </c>
      <c r="Y123" s="229">
        <v>29.406260932767079</v>
      </c>
      <c r="DA123" s="73" t="s">
        <v>1369</v>
      </c>
    </row>
    <row r="124" spans="1:105" ht="12" customHeight="1" x14ac:dyDescent="0.25">
      <c r="A124" s="64" t="s">
        <v>30</v>
      </c>
      <c r="B124" s="229">
        <v>3.7970621909758209</v>
      </c>
      <c r="C124" s="229">
        <v>4.8084029933591692</v>
      </c>
      <c r="D124" s="229">
        <v>4.1296583806560871</v>
      </c>
      <c r="E124" s="229">
        <v>6.1391586216011014</v>
      </c>
      <c r="F124" s="229">
        <v>5.2060550131075649</v>
      </c>
      <c r="G124" s="229">
        <v>5.627243842988185</v>
      </c>
      <c r="H124" s="229">
        <v>6.152533624067587</v>
      </c>
      <c r="I124" s="229">
        <v>8.983400527718949</v>
      </c>
      <c r="J124" s="229">
        <v>7.7312263313431764</v>
      </c>
      <c r="K124" s="229">
        <v>3.6189805945883382</v>
      </c>
      <c r="L124" s="229">
        <v>0.44754386108261529</v>
      </c>
      <c r="M124" s="229">
        <v>0.37778115404781559</v>
      </c>
      <c r="N124" s="229">
        <v>0</v>
      </c>
      <c r="O124" s="229">
        <v>1.3492024043093149</v>
      </c>
      <c r="P124" s="229">
        <v>1.450768780262301</v>
      </c>
      <c r="Q124" s="229">
        <v>1.5917659233013119</v>
      </c>
      <c r="R124" s="229">
        <v>4.869296818354953</v>
      </c>
      <c r="S124" s="229">
        <v>5.6963927313728284</v>
      </c>
      <c r="T124" s="229">
        <v>4.0457494629072182</v>
      </c>
      <c r="U124" s="229">
        <v>7.1811919726237701</v>
      </c>
      <c r="V124" s="229">
        <v>12.4353847584314</v>
      </c>
      <c r="W124" s="229">
        <v>13.50666808328236</v>
      </c>
      <c r="X124" s="229">
        <v>10.72639396805957</v>
      </c>
      <c r="Y124" s="229">
        <v>12.128800497828159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2.6101917440114499E-2</v>
      </c>
      <c r="T125" s="229">
        <v>2.9821866352631871E-2</v>
      </c>
      <c r="U125" s="229">
        <v>3.9782848482798852E-2</v>
      </c>
      <c r="V125" s="229">
        <v>2.3267790783924519E-2</v>
      </c>
      <c r="W125" s="229">
        <v>2.9983294771774329E-2</v>
      </c>
      <c r="X125" s="229">
        <v>0.17278484208812259</v>
      </c>
      <c r="Y125" s="229">
        <v>0.37595041862700218</v>
      </c>
      <c r="DA125" s="73" t="s">
        <v>1371</v>
      </c>
    </row>
    <row r="126" spans="1:105" ht="12" customHeight="1" x14ac:dyDescent="0.25">
      <c r="A126" s="64" t="s">
        <v>159</v>
      </c>
      <c r="B126" s="229">
        <v>9.2429680235215292E-2</v>
      </c>
      <c r="C126" s="229">
        <v>0.1042471204129729</v>
      </c>
      <c r="D126" s="229">
        <v>5.8473411712994222E-2</v>
      </c>
      <c r="E126" s="229">
        <v>3.8803279113550651E-2</v>
      </c>
      <c r="F126" s="229">
        <v>8.8671016536041439E-2</v>
      </c>
      <c r="G126" s="229">
        <v>6.2814898482607656E-2</v>
      </c>
      <c r="H126" s="229">
        <v>2.1701793338739631E-2</v>
      </c>
      <c r="I126" s="229">
        <v>4.4128327228663611E-2</v>
      </c>
      <c r="J126" s="229">
        <v>0.1107660709126907</v>
      </c>
      <c r="K126" s="229">
        <v>2.9432005422917521E-2</v>
      </c>
      <c r="L126" s="229">
        <v>5.1300815193315571E-2</v>
      </c>
      <c r="M126" s="229">
        <v>4.6535388720842549E-2</v>
      </c>
      <c r="N126" s="229">
        <v>0.1034140603089107</v>
      </c>
      <c r="O126" s="229">
        <v>5.5189210207449962E-2</v>
      </c>
      <c r="P126" s="229">
        <v>5.8491865338273302E-2</v>
      </c>
      <c r="Q126" s="229">
        <v>0.12768036026858251</v>
      </c>
      <c r="R126" s="229">
        <v>7.6633180432706768E-2</v>
      </c>
      <c r="S126" s="229">
        <v>0.13742959103991109</v>
      </c>
      <c r="T126" s="229">
        <v>0.16864700551065251</v>
      </c>
      <c r="U126" s="229">
        <v>0.17288230618648201</v>
      </c>
      <c r="V126" s="229">
        <v>0.18961574488183361</v>
      </c>
      <c r="W126" s="229">
        <v>0.19608602494805899</v>
      </c>
      <c r="X126" s="229">
        <v>0.13309266548407031</v>
      </c>
      <c r="Y126" s="229">
        <v>0.15932677453343011</v>
      </c>
      <c r="DA126" s="73" t="s">
        <v>1372</v>
      </c>
    </row>
    <row r="127" spans="1:105" ht="12" customHeight="1" x14ac:dyDescent="0.25">
      <c r="A127" s="64" t="s">
        <v>32</v>
      </c>
      <c r="B127" s="229">
        <v>3.2736329428870898</v>
      </c>
      <c r="C127" s="229">
        <v>3.7165008997429259</v>
      </c>
      <c r="D127" s="229">
        <v>4.9644085358639032</v>
      </c>
      <c r="E127" s="229">
        <v>0.38155862125435253</v>
      </c>
      <c r="F127" s="229">
        <v>0.25084826812132099</v>
      </c>
      <c r="G127" s="229">
        <v>0.2706106690280265</v>
      </c>
      <c r="H127" s="229">
        <v>0.21247492439113319</v>
      </c>
      <c r="I127" s="229">
        <v>0.1195340651805132</v>
      </c>
      <c r="J127" s="229">
        <v>7.2204480957834827E-2</v>
      </c>
      <c r="K127" s="229">
        <v>0.1293861518161806</v>
      </c>
      <c r="L127" s="229">
        <v>0.22767791107129509</v>
      </c>
      <c r="M127" s="229">
        <v>0.10305931486320211</v>
      </c>
      <c r="N127" s="229">
        <v>0.1140441780207091</v>
      </c>
      <c r="O127" s="229">
        <v>0.18175898103596719</v>
      </c>
      <c r="P127" s="229">
        <v>0.1288755063927845</v>
      </c>
      <c r="Q127" s="229">
        <v>6.9092239327689958E-2</v>
      </c>
      <c r="R127" s="229">
        <v>0.16535188692095529</v>
      </c>
      <c r="S127" s="229">
        <v>0.12988562526823169</v>
      </c>
      <c r="T127" s="229">
        <v>0.10262890032750289</v>
      </c>
      <c r="U127" s="229">
        <v>0.1227692805228339</v>
      </c>
      <c r="V127" s="229">
        <v>0.18601182271115291</v>
      </c>
      <c r="W127" s="229">
        <v>0.83760733833188461</v>
      </c>
      <c r="X127" s="229">
        <v>1.229493338987941</v>
      </c>
      <c r="Y127" s="229">
        <v>0.1083570497825166</v>
      </c>
      <c r="DA127" s="73" t="s">
        <v>1373</v>
      </c>
    </row>
    <row r="128" spans="1:105" ht="12" customHeight="1" x14ac:dyDescent="0.25">
      <c r="A128" s="64" t="s">
        <v>33</v>
      </c>
      <c r="B128" s="229">
        <v>2.6921756782717261</v>
      </c>
      <c r="C128" s="229">
        <v>4.7435099743113964</v>
      </c>
      <c r="D128" s="229">
        <v>3.362607130702238</v>
      </c>
      <c r="E128" s="229">
        <v>14.057870062718401</v>
      </c>
      <c r="F128" s="229">
        <v>9.8900137533138608</v>
      </c>
      <c r="G128" s="229">
        <v>6.6884931414520734</v>
      </c>
      <c r="H128" s="229">
        <v>5.1898987431288646</v>
      </c>
      <c r="I128" s="229">
        <v>6.4023283236351034</v>
      </c>
      <c r="J128" s="229">
        <v>2.2464301088492511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27.165344212605412</v>
      </c>
      <c r="T128" s="229">
        <v>52.409245965343217</v>
      </c>
      <c r="U128" s="229">
        <v>69.909098938616708</v>
      </c>
      <c r="V128" s="229">
        <v>64.10794417509554</v>
      </c>
      <c r="W128" s="229">
        <v>77.887953237731949</v>
      </c>
      <c r="X128" s="229">
        <v>56.228961071155013</v>
      </c>
      <c r="Y128" s="229">
        <v>40.67200842336679</v>
      </c>
      <c r="DA128" s="73" t="s">
        <v>1374</v>
      </c>
    </row>
    <row r="129" spans="1:105" ht="12" customHeight="1" x14ac:dyDescent="0.25">
      <c r="A129" s="64" t="s">
        <v>35</v>
      </c>
      <c r="B129" s="229">
        <v>8.6368398305765428</v>
      </c>
      <c r="C129" s="229">
        <v>8.1005225694770271</v>
      </c>
      <c r="D129" s="229">
        <v>6.761466506076621</v>
      </c>
      <c r="E129" s="229">
        <v>4.3035017721226314</v>
      </c>
      <c r="F129" s="229">
        <v>4.1571512225956626</v>
      </c>
      <c r="G129" s="229">
        <v>5.7183691880787881</v>
      </c>
      <c r="H129" s="229">
        <v>5.7922770820910596</v>
      </c>
      <c r="I129" s="229">
        <v>5.8595187112620044</v>
      </c>
      <c r="J129" s="229">
        <v>5.1340139867049501</v>
      </c>
      <c r="K129" s="229">
        <v>3.1797401082975099</v>
      </c>
      <c r="L129" s="229">
        <v>6.9799874687760637</v>
      </c>
      <c r="M129" s="229">
        <v>9.0282791682969687</v>
      </c>
      <c r="N129" s="229">
        <v>8.171292355616254</v>
      </c>
      <c r="O129" s="229">
        <v>8.5221250393334618</v>
      </c>
      <c r="P129" s="229">
        <v>9.2059542693329792</v>
      </c>
      <c r="Q129" s="229">
        <v>13.911255410940161</v>
      </c>
      <c r="R129" s="229">
        <v>16.972180812051839</v>
      </c>
      <c r="S129" s="229">
        <v>14.37313838942161</v>
      </c>
      <c r="T129" s="229">
        <v>13.442795516017551</v>
      </c>
      <c r="U129" s="229">
        <v>12.850629486595871</v>
      </c>
      <c r="V129" s="229">
        <v>16.984034121993059</v>
      </c>
      <c r="W129" s="229">
        <v>16.7604903186885</v>
      </c>
      <c r="X129" s="229">
        <v>6.6279575869114664</v>
      </c>
      <c r="Y129" s="229">
        <v>9.2578932614687961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16.939836903346549</v>
      </c>
      <c r="C134" s="261">
        <v>21.32452039533938</v>
      </c>
      <c r="D134" s="261">
        <v>19.637363920523828</v>
      </c>
      <c r="E134" s="261">
        <v>16.76546446924522</v>
      </c>
      <c r="F134" s="261">
        <v>14.686627044509059</v>
      </c>
      <c r="G134" s="261">
        <v>15.462871467326069</v>
      </c>
      <c r="H134" s="261">
        <v>15.63564032880706</v>
      </c>
      <c r="I134" s="261">
        <v>16.58046037902588</v>
      </c>
      <c r="J134" s="261">
        <v>15.83042248392886</v>
      </c>
      <c r="K134" s="261">
        <v>14.734941884169791</v>
      </c>
      <c r="L134" s="261">
        <v>26.858610468052881</v>
      </c>
      <c r="M134" s="261">
        <v>27.938727502869249</v>
      </c>
      <c r="N134" s="261">
        <v>29.20731419304423</v>
      </c>
      <c r="O134" s="261">
        <v>28.622316367671271</v>
      </c>
      <c r="P134" s="261">
        <v>33.170710254529077</v>
      </c>
      <c r="Q134" s="261">
        <v>33.145591490067183</v>
      </c>
      <c r="R134" s="261">
        <v>37.765733502041449</v>
      </c>
      <c r="S134" s="261">
        <v>39.116565032479507</v>
      </c>
      <c r="T134" s="261">
        <v>40.396393266320139</v>
      </c>
      <c r="U134" s="261">
        <v>47.862009769455952</v>
      </c>
      <c r="V134" s="261">
        <v>55.363388773948259</v>
      </c>
      <c r="W134" s="261">
        <v>65.864695699709927</v>
      </c>
      <c r="X134" s="261">
        <v>41.561631910036631</v>
      </c>
      <c r="Y134" s="261">
        <v>51.400047288823053</v>
      </c>
      <c r="DA134" s="70" t="s">
        <v>1380</v>
      </c>
    </row>
    <row r="135" spans="1:105" ht="12" customHeight="1" x14ac:dyDescent="0.25">
      <c r="A135" s="60" t="s">
        <v>1012</v>
      </c>
      <c r="B135" s="262">
        <v>16.939836903346549</v>
      </c>
      <c r="C135" s="262">
        <v>21.32452039533938</v>
      </c>
      <c r="D135" s="262">
        <v>19.637363920523828</v>
      </c>
      <c r="E135" s="262">
        <v>16.76546446924522</v>
      </c>
      <c r="F135" s="262">
        <v>14.686627044509059</v>
      </c>
      <c r="G135" s="262">
        <v>15.462871467326069</v>
      </c>
      <c r="H135" s="262">
        <v>15.63564032880706</v>
      </c>
      <c r="I135" s="262">
        <v>16.58046037902588</v>
      </c>
      <c r="J135" s="262">
        <v>15.83042248392886</v>
      </c>
      <c r="K135" s="262">
        <v>14.734941884169791</v>
      </c>
      <c r="L135" s="262">
        <v>26.858610468052881</v>
      </c>
      <c r="M135" s="262">
        <v>27.938727502869249</v>
      </c>
      <c r="N135" s="262">
        <v>29.20731419304423</v>
      </c>
      <c r="O135" s="262">
        <v>28.622316367671271</v>
      </c>
      <c r="P135" s="262">
        <v>33.170710254529077</v>
      </c>
      <c r="Q135" s="262">
        <v>33.145591490067183</v>
      </c>
      <c r="R135" s="262">
        <v>37.765733502041449</v>
      </c>
      <c r="S135" s="262">
        <v>39.116565032479507</v>
      </c>
      <c r="T135" s="262">
        <v>40.396393266320139</v>
      </c>
      <c r="U135" s="262">
        <v>47.862009769455952</v>
      </c>
      <c r="V135" s="262">
        <v>55.363388773948259</v>
      </c>
      <c r="W135" s="262">
        <v>65.864695699709927</v>
      </c>
      <c r="X135" s="262">
        <v>41.561631910036631</v>
      </c>
      <c r="Y135" s="262">
        <v>51.400047288823053</v>
      </c>
      <c r="DA135" s="72" t="s">
        <v>1381</v>
      </c>
    </row>
    <row r="136" spans="1:105" ht="12" customHeight="1" x14ac:dyDescent="0.25">
      <c r="A136" s="59" t="s">
        <v>28</v>
      </c>
      <c r="B136" s="230">
        <v>4.4727006504222384</v>
      </c>
      <c r="C136" s="230">
        <v>6.809531793681546</v>
      </c>
      <c r="D136" s="230">
        <v>4.921630150926112</v>
      </c>
      <c r="E136" s="230">
        <v>5.8478314151968984</v>
      </c>
      <c r="F136" s="230">
        <v>5.4210318691980737</v>
      </c>
      <c r="G136" s="230">
        <v>4.3993932209585109</v>
      </c>
      <c r="H136" s="230">
        <v>4.7559650165728504</v>
      </c>
      <c r="I136" s="230">
        <v>4.5704227474742458</v>
      </c>
      <c r="J136" s="230">
        <v>5.4919472876202864</v>
      </c>
      <c r="K136" s="230">
        <v>6.1272358596166274</v>
      </c>
      <c r="L136" s="230">
        <v>12.242907596402389</v>
      </c>
      <c r="M136" s="230">
        <v>11.503351653424939</v>
      </c>
      <c r="N136" s="230">
        <v>13.371730828530421</v>
      </c>
      <c r="O136" s="230">
        <v>12.8780310503534</v>
      </c>
      <c r="P136" s="230">
        <v>16.120998447968141</v>
      </c>
      <c r="Q136" s="230">
        <v>13.655381536978499</v>
      </c>
      <c r="R136" s="230">
        <v>15.764459122974751</v>
      </c>
      <c r="S136" s="230">
        <v>19.54969046931139</v>
      </c>
      <c r="T136" s="230">
        <v>23.641840444097639</v>
      </c>
      <c r="U136" s="230">
        <v>28.50083699597889</v>
      </c>
      <c r="V136" s="230">
        <v>32.251360248256773</v>
      </c>
      <c r="W136" s="230">
        <v>41.996460068359717</v>
      </c>
      <c r="X136" s="230">
        <v>27.401983519241089</v>
      </c>
      <c r="Y136" s="230">
        <v>38.452511897160782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3.4822964642382971E-2</v>
      </c>
      <c r="T137" s="295">
        <v>3.6354475735860821E-2</v>
      </c>
      <c r="U137" s="295">
        <v>5.841338305844386E-2</v>
      </c>
      <c r="V137" s="295">
        <v>3.093643363940286E-2</v>
      </c>
      <c r="W137" s="295">
        <v>4.0150451101071447E-2</v>
      </c>
      <c r="X137" s="295">
        <v>0.29970282724328617</v>
      </c>
      <c r="Y137" s="295">
        <v>0.49160408315934329</v>
      </c>
      <c r="DA137" s="122" t="s">
        <v>1383</v>
      </c>
    </row>
    <row r="138" spans="1:105" ht="12" customHeight="1" x14ac:dyDescent="0.25">
      <c r="A138" s="59" t="s">
        <v>159</v>
      </c>
      <c r="B138" s="295">
        <v>9.6004564042053653E-2</v>
      </c>
      <c r="C138" s="295">
        <v>0.1269282290988199</v>
      </c>
      <c r="D138" s="295">
        <v>7.3018814977566626E-2</v>
      </c>
      <c r="E138" s="295">
        <v>8.9680818928504408E-2</v>
      </c>
      <c r="F138" s="295">
        <v>0.18271068375613941</v>
      </c>
      <c r="G138" s="295">
        <v>0.11483391142243569</v>
      </c>
      <c r="H138" s="295">
        <v>3.9178673405861023E-2</v>
      </c>
      <c r="I138" s="295">
        <v>8.7990525523239799E-2</v>
      </c>
      <c r="J138" s="295">
        <v>0.21537626607998731</v>
      </c>
      <c r="K138" s="295">
        <v>7.5883669010284219E-2</v>
      </c>
      <c r="L138" s="295">
        <v>0.1032925972917762</v>
      </c>
      <c r="M138" s="295">
        <v>8.3333745331835449E-2</v>
      </c>
      <c r="N138" s="295">
        <v>0.1952164335731329</v>
      </c>
      <c r="O138" s="295">
        <v>9.9201667695875267E-2</v>
      </c>
      <c r="P138" s="295">
        <v>0.1061679228235992</v>
      </c>
      <c r="Q138" s="295">
        <v>0.17639013947676821</v>
      </c>
      <c r="R138" s="295">
        <v>9.794419555684758E-2</v>
      </c>
      <c r="S138" s="295">
        <v>0.18334690547465701</v>
      </c>
      <c r="T138" s="295">
        <v>0.20558986474102811</v>
      </c>
      <c r="U138" s="295">
        <v>0.25384407503310291</v>
      </c>
      <c r="V138" s="295">
        <v>0.25210966365468468</v>
      </c>
      <c r="W138" s="295">
        <v>0.26257762584824218</v>
      </c>
      <c r="X138" s="295">
        <v>0.23085501973938929</v>
      </c>
      <c r="Y138" s="295">
        <v>0.2083404859696481</v>
      </c>
      <c r="DA138" s="122" t="s">
        <v>1384</v>
      </c>
    </row>
    <row r="139" spans="1:105" ht="12" customHeight="1" x14ac:dyDescent="0.25">
      <c r="A139" s="59" t="s">
        <v>32</v>
      </c>
      <c r="B139" s="295">
        <v>3.4002465735658758</v>
      </c>
      <c r="C139" s="295">
        <v>4.5251022357240762</v>
      </c>
      <c r="D139" s="295">
        <v>6.1993172235705796</v>
      </c>
      <c r="E139" s="295">
        <v>0.8818453080521178</v>
      </c>
      <c r="F139" s="295">
        <v>0.5168843256562945</v>
      </c>
      <c r="G139" s="295">
        <v>0.49471196082143898</v>
      </c>
      <c r="H139" s="295">
        <v>0.38358515076241539</v>
      </c>
      <c r="I139" s="295">
        <v>0.23834724481309269</v>
      </c>
      <c r="J139" s="295">
        <v>0.14039616441030839</v>
      </c>
      <c r="K139" s="295">
        <v>0.33359248810440623</v>
      </c>
      <c r="L139" s="295">
        <v>0.45842239917435862</v>
      </c>
      <c r="M139" s="295">
        <v>0.18455457093961999</v>
      </c>
      <c r="N139" s="295">
        <v>0.21528308274986069</v>
      </c>
      <c r="O139" s="295">
        <v>0.32670868036877521</v>
      </c>
      <c r="P139" s="295">
        <v>0.2339204731706257</v>
      </c>
      <c r="Q139" s="295">
        <v>9.5450778069055178E-2</v>
      </c>
      <c r="R139" s="295">
        <v>0.21133479593087229</v>
      </c>
      <c r="S139" s="295">
        <v>0.17328238611766891</v>
      </c>
      <c r="T139" s="295">
        <v>0.1251102068071942</v>
      </c>
      <c r="U139" s="295">
        <v>0.18026283397204651</v>
      </c>
      <c r="V139" s="295">
        <v>0.24731795394273981</v>
      </c>
      <c r="W139" s="295">
        <v>1.1216349882685961</v>
      </c>
      <c r="X139" s="295">
        <v>2.13260969722994</v>
      </c>
      <c r="Y139" s="295">
        <v>0.14169093974340211</v>
      </c>
      <c r="DA139" s="122" t="s">
        <v>1385</v>
      </c>
    </row>
    <row r="140" spans="1:105" ht="12" customHeight="1" x14ac:dyDescent="0.25">
      <c r="A140" s="59" t="s">
        <v>35</v>
      </c>
      <c r="B140" s="295">
        <v>8.9708851153163796</v>
      </c>
      <c r="C140" s="295">
        <v>9.8629581368349353</v>
      </c>
      <c r="D140" s="295">
        <v>8.4433977310495703</v>
      </c>
      <c r="E140" s="295">
        <v>9.9461069270676994</v>
      </c>
      <c r="F140" s="295">
        <v>8.566000165898549</v>
      </c>
      <c r="G140" s="295">
        <v>10.45393237412369</v>
      </c>
      <c r="H140" s="295">
        <v>10.456911488065931</v>
      </c>
      <c r="I140" s="295">
        <v>11.683699861215301</v>
      </c>
      <c r="J140" s="295">
        <v>9.9827027658182832</v>
      </c>
      <c r="K140" s="295">
        <v>8.1982298674384744</v>
      </c>
      <c r="L140" s="295">
        <v>14.05398787518436</v>
      </c>
      <c r="M140" s="295">
        <v>16.167487533172849</v>
      </c>
      <c r="N140" s="295">
        <v>15.42508384819082</v>
      </c>
      <c r="O140" s="295">
        <v>15.31837496925322</v>
      </c>
      <c r="P140" s="295">
        <v>16.709623410566721</v>
      </c>
      <c r="Q140" s="295">
        <v>19.21836903554285</v>
      </c>
      <c r="R140" s="295">
        <v>21.691995387578981</v>
      </c>
      <c r="S140" s="295">
        <v>19.17542230693342</v>
      </c>
      <c r="T140" s="295">
        <v>16.387498274938419</v>
      </c>
      <c r="U140" s="295">
        <v>18.868652481413459</v>
      </c>
      <c r="V140" s="295">
        <v>22.581664474454669</v>
      </c>
      <c r="W140" s="295">
        <v>22.443872566132299</v>
      </c>
      <c r="X140" s="295">
        <v>11.496480846582919</v>
      </c>
      <c r="Y140" s="295">
        <v>12.105899882789871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9.8783079125921205</v>
      </c>
      <c r="C142" s="261">
        <f t="shared" si="6"/>
        <v>11.641603944110232</v>
      </c>
      <c r="D142" s="261">
        <f t="shared" si="6"/>
        <v>10.328475617656322</v>
      </c>
      <c r="E142" s="261">
        <f t="shared" si="6"/>
        <v>10.049432906228063</v>
      </c>
      <c r="F142" s="261">
        <f t="shared" si="6"/>
        <v>8.5779808233079073</v>
      </c>
      <c r="G142" s="261">
        <f t="shared" si="6"/>
        <v>9.1965886920825746</v>
      </c>
      <c r="H142" s="261">
        <f t="shared" si="6"/>
        <v>9.0451212931130058</v>
      </c>
      <c r="I142" s="261">
        <f t="shared" si="6"/>
        <v>10.015579998775269</v>
      </c>
      <c r="J142" s="261">
        <f t="shared" si="6"/>
        <v>8.660296361484507</v>
      </c>
      <c r="K142" s="261">
        <f t="shared" si="6"/>
        <v>6.4119590407438363</v>
      </c>
      <c r="L142" s="261">
        <f t="shared" si="6"/>
        <v>12.150507284235449</v>
      </c>
      <c r="M142" s="261">
        <f t="shared" si="6"/>
        <v>13.680533801007119</v>
      </c>
      <c r="N142" s="261">
        <f t="shared" si="6"/>
        <v>13.256457092018211</v>
      </c>
      <c r="O142" s="261">
        <f t="shared" si="6"/>
        <v>13.086006446526083</v>
      </c>
      <c r="P142" s="261">
        <f t="shared" si="6"/>
        <v>14.868725537252461</v>
      </c>
      <c r="Q142" s="261">
        <f t="shared" si="6"/>
        <v>16.570462116558531</v>
      </c>
      <c r="R142" s="261">
        <f t="shared" si="6"/>
        <v>19.163792144764042</v>
      </c>
      <c r="S142" s="261">
        <f t="shared" si="6"/>
        <v>21.85567812575195</v>
      </c>
      <c r="T142" s="261">
        <f t="shared" si="6"/>
        <v>24.412968669018682</v>
      </c>
      <c r="U142" s="261">
        <f t="shared" si="6"/>
        <v>28.473459681722339</v>
      </c>
      <c r="V142" s="261">
        <f t="shared" si="6"/>
        <v>32.512031817132325</v>
      </c>
      <c r="W142" s="261">
        <f t="shared" si="6"/>
        <v>37.610079370868974</v>
      </c>
      <c r="X142" s="261">
        <f t="shared" si="6"/>
        <v>21.994298717088171</v>
      </c>
      <c r="Y142" s="261">
        <f t="shared" si="6"/>
        <v>24.085141524660528</v>
      </c>
      <c r="DA142" s="70"/>
    </row>
    <row r="143" spans="1:105" ht="12" customHeight="1" x14ac:dyDescent="0.25">
      <c r="A143" s="60" t="s">
        <v>1022</v>
      </c>
      <c r="B143" s="262">
        <v>7.3142979872946539</v>
      </c>
      <c r="C143" s="262">
        <v>8.5976371570686947</v>
      </c>
      <c r="D143" s="262">
        <v>7.7172800059943576</v>
      </c>
      <c r="E143" s="262">
        <v>6.9621400914958151</v>
      </c>
      <c r="F143" s="262">
        <v>6.0786024631179201</v>
      </c>
      <c r="G143" s="262">
        <v>6.8602376415689994</v>
      </c>
      <c r="H143" s="262">
        <v>6.7954498482870074</v>
      </c>
      <c r="I143" s="262">
        <v>7.3500434003214909</v>
      </c>
      <c r="J143" s="262">
        <v>6.6225318466522856</v>
      </c>
      <c r="K143" s="262">
        <v>5.3622074286304713</v>
      </c>
      <c r="L143" s="262">
        <v>10.59995069625527</v>
      </c>
      <c r="M143" s="262">
        <v>11.883413043538861</v>
      </c>
      <c r="N143" s="262">
        <v>11.516365080478019</v>
      </c>
      <c r="O143" s="262">
        <v>11.143426041820961</v>
      </c>
      <c r="P143" s="262">
        <v>12.650269210570739</v>
      </c>
      <c r="Q143" s="262">
        <v>13.69312732365194</v>
      </c>
      <c r="R143" s="262">
        <v>15.292989906397519</v>
      </c>
      <c r="S143" s="262">
        <v>14.86238335585054</v>
      </c>
      <c r="T143" s="262">
        <v>14.336950813400559</v>
      </c>
      <c r="U143" s="262">
        <v>16.137505752491531</v>
      </c>
      <c r="V143" s="262">
        <v>19.220578101818749</v>
      </c>
      <c r="W143" s="262">
        <v>21.79967885461571</v>
      </c>
      <c r="X143" s="262">
        <v>11.769375921431971</v>
      </c>
      <c r="Y143" s="262">
        <v>13.726148421893861</v>
      </c>
      <c r="DA143" s="72" t="s">
        <v>1388</v>
      </c>
    </row>
    <row r="144" spans="1:105" ht="12" customHeight="1" x14ac:dyDescent="0.25">
      <c r="A144" s="60" t="s">
        <v>1024</v>
      </c>
      <c r="B144" s="262">
        <v>2.5640099252974662</v>
      </c>
      <c r="C144" s="262">
        <v>3.043966787041537</v>
      </c>
      <c r="D144" s="262">
        <v>2.6111956116619641</v>
      </c>
      <c r="E144" s="262">
        <v>3.0872928147322471</v>
      </c>
      <c r="F144" s="262">
        <v>2.4993783601899882</v>
      </c>
      <c r="G144" s="262">
        <v>2.3363510505135761</v>
      </c>
      <c r="H144" s="262">
        <v>2.249671444825998</v>
      </c>
      <c r="I144" s="262">
        <v>2.665536598453778</v>
      </c>
      <c r="J144" s="262">
        <v>2.037764514832221</v>
      </c>
      <c r="K144" s="262">
        <v>1.049751612113365</v>
      </c>
      <c r="L144" s="262">
        <v>1.550556587980179</v>
      </c>
      <c r="M144" s="262">
        <v>1.7971207574682579</v>
      </c>
      <c r="N144" s="262">
        <v>1.740092011540191</v>
      </c>
      <c r="O144" s="262">
        <v>1.9425804047051229</v>
      </c>
      <c r="P144" s="262">
        <v>2.2184563266817219</v>
      </c>
      <c r="Q144" s="262">
        <v>2.87733479290659</v>
      </c>
      <c r="R144" s="262">
        <v>3.870802238366521</v>
      </c>
      <c r="S144" s="262">
        <v>6.9932947699014099</v>
      </c>
      <c r="T144" s="262">
        <v>10.076017855618121</v>
      </c>
      <c r="U144" s="262">
        <v>12.33595392923081</v>
      </c>
      <c r="V144" s="262">
        <v>13.29145371531358</v>
      </c>
      <c r="W144" s="262">
        <v>15.81040051625326</v>
      </c>
      <c r="X144" s="262">
        <v>10.2249227956562</v>
      </c>
      <c r="Y144" s="262">
        <v>10.35899310276667</v>
      </c>
      <c r="DA144" s="72" t="s">
        <v>1389</v>
      </c>
    </row>
    <row r="145" spans="1:105" ht="12" customHeight="1" x14ac:dyDescent="0.25">
      <c r="A145" s="64" t="s">
        <v>28</v>
      </c>
      <c r="B145" s="229">
        <v>0.48429142393457358</v>
      </c>
      <c r="C145" s="229">
        <v>0.62898526800826637</v>
      </c>
      <c r="D145" s="229">
        <v>0.4432512846919332</v>
      </c>
      <c r="E145" s="229">
        <v>0.28456473675966171</v>
      </c>
      <c r="F145" s="229">
        <v>0.29588100140790191</v>
      </c>
      <c r="G145" s="229">
        <v>0.27064665302371932</v>
      </c>
      <c r="H145" s="229">
        <v>0.29627971846164902</v>
      </c>
      <c r="I145" s="229">
        <v>0.25778360989198817</v>
      </c>
      <c r="J145" s="229">
        <v>0.31765276682778543</v>
      </c>
      <c r="K145" s="229">
        <v>0.26727202680554413</v>
      </c>
      <c r="L145" s="229">
        <v>0.68384395954685184</v>
      </c>
      <c r="M145" s="229">
        <v>0.72244404601125412</v>
      </c>
      <c r="N145" s="229">
        <v>0.79665120323637306</v>
      </c>
      <c r="O145" s="229">
        <v>0.80575321825648627</v>
      </c>
      <c r="P145" s="229">
        <v>0.99887573266581386</v>
      </c>
      <c r="Q145" s="229">
        <v>1.111657519126046</v>
      </c>
      <c r="R145" s="229">
        <v>1.3871856777837741</v>
      </c>
      <c r="S145" s="229">
        <v>1.6480255119421381</v>
      </c>
      <c r="T145" s="229">
        <v>2.181100064107846</v>
      </c>
      <c r="U145" s="229">
        <v>2.1830239761265</v>
      </c>
      <c r="V145" s="229">
        <v>2.7280373678407539</v>
      </c>
      <c r="W145" s="229">
        <v>3.5271098450582259</v>
      </c>
      <c r="X145" s="229">
        <v>1.7767003028649211</v>
      </c>
      <c r="Y145" s="229">
        <v>3.307175040300379</v>
      </c>
      <c r="DA145" s="73" t="s">
        <v>1390</v>
      </c>
    </row>
    <row r="146" spans="1:105" ht="12" customHeight="1" x14ac:dyDescent="0.25">
      <c r="A146" s="64" t="s">
        <v>30</v>
      </c>
      <c r="B146" s="229">
        <v>0.42703658697630492</v>
      </c>
      <c r="C146" s="229">
        <v>0.54077702703179709</v>
      </c>
      <c r="D146" s="229">
        <v>0.46444201636851679</v>
      </c>
      <c r="E146" s="229">
        <v>0.6904404544401056</v>
      </c>
      <c r="F146" s="229">
        <v>0.58549896014133862</v>
      </c>
      <c r="G146" s="229">
        <v>0.63286796052595962</v>
      </c>
      <c r="H146" s="229">
        <v>0.69194467404906079</v>
      </c>
      <c r="I146" s="229">
        <v>1.0103181111743511</v>
      </c>
      <c r="J146" s="229">
        <v>0.86949234424565958</v>
      </c>
      <c r="K146" s="229">
        <v>0.40700864081694532</v>
      </c>
      <c r="L146" s="229">
        <v>5.0333018883159643E-2</v>
      </c>
      <c r="M146" s="229">
        <v>4.2487156263060551E-2</v>
      </c>
      <c r="N146" s="229">
        <v>0</v>
      </c>
      <c r="O146" s="229">
        <v>0.1517380440188168</v>
      </c>
      <c r="P146" s="229">
        <v>0.16316070616051029</v>
      </c>
      <c r="Q146" s="229">
        <v>0.1790179493944736</v>
      </c>
      <c r="R146" s="229">
        <v>0.54762545086218206</v>
      </c>
      <c r="S146" s="229">
        <v>0.64064479003356212</v>
      </c>
      <c r="T146" s="229">
        <v>0.45500520020640278</v>
      </c>
      <c r="U146" s="229">
        <v>0.80763273187863893</v>
      </c>
      <c r="V146" s="229">
        <v>1.398545506470352</v>
      </c>
      <c r="W146" s="229">
        <v>1.5190273821204889</v>
      </c>
      <c r="X146" s="229">
        <v>1.206343862781506</v>
      </c>
      <c r="Y146" s="229">
        <v>1.364065508597309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2.9355520601307842E-3</v>
      </c>
      <c r="T147" s="229">
        <v>3.3539161024957009E-3</v>
      </c>
      <c r="U147" s="229">
        <v>4.4741779254144597E-3</v>
      </c>
      <c r="V147" s="229">
        <v>2.6168120149468259E-3</v>
      </c>
      <c r="W147" s="229">
        <v>3.3720711491302849E-3</v>
      </c>
      <c r="X147" s="229">
        <v>1.943224670428409E-2</v>
      </c>
      <c r="Y147" s="229">
        <v>4.2281262609904488E-2</v>
      </c>
      <c r="DA147" s="73" t="s">
        <v>1392</v>
      </c>
    </row>
    <row r="148" spans="1:105" ht="12" customHeight="1" x14ac:dyDescent="0.25">
      <c r="A148" s="64" t="s">
        <v>159</v>
      </c>
      <c r="B148" s="229">
        <v>1.039510368746786E-2</v>
      </c>
      <c r="C148" s="229">
        <v>1.1724152058679641E-2</v>
      </c>
      <c r="D148" s="229">
        <v>6.5762120583966856E-3</v>
      </c>
      <c r="E148" s="229">
        <v>4.3640106594833262E-3</v>
      </c>
      <c r="F148" s="229">
        <v>9.9723855867473593E-3</v>
      </c>
      <c r="G148" s="229">
        <v>7.0644773538413334E-3</v>
      </c>
      <c r="H148" s="229">
        <v>2.4406921173600249E-3</v>
      </c>
      <c r="I148" s="229">
        <v>4.962892178455248E-3</v>
      </c>
      <c r="J148" s="229">
        <v>1.2457305805458689E-2</v>
      </c>
      <c r="K148" s="229">
        <v>3.3100703943015359E-3</v>
      </c>
      <c r="L148" s="229">
        <v>5.7695460141056051E-3</v>
      </c>
      <c r="M148" s="229">
        <v>5.2336023413556924E-3</v>
      </c>
      <c r="N148" s="229">
        <v>1.1630461956781831E-2</v>
      </c>
      <c r="O148" s="229">
        <v>6.2068543467418136E-3</v>
      </c>
      <c r="P148" s="229">
        <v>6.578287445303763E-3</v>
      </c>
      <c r="Q148" s="229">
        <v>1.43595713029362E-2</v>
      </c>
      <c r="R148" s="229">
        <v>8.6185503884813278E-3</v>
      </c>
      <c r="S148" s="229">
        <v>1.5456018509970909E-2</v>
      </c>
      <c r="T148" s="229">
        <v>1.896688492703745E-2</v>
      </c>
      <c r="U148" s="229">
        <v>1.9443208003789559E-2</v>
      </c>
      <c r="V148" s="229">
        <v>2.132513413231675E-2</v>
      </c>
      <c r="W148" s="229">
        <v>2.2052814158951162E-2</v>
      </c>
      <c r="X148" s="229">
        <v>1.496826619141838E-2</v>
      </c>
      <c r="Y148" s="229">
        <v>1.7918685180453621E-2</v>
      </c>
      <c r="DA148" s="73" t="s">
        <v>1393</v>
      </c>
    </row>
    <row r="149" spans="1:105" ht="12" customHeight="1" x14ac:dyDescent="0.25">
      <c r="A149" s="64" t="s">
        <v>32</v>
      </c>
      <c r="B149" s="229">
        <v>0.36816911828995691</v>
      </c>
      <c r="C149" s="229">
        <v>0.41797626161943757</v>
      </c>
      <c r="D149" s="229">
        <v>0.55832218986292992</v>
      </c>
      <c r="E149" s="229">
        <v>4.291198910017556E-2</v>
      </c>
      <c r="F149" s="229">
        <v>2.8211649659579691E-2</v>
      </c>
      <c r="G149" s="229">
        <v>3.0434228013369601E-2</v>
      </c>
      <c r="H149" s="229">
        <v>2.3895991681589939E-2</v>
      </c>
      <c r="I149" s="229">
        <v>1.344339825231336E-2</v>
      </c>
      <c r="J149" s="229">
        <v>8.12047671642303E-3</v>
      </c>
      <c r="K149" s="229">
        <v>1.455141314379689E-2</v>
      </c>
      <c r="L149" s="229">
        <v>2.5605795529199331E-2</v>
      </c>
      <c r="M149" s="229">
        <v>1.1590565511382329E-2</v>
      </c>
      <c r="N149" s="229">
        <v>1.282597811071561E-2</v>
      </c>
      <c r="O149" s="229">
        <v>2.0441523211907949E-2</v>
      </c>
      <c r="P149" s="229">
        <v>1.449398340791307E-2</v>
      </c>
      <c r="Q149" s="229">
        <v>7.7704584715964737E-3</v>
      </c>
      <c r="R149" s="229">
        <v>1.859629942554877E-2</v>
      </c>
      <c r="S149" s="229">
        <v>1.460758642395967E-2</v>
      </c>
      <c r="T149" s="229">
        <v>1.154215894202278E-2</v>
      </c>
      <c r="U149" s="229">
        <v>1.3807246735280391E-2</v>
      </c>
      <c r="V149" s="229">
        <v>2.091981903709567E-2</v>
      </c>
      <c r="W149" s="229">
        <v>9.4201506585182143E-2</v>
      </c>
      <c r="X149" s="229">
        <v>0.13827496437622999</v>
      </c>
      <c r="Y149" s="229">
        <v>1.218637525187748E-2</v>
      </c>
      <c r="DA149" s="73" t="s">
        <v>1394</v>
      </c>
    </row>
    <row r="150" spans="1:105" ht="12" customHeight="1" x14ac:dyDescent="0.25">
      <c r="A150" s="64" t="s">
        <v>33</v>
      </c>
      <c r="B150" s="229">
        <v>0.30277552891339971</v>
      </c>
      <c r="C150" s="229">
        <v>0.53347883385534356</v>
      </c>
      <c r="D150" s="229">
        <v>0.37817560003362399</v>
      </c>
      <c r="E150" s="229">
        <v>1.581018310947613</v>
      </c>
      <c r="F150" s="229">
        <v>1.1122803646464581</v>
      </c>
      <c r="G150" s="229">
        <v>0.7522213594310615</v>
      </c>
      <c r="H150" s="229">
        <v>0.58368194529065509</v>
      </c>
      <c r="I150" s="229">
        <v>0.72003783412465849</v>
      </c>
      <c r="J150" s="229">
        <v>0.25264475489595728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3.0551503486452618</v>
      </c>
      <c r="T150" s="229">
        <v>5.8942056772818203</v>
      </c>
      <c r="U150" s="229">
        <v>7.8623265850864197</v>
      </c>
      <c r="V150" s="229">
        <v>7.2098997334475321</v>
      </c>
      <c r="W150" s="229">
        <v>8.7596684079233409</v>
      </c>
      <c r="X150" s="229">
        <v>6.3237899242515834</v>
      </c>
      <c r="Y150" s="229">
        <v>4.5741772952426922</v>
      </c>
      <c r="DA150" s="73" t="s">
        <v>1395</v>
      </c>
    </row>
    <row r="151" spans="1:105" ht="12" customHeight="1" x14ac:dyDescent="0.25">
      <c r="A151" s="64" t="s">
        <v>35</v>
      </c>
      <c r="B151" s="229">
        <v>0.97134216349576274</v>
      </c>
      <c r="C151" s="229">
        <v>0.9110252444680127</v>
      </c>
      <c r="D151" s="229">
        <v>0.76042830864656386</v>
      </c>
      <c r="E151" s="229">
        <v>0.48399331282520702</v>
      </c>
      <c r="F151" s="229">
        <v>0.46753399874796242</v>
      </c>
      <c r="G151" s="229">
        <v>0.64311637216562489</v>
      </c>
      <c r="H151" s="229">
        <v>0.65142842322568262</v>
      </c>
      <c r="I151" s="229">
        <v>0.65899075283201114</v>
      </c>
      <c r="J151" s="229">
        <v>0.57739686634093745</v>
      </c>
      <c r="K151" s="229">
        <v>0.35760946095277713</v>
      </c>
      <c r="L151" s="229">
        <v>0.78500426800686229</v>
      </c>
      <c r="M151" s="229">
        <v>1.015365387341205</v>
      </c>
      <c r="N151" s="229">
        <v>0.91898436823632068</v>
      </c>
      <c r="O151" s="229">
        <v>0.95844076487117003</v>
      </c>
      <c r="P151" s="229">
        <v>1.0353476170021809</v>
      </c>
      <c r="Q151" s="229">
        <v>1.564529294611537</v>
      </c>
      <c r="R151" s="229">
        <v>1.908776259906535</v>
      </c>
      <c r="S151" s="229">
        <v>1.6164749622863861</v>
      </c>
      <c r="T151" s="229">
        <v>1.511843954050492</v>
      </c>
      <c r="U151" s="229">
        <v>1.4452460034747709</v>
      </c>
      <c r="V151" s="229">
        <v>1.9101093423705791</v>
      </c>
      <c r="W151" s="229">
        <v>1.8849684892579399</v>
      </c>
      <c r="X151" s="229">
        <v>0.74541322848625435</v>
      </c>
      <c r="Y151" s="229">
        <v>1.041188935584052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0.99999999999999989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0.99999999999999978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1.5002624122009986E-2</v>
      </c>
      <c r="C165" s="268">
        <f t="shared" si="12"/>
        <v>1.3562648151136921E-2</v>
      </c>
      <c r="D165" s="268">
        <f t="shared" si="12"/>
        <v>1.4146565244776253E-2</v>
      </c>
      <c r="E165" s="268">
        <f t="shared" si="12"/>
        <v>1.2713383262206317E-2</v>
      </c>
      <c r="F165" s="268">
        <f t="shared" si="12"/>
        <v>1.3044551978513081E-2</v>
      </c>
      <c r="G165" s="268">
        <f t="shared" si="12"/>
        <v>1.3166411962175708E-2</v>
      </c>
      <c r="H165" s="268">
        <f t="shared" si="12"/>
        <v>1.3795034454651996E-2</v>
      </c>
      <c r="I165" s="268">
        <f t="shared" si="12"/>
        <v>1.2962276241517209E-2</v>
      </c>
      <c r="J165" s="268">
        <f t="shared" si="12"/>
        <v>1.3213669482903461E-2</v>
      </c>
      <c r="K165" s="268">
        <f t="shared" si="12"/>
        <v>1.0046193679963258E-2</v>
      </c>
      <c r="L165" s="268">
        <f t="shared" si="12"/>
        <v>9.8124276058408257E-3</v>
      </c>
      <c r="M165" s="268">
        <f t="shared" si="12"/>
        <v>1.5153649093116993E-2</v>
      </c>
      <c r="N165" s="268">
        <f t="shared" si="12"/>
        <v>1.284002261330486E-2</v>
      </c>
      <c r="O165" s="268">
        <f t="shared" si="12"/>
        <v>1.2494682207886675E-2</v>
      </c>
      <c r="P165" s="268">
        <f t="shared" si="12"/>
        <v>1.352386262305345E-2</v>
      </c>
      <c r="Q165" s="268">
        <f t="shared" si="12"/>
        <v>1.4786569519296369E-2</v>
      </c>
      <c r="R165" s="268">
        <f t="shared" si="12"/>
        <v>1.3917725934096127E-2</v>
      </c>
      <c r="S165" s="268">
        <f t="shared" si="12"/>
        <v>1.2348889350011371E-2</v>
      </c>
      <c r="T165" s="268">
        <f t="shared" si="12"/>
        <v>1.0838332172911861E-2</v>
      </c>
      <c r="U165" s="268">
        <f t="shared" si="12"/>
        <v>1.0953990076986816E-2</v>
      </c>
      <c r="V165" s="268">
        <f t="shared" si="12"/>
        <v>1.2065373654607634E-2</v>
      </c>
      <c r="W165" s="268">
        <f t="shared" si="12"/>
        <v>1.096191891305907E-2</v>
      </c>
      <c r="X165" s="268">
        <f t="shared" si="12"/>
        <v>1.0852926980166183E-2</v>
      </c>
      <c r="Y165" s="268">
        <f t="shared" si="12"/>
        <v>8.9771170405452908E-3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0.22257884151454704</v>
      </c>
      <c r="C167" s="269">
        <f t="shared" si="14"/>
        <v>0.20302814017961926</v>
      </c>
      <c r="D167" s="269">
        <f t="shared" si="14"/>
        <v>0.20267499565384722</v>
      </c>
      <c r="E167" s="269">
        <f t="shared" si="14"/>
        <v>0.23867527555866833</v>
      </c>
      <c r="F167" s="269">
        <f t="shared" si="14"/>
        <v>0.22604074544811481</v>
      </c>
      <c r="G167" s="269">
        <f t="shared" si="14"/>
        <v>0.18971614850889243</v>
      </c>
      <c r="H167" s="269">
        <f t="shared" si="14"/>
        <v>0.19373566770565273</v>
      </c>
      <c r="I167" s="269">
        <f t="shared" si="14"/>
        <v>0.19912661259832459</v>
      </c>
      <c r="J167" s="269">
        <f t="shared" si="14"/>
        <v>0.17130996437790777</v>
      </c>
      <c r="K167" s="269">
        <f t="shared" si="14"/>
        <v>8.3212575312243839E-2</v>
      </c>
      <c r="L167" s="269">
        <f t="shared" si="14"/>
        <v>6.0805400279112076E-2</v>
      </c>
      <c r="M167" s="269">
        <f t="shared" si="14"/>
        <v>9.7174240947129245E-2</v>
      </c>
      <c r="N167" s="269">
        <f t="shared" si="14"/>
        <v>8.2015682764713632E-2</v>
      </c>
      <c r="O167" s="269">
        <f t="shared" si="14"/>
        <v>9.2292468793942234E-2</v>
      </c>
      <c r="P167" s="269">
        <f t="shared" si="14"/>
        <v>0.10049905236650739</v>
      </c>
      <c r="Q167" s="269">
        <f t="shared" si="14"/>
        <v>0.13153925459397425</v>
      </c>
      <c r="R167" s="269">
        <f t="shared" si="14"/>
        <v>0.14939575146267328</v>
      </c>
      <c r="S167" s="269">
        <f t="shared" si="14"/>
        <v>0.24593454447713353</v>
      </c>
      <c r="T167" s="269">
        <f t="shared" si="14"/>
        <v>0.32200132547383337</v>
      </c>
      <c r="U167" s="269">
        <f t="shared" si="14"/>
        <v>0.35372679068692708</v>
      </c>
      <c r="V167" s="269">
        <f t="shared" si="14"/>
        <v>0.35280300965458139</v>
      </c>
      <c r="W167" s="269">
        <f t="shared" si="14"/>
        <v>0.33609780712890591</v>
      </c>
      <c r="X167" s="269">
        <f t="shared" si="14"/>
        <v>0.39684436358037162</v>
      </c>
      <c r="Y167" s="269">
        <f t="shared" si="14"/>
        <v>0.28546578542470452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0.16152413136618132</v>
      </c>
      <c r="C168" s="269">
        <f t="shared" si="15"/>
        <v>0.15622826621108996</v>
      </c>
      <c r="D168" s="269">
        <f t="shared" si="15"/>
        <v>0.1674202428886836</v>
      </c>
      <c r="E168" s="269">
        <f t="shared" si="15"/>
        <v>0.14236696081101138</v>
      </c>
      <c r="F168" s="269">
        <f t="shared" si="15"/>
        <v>0.14589513354591874</v>
      </c>
      <c r="G168" s="269">
        <f t="shared" si="15"/>
        <v>0.13791781257799859</v>
      </c>
      <c r="H168" s="269">
        <f t="shared" si="15"/>
        <v>0.1479006809795807</v>
      </c>
      <c r="I168" s="269">
        <f t="shared" si="15"/>
        <v>0.13605210171970675</v>
      </c>
      <c r="J168" s="269">
        <f t="shared" si="15"/>
        <v>0.14617905465088318</v>
      </c>
      <c r="K168" s="269">
        <f t="shared" si="15"/>
        <v>0.12829651336396392</v>
      </c>
      <c r="L168" s="269">
        <f t="shared" si="15"/>
        <v>0.11569166884443492</v>
      </c>
      <c r="M168" s="269">
        <f t="shared" si="15"/>
        <v>0.16593749597044533</v>
      </c>
      <c r="N168" s="269">
        <f t="shared" si="15"/>
        <v>0.15120993540643565</v>
      </c>
      <c r="O168" s="269">
        <f t="shared" si="15"/>
        <v>0.14936747912335893</v>
      </c>
      <c r="P168" s="269">
        <f t="shared" si="15"/>
        <v>0.16505544960710547</v>
      </c>
      <c r="Q168" s="269">
        <f t="shared" si="15"/>
        <v>0.16643887308561825</v>
      </c>
      <c r="R168" s="269">
        <f t="shared" si="15"/>
        <v>0.16010290117217935</v>
      </c>
      <c r="S168" s="269">
        <f t="shared" si="15"/>
        <v>0.15109929060264204</v>
      </c>
      <c r="T168" s="269">
        <f t="shared" si="15"/>
        <v>0.14179970795225599</v>
      </c>
      <c r="U168" s="269">
        <f t="shared" si="15"/>
        <v>0.1507475144162353</v>
      </c>
      <c r="V168" s="269">
        <f t="shared" si="15"/>
        <v>0.1614159614365033</v>
      </c>
      <c r="W168" s="269">
        <f t="shared" si="15"/>
        <v>0.15379404183961914</v>
      </c>
      <c r="X168" s="269">
        <f t="shared" si="15"/>
        <v>0.17718085149695409</v>
      </c>
      <c r="Y168" s="269">
        <f t="shared" si="15"/>
        <v>0.15558368437353512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0.16152413136618132</v>
      </c>
      <c r="C169" s="318">
        <f t="shared" si="16"/>
        <v>0.15622826621108996</v>
      </c>
      <c r="D169" s="318">
        <f t="shared" si="16"/>
        <v>0.1674202428886836</v>
      </c>
      <c r="E169" s="318">
        <f t="shared" si="16"/>
        <v>0.14236696081101138</v>
      </c>
      <c r="F169" s="318">
        <f t="shared" si="16"/>
        <v>0.14589513354591874</v>
      </c>
      <c r="G169" s="318">
        <f t="shared" si="16"/>
        <v>0.13791781257799859</v>
      </c>
      <c r="H169" s="318">
        <f t="shared" si="16"/>
        <v>0.1479006809795807</v>
      </c>
      <c r="I169" s="318">
        <f t="shared" si="16"/>
        <v>0.13605210171970675</v>
      </c>
      <c r="J169" s="318">
        <f t="shared" si="16"/>
        <v>0.14617905465088318</v>
      </c>
      <c r="K169" s="318">
        <f t="shared" si="16"/>
        <v>0.12829651336396392</v>
      </c>
      <c r="L169" s="318">
        <f t="shared" si="16"/>
        <v>0.11569166884443492</v>
      </c>
      <c r="M169" s="318">
        <f t="shared" si="16"/>
        <v>0.16593749597044533</v>
      </c>
      <c r="N169" s="318">
        <f t="shared" si="16"/>
        <v>0.15120993540643565</v>
      </c>
      <c r="O169" s="318">
        <f t="shared" si="16"/>
        <v>0.14936747912335893</v>
      </c>
      <c r="P169" s="318">
        <f t="shared" si="16"/>
        <v>0.16505544960710547</v>
      </c>
      <c r="Q169" s="318">
        <f t="shared" si="16"/>
        <v>0.16643887308561825</v>
      </c>
      <c r="R169" s="318">
        <f t="shared" si="16"/>
        <v>0.16010290117217935</v>
      </c>
      <c r="S169" s="318">
        <f t="shared" si="16"/>
        <v>0.15109929060264204</v>
      </c>
      <c r="T169" s="318">
        <f t="shared" si="16"/>
        <v>0.14179970795225599</v>
      </c>
      <c r="U169" s="318">
        <f t="shared" si="16"/>
        <v>0.1507475144162353</v>
      </c>
      <c r="V169" s="318">
        <f t="shared" si="16"/>
        <v>0.1614159614365033</v>
      </c>
      <c r="W169" s="318">
        <f t="shared" si="16"/>
        <v>0.15379404183961914</v>
      </c>
      <c r="X169" s="318">
        <f t="shared" si="16"/>
        <v>0.17718085149695409</v>
      </c>
      <c r="Y169" s="318">
        <f t="shared" si="16"/>
        <v>0.15558368437353512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1.9889917324583353E-2</v>
      </c>
      <c r="C171" s="269">
        <f t="shared" si="18"/>
        <v>1.8013643609377458E-2</v>
      </c>
      <c r="D171" s="269">
        <f t="shared" si="18"/>
        <v>1.8581439755296421E-2</v>
      </c>
      <c r="E171" s="269">
        <f t="shared" si="18"/>
        <v>1.8109160734307704E-2</v>
      </c>
      <c r="F171" s="269">
        <f t="shared" si="18"/>
        <v>1.8053295170062131E-2</v>
      </c>
      <c r="G171" s="269">
        <f t="shared" si="18"/>
        <v>1.7311343563198977E-2</v>
      </c>
      <c r="H171" s="269">
        <f t="shared" si="18"/>
        <v>1.8046894512166289E-2</v>
      </c>
      <c r="I171" s="269">
        <f t="shared" si="18"/>
        <v>1.7366137591701185E-2</v>
      </c>
      <c r="J171" s="269">
        <f t="shared" si="18"/>
        <v>1.6844323755310382E-2</v>
      </c>
      <c r="K171" s="269">
        <f t="shared" si="18"/>
        <v>1.1671887266245693E-2</v>
      </c>
      <c r="L171" s="269">
        <f t="shared" si="18"/>
        <v>1.0900621336688043E-2</v>
      </c>
      <c r="M171" s="269">
        <f t="shared" si="18"/>
        <v>1.692974826212441E-2</v>
      </c>
      <c r="N171" s="269">
        <f t="shared" si="18"/>
        <v>1.4299510632143214E-2</v>
      </c>
      <c r="O171" s="269">
        <f t="shared" si="18"/>
        <v>1.425433865663624E-2</v>
      </c>
      <c r="P171" s="269">
        <f t="shared" si="18"/>
        <v>1.5444432085662088E-2</v>
      </c>
      <c r="Q171" s="269">
        <f t="shared" si="18"/>
        <v>1.7414010008114034E-2</v>
      </c>
      <c r="R171" s="269">
        <f t="shared" si="18"/>
        <v>1.7053127329657341E-2</v>
      </c>
      <c r="S171" s="269">
        <f t="shared" si="18"/>
        <v>1.7939110150312652E-2</v>
      </c>
      <c r="T171" s="269">
        <f t="shared" si="18"/>
        <v>1.8383162793110374E-2</v>
      </c>
      <c r="U171" s="269">
        <f t="shared" si="18"/>
        <v>1.9278569927473923E-2</v>
      </c>
      <c r="V171" s="269">
        <f t="shared" si="18"/>
        <v>2.0326433180635411E-2</v>
      </c>
      <c r="W171" s="269">
        <f t="shared" si="18"/>
        <v>1.8853707172393722E-2</v>
      </c>
      <c r="X171" s="269">
        <f t="shared" si="18"/>
        <v>2.0221227290006746E-2</v>
      </c>
      <c r="Y171" s="269">
        <f t="shared" si="18"/>
        <v>1.566700255551531E-2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1.4330860960387312E-2</v>
      </c>
      <c r="C172" s="318">
        <f t="shared" si="19"/>
        <v>1.2942879168802213E-2</v>
      </c>
      <c r="D172" s="318">
        <f t="shared" si="19"/>
        <v>1.3519495336921468E-2</v>
      </c>
      <c r="E172" s="318">
        <f t="shared" si="19"/>
        <v>1.2148085096828735E-2</v>
      </c>
      <c r="F172" s="318">
        <f t="shared" si="19"/>
        <v>1.2407775425235735E-2</v>
      </c>
      <c r="G172" s="318">
        <f t="shared" si="19"/>
        <v>1.2573055073678778E-2</v>
      </c>
      <c r="H172" s="318">
        <f t="shared" si="19"/>
        <v>1.3208215825537896E-2</v>
      </c>
      <c r="I172" s="318">
        <f t="shared" si="19"/>
        <v>1.2392816428228561E-2</v>
      </c>
      <c r="J172" s="318">
        <f t="shared" si="19"/>
        <v>1.256574210197311E-2</v>
      </c>
      <c r="K172" s="318">
        <f t="shared" si="19"/>
        <v>9.5935971950825809E-3</v>
      </c>
      <c r="L172" s="318">
        <f t="shared" si="19"/>
        <v>9.3819655421883939E-3</v>
      </c>
      <c r="M172" s="318">
        <f t="shared" si="19"/>
        <v>1.4502756195415535E-2</v>
      </c>
      <c r="N172" s="318">
        <f t="shared" si="19"/>
        <v>1.2251113757873083E-2</v>
      </c>
      <c r="O172" s="318">
        <f t="shared" si="19"/>
        <v>1.1949272134925562E-2</v>
      </c>
      <c r="P172" s="318">
        <f t="shared" si="19"/>
        <v>1.293440061612912E-2</v>
      </c>
      <c r="Q172" s="318">
        <f t="shared" si="19"/>
        <v>1.4128728597641577E-2</v>
      </c>
      <c r="R172" s="318">
        <f t="shared" si="19"/>
        <v>1.3321867892321539E-2</v>
      </c>
      <c r="S172" s="318">
        <f t="shared" si="19"/>
        <v>1.1796729386048005E-2</v>
      </c>
      <c r="T172" s="318">
        <f t="shared" si="19"/>
        <v>1.0340962979890997E-2</v>
      </c>
      <c r="U172" s="318">
        <f t="shared" si="19"/>
        <v>1.0444005269061481E-2</v>
      </c>
      <c r="V172" s="318">
        <f t="shared" si="19"/>
        <v>1.1514940575217944E-2</v>
      </c>
      <c r="W172" s="318">
        <f t="shared" si="19"/>
        <v>1.0459438242792133E-2</v>
      </c>
      <c r="X172" s="318">
        <f t="shared" si="19"/>
        <v>1.0309772230103355E-2</v>
      </c>
      <c r="Y172" s="318">
        <f t="shared" si="19"/>
        <v>8.5373024437384679E-3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5.5590563641960385E-3</v>
      </c>
      <c r="C173" s="318">
        <f t="shared" si="20"/>
        <v>5.0707644405752449E-3</v>
      </c>
      <c r="D173" s="318">
        <f t="shared" si="20"/>
        <v>5.0619444183749533E-3</v>
      </c>
      <c r="E173" s="318">
        <f t="shared" si="20"/>
        <v>5.9610756374789678E-3</v>
      </c>
      <c r="F173" s="318">
        <f t="shared" si="20"/>
        <v>5.6455197448263949E-3</v>
      </c>
      <c r="G173" s="318">
        <f t="shared" si="20"/>
        <v>4.7382884895202006E-3</v>
      </c>
      <c r="H173" s="318">
        <f t="shared" si="20"/>
        <v>4.8386786866283938E-3</v>
      </c>
      <c r="I173" s="318">
        <f t="shared" si="20"/>
        <v>4.9733211634726228E-3</v>
      </c>
      <c r="J173" s="318">
        <f t="shared" si="20"/>
        <v>4.2785816533372715E-3</v>
      </c>
      <c r="K173" s="318">
        <f t="shared" si="20"/>
        <v>2.0782900711631127E-3</v>
      </c>
      <c r="L173" s="318">
        <f t="shared" si="20"/>
        <v>1.5186557944996482E-3</v>
      </c>
      <c r="M173" s="318">
        <f t="shared" si="20"/>
        <v>2.4269920667088773E-3</v>
      </c>
      <c r="N173" s="318">
        <f t="shared" si="20"/>
        <v>2.0483968742701316E-3</v>
      </c>
      <c r="O173" s="318">
        <f t="shared" si="20"/>
        <v>2.3050665217106774E-3</v>
      </c>
      <c r="P173" s="318">
        <f t="shared" si="20"/>
        <v>2.5100314695329683E-3</v>
      </c>
      <c r="Q173" s="318">
        <f t="shared" si="20"/>
        <v>3.2852814104724543E-3</v>
      </c>
      <c r="R173" s="318">
        <f t="shared" si="20"/>
        <v>3.7312594373358032E-3</v>
      </c>
      <c r="S173" s="318">
        <f t="shared" si="20"/>
        <v>6.1423807642646457E-3</v>
      </c>
      <c r="T173" s="318">
        <f t="shared" si="20"/>
        <v>8.0421998132193737E-3</v>
      </c>
      <c r="U173" s="318">
        <f t="shared" si="20"/>
        <v>8.834564658412444E-3</v>
      </c>
      <c r="V173" s="318">
        <f t="shared" si="20"/>
        <v>8.8114926054174668E-3</v>
      </c>
      <c r="W173" s="318">
        <f t="shared" si="20"/>
        <v>8.3942689296015883E-3</v>
      </c>
      <c r="X173" s="318">
        <f t="shared" si="20"/>
        <v>9.9114550599033926E-3</v>
      </c>
      <c r="Y173" s="318">
        <f t="shared" si="20"/>
        <v>7.1297001117768422E-3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0.58100448567267826</v>
      </c>
      <c r="C176" s="310">
        <f t="shared" si="23"/>
        <v>0.60916730184877643</v>
      </c>
      <c r="D176" s="310">
        <f t="shared" si="23"/>
        <v>0.59717675645739654</v>
      </c>
      <c r="E176" s="310">
        <f t="shared" si="23"/>
        <v>0.58813521963380633</v>
      </c>
      <c r="F176" s="310">
        <f t="shared" si="23"/>
        <v>0.59696627385739121</v>
      </c>
      <c r="G176" s="310">
        <f t="shared" si="23"/>
        <v>0.64188828338773429</v>
      </c>
      <c r="H176" s="310">
        <f t="shared" si="23"/>
        <v>0.62652172234794823</v>
      </c>
      <c r="I176" s="310">
        <f t="shared" si="23"/>
        <v>0.63449287184875036</v>
      </c>
      <c r="J176" s="310">
        <f t="shared" si="23"/>
        <v>0.6524529877329952</v>
      </c>
      <c r="K176" s="310">
        <f t="shared" si="23"/>
        <v>0.76677283037758337</v>
      </c>
      <c r="L176" s="310">
        <f t="shared" si="23"/>
        <v>0.80278988193392409</v>
      </c>
      <c r="M176" s="310">
        <f t="shared" si="23"/>
        <v>0.70480486572718404</v>
      </c>
      <c r="N176" s="310">
        <f t="shared" si="23"/>
        <v>0.73963484858340267</v>
      </c>
      <c r="O176" s="310">
        <f t="shared" si="23"/>
        <v>0.73159103121817592</v>
      </c>
      <c r="P176" s="310">
        <f t="shared" si="23"/>
        <v>0.70547720331767172</v>
      </c>
      <c r="Q176" s="310">
        <f t="shared" si="23"/>
        <v>0.66982129279299696</v>
      </c>
      <c r="R176" s="310">
        <f t="shared" si="23"/>
        <v>0.65953049410139386</v>
      </c>
      <c r="S176" s="310">
        <f t="shared" si="23"/>
        <v>0.57267816541990035</v>
      </c>
      <c r="T176" s="310">
        <f t="shared" si="23"/>
        <v>0.50697747160788842</v>
      </c>
      <c r="U176" s="310">
        <f t="shared" si="23"/>
        <v>0.46529313489237678</v>
      </c>
      <c r="V176" s="310">
        <f t="shared" si="23"/>
        <v>0.4533892220736721</v>
      </c>
      <c r="W176" s="310">
        <f t="shared" si="23"/>
        <v>0.48029252494602209</v>
      </c>
      <c r="X176" s="310">
        <f t="shared" si="23"/>
        <v>0.39490063065250131</v>
      </c>
      <c r="Y176" s="310">
        <f t="shared" si="23"/>
        <v>0.53430641060569972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1</v>
      </c>
      <c r="E178" s="232">
        <f t="shared" si="24"/>
        <v>1</v>
      </c>
      <c r="F178" s="232">
        <f t="shared" si="24"/>
        <v>0.99999999999999989</v>
      </c>
      <c r="G178" s="232">
        <f t="shared" si="24"/>
        <v>0.99999999999999989</v>
      </c>
      <c r="H178" s="232">
        <f t="shared" si="24"/>
        <v>1.0000000000000002</v>
      </c>
      <c r="I178" s="232">
        <f t="shared" si="24"/>
        <v>1</v>
      </c>
      <c r="J178" s="232">
        <f t="shared" si="24"/>
        <v>0.99999999999999989</v>
      </c>
      <c r="K178" s="232">
        <f t="shared" si="24"/>
        <v>1</v>
      </c>
      <c r="L178" s="232">
        <f t="shared" si="24"/>
        <v>1</v>
      </c>
      <c r="M178" s="232">
        <f t="shared" si="24"/>
        <v>1</v>
      </c>
      <c r="N178" s="232">
        <f t="shared" si="24"/>
        <v>0.99999999999999989</v>
      </c>
      <c r="O178" s="232">
        <f t="shared" si="24"/>
        <v>1.0000000000000002</v>
      </c>
      <c r="P178" s="232">
        <f t="shared" si="24"/>
        <v>1</v>
      </c>
      <c r="Q178" s="232">
        <f t="shared" si="24"/>
        <v>0.99999999999999989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0.99999999999999989</v>
      </c>
      <c r="V178" s="232">
        <f t="shared" si="24"/>
        <v>0.99999999999999978</v>
      </c>
      <c r="W178" s="232">
        <f t="shared" si="24"/>
        <v>0.99999999999999989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4.0424852938494502E-2</v>
      </c>
      <c r="C183" s="268">
        <f t="shared" si="29"/>
        <v>3.9241817433371642E-2</v>
      </c>
      <c r="D183" s="268">
        <f t="shared" si="29"/>
        <v>3.9762029347990356E-2</v>
      </c>
      <c r="E183" s="268">
        <f t="shared" si="29"/>
        <v>3.4786719460307237E-2</v>
      </c>
      <c r="F183" s="268">
        <f t="shared" si="29"/>
        <v>3.6509612570865962E-2</v>
      </c>
      <c r="G183" s="268">
        <f t="shared" si="29"/>
        <v>4.149400168859433E-2</v>
      </c>
      <c r="H183" s="268">
        <f t="shared" si="29"/>
        <v>4.1722584857557615E-2</v>
      </c>
      <c r="I183" s="268">
        <f t="shared" si="29"/>
        <v>3.9996381527544228E-2</v>
      </c>
      <c r="J183" s="268">
        <f t="shared" si="29"/>
        <v>4.3025176020839426E-2</v>
      </c>
      <c r="K183" s="268">
        <f t="shared" si="29"/>
        <v>4.9216452045602911E-2</v>
      </c>
      <c r="L183" s="268">
        <f t="shared" si="29"/>
        <v>5.6903220643140087E-2</v>
      </c>
      <c r="M183" s="268">
        <f t="shared" si="29"/>
        <v>5.8548926902856881E-2</v>
      </c>
      <c r="N183" s="268">
        <f t="shared" si="29"/>
        <v>5.6379735825673592E-2</v>
      </c>
      <c r="O183" s="268">
        <f t="shared" si="29"/>
        <v>5.3154238955149521E-2</v>
      </c>
      <c r="P183" s="268">
        <f t="shared" si="29"/>
        <v>5.2460897494889108E-2</v>
      </c>
      <c r="Q183" s="268">
        <f t="shared" si="29"/>
        <v>5.0932057267703543E-2</v>
      </c>
      <c r="R183" s="268">
        <f t="shared" si="29"/>
        <v>4.6413373308999632E-2</v>
      </c>
      <c r="S183" s="268">
        <f t="shared" si="29"/>
        <v>3.2611411070265772E-2</v>
      </c>
      <c r="T183" s="268">
        <f t="shared" si="29"/>
        <v>2.4723809652382505E-2</v>
      </c>
      <c r="U183" s="268">
        <f t="shared" si="29"/>
        <v>2.3039979350849019E-2</v>
      </c>
      <c r="V183" s="268">
        <f t="shared" si="29"/>
        <v>2.4840409197452819E-2</v>
      </c>
      <c r="W183" s="268">
        <f t="shared" si="29"/>
        <v>2.3746040771737194E-2</v>
      </c>
      <c r="X183" s="268">
        <f t="shared" si="29"/>
        <v>2.0208603281863954E-2</v>
      </c>
      <c r="Y183" s="268">
        <f t="shared" si="29"/>
        <v>2.1787974965380645E-2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0.54425871350369759</v>
      </c>
      <c r="C184" s="269">
        <f t="shared" si="30"/>
        <v>0.53309075019962948</v>
      </c>
      <c r="D184" s="269">
        <f t="shared" si="30"/>
        <v>0.51696126092395422</v>
      </c>
      <c r="E184" s="269">
        <f t="shared" si="30"/>
        <v>0.59265241826667769</v>
      </c>
      <c r="F184" s="269">
        <f t="shared" si="30"/>
        <v>0.57412317851618921</v>
      </c>
      <c r="G184" s="269">
        <f t="shared" si="30"/>
        <v>0.54257836560413719</v>
      </c>
      <c r="H184" s="269">
        <f t="shared" si="30"/>
        <v>0.53173872997536098</v>
      </c>
      <c r="I184" s="269">
        <f t="shared" si="30"/>
        <v>0.55758236396640493</v>
      </c>
      <c r="J184" s="269">
        <f t="shared" si="30"/>
        <v>0.50619999206820054</v>
      </c>
      <c r="K184" s="269">
        <f t="shared" si="30"/>
        <v>0.36994572414373122</v>
      </c>
      <c r="L184" s="269">
        <f t="shared" si="30"/>
        <v>0.31999473050557309</v>
      </c>
      <c r="M184" s="269">
        <f t="shared" si="30"/>
        <v>0.34071649802383597</v>
      </c>
      <c r="N184" s="269">
        <f t="shared" si="30"/>
        <v>0.32680932927317796</v>
      </c>
      <c r="O184" s="269">
        <f t="shared" si="30"/>
        <v>0.3563028089108573</v>
      </c>
      <c r="P184" s="269">
        <f t="shared" si="30"/>
        <v>0.35378321587668266</v>
      </c>
      <c r="Q184" s="269">
        <f t="shared" si="30"/>
        <v>0.41116814321244632</v>
      </c>
      <c r="R184" s="269">
        <f t="shared" si="30"/>
        <v>0.45211966159948852</v>
      </c>
      <c r="S184" s="269">
        <f t="shared" si="30"/>
        <v>0.58938831233197531</v>
      </c>
      <c r="T184" s="269">
        <f t="shared" si="30"/>
        <v>0.66657786284191556</v>
      </c>
      <c r="U184" s="269">
        <f t="shared" si="30"/>
        <v>0.67517754345328695</v>
      </c>
      <c r="V184" s="269">
        <f t="shared" si="30"/>
        <v>0.65915954275456057</v>
      </c>
      <c r="W184" s="269">
        <f t="shared" si="30"/>
        <v>0.66070956767684286</v>
      </c>
      <c r="X184" s="269">
        <f t="shared" si="30"/>
        <v>0.6705789656142096</v>
      </c>
      <c r="Y184" s="269">
        <f t="shared" si="30"/>
        <v>0.62874469882601569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0.54425871350369759</v>
      </c>
      <c r="C185" s="318">
        <f t="shared" si="31"/>
        <v>0.53309075019962948</v>
      </c>
      <c r="D185" s="318">
        <f t="shared" si="31"/>
        <v>0.51696126092395422</v>
      </c>
      <c r="E185" s="318">
        <f t="shared" si="31"/>
        <v>0.59265241826667769</v>
      </c>
      <c r="F185" s="318">
        <f t="shared" si="31"/>
        <v>0.57412317851618921</v>
      </c>
      <c r="G185" s="318">
        <f t="shared" si="31"/>
        <v>0.54257836560413719</v>
      </c>
      <c r="H185" s="318">
        <f t="shared" si="31"/>
        <v>0.53173872997536098</v>
      </c>
      <c r="I185" s="318">
        <f t="shared" si="31"/>
        <v>0.55758236396640493</v>
      </c>
      <c r="J185" s="318">
        <f t="shared" si="31"/>
        <v>0.50619999206820054</v>
      </c>
      <c r="K185" s="318">
        <f t="shared" si="31"/>
        <v>0.36994572414373122</v>
      </c>
      <c r="L185" s="318">
        <f t="shared" si="31"/>
        <v>0.31999473050557309</v>
      </c>
      <c r="M185" s="318">
        <f t="shared" si="31"/>
        <v>0.34071649802383597</v>
      </c>
      <c r="N185" s="318">
        <f t="shared" si="31"/>
        <v>0.32680932927317796</v>
      </c>
      <c r="O185" s="318">
        <f t="shared" si="31"/>
        <v>0.3563028089108573</v>
      </c>
      <c r="P185" s="318">
        <f t="shared" si="31"/>
        <v>0.35378321587668266</v>
      </c>
      <c r="Q185" s="318">
        <f t="shared" si="31"/>
        <v>0.41116814321244632</v>
      </c>
      <c r="R185" s="318">
        <f t="shared" si="31"/>
        <v>0.45211966159948852</v>
      </c>
      <c r="S185" s="318">
        <f t="shared" si="31"/>
        <v>0.58938831233197531</v>
      </c>
      <c r="T185" s="318">
        <f t="shared" si="31"/>
        <v>0.66657786284191556</v>
      </c>
      <c r="U185" s="318">
        <f t="shared" si="31"/>
        <v>0.67517754345328695</v>
      </c>
      <c r="V185" s="318">
        <f t="shared" si="31"/>
        <v>0.65915954275456057</v>
      </c>
      <c r="W185" s="318">
        <f t="shared" si="31"/>
        <v>0.66070956767684286</v>
      </c>
      <c r="X185" s="318">
        <f t="shared" si="31"/>
        <v>0.6705789656142096</v>
      </c>
      <c r="Y185" s="318">
        <f t="shared" si="31"/>
        <v>0.62874469882601569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0.36017955318079425</v>
      </c>
      <c r="C187" s="269">
        <f t="shared" si="33"/>
        <v>0.37408013951744434</v>
      </c>
      <c r="D187" s="269">
        <f t="shared" si="33"/>
        <v>0.38942687796747583</v>
      </c>
      <c r="E187" s="269">
        <f t="shared" si="33"/>
        <v>0.32237545630867875</v>
      </c>
      <c r="F187" s="269">
        <f t="shared" si="33"/>
        <v>0.33792419139015933</v>
      </c>
      <c r="G187" s="269">
        <f t="shared" si="33"/>
        <v>0.35969852907762895</v>
      </c>
      <c r="H187" s="269">
        <f t="shared" si="33"/>
        <v>0.37018516564851617</v>
      </c>
      <c r="I187" s="269">
        <f t="shared" si="33"/>
        <v>0.34741223222277723</v>
      </c>
      <c r="J187" s="269">
        <f t="shared" si="33"/>
        <v>0.39389891619449968</v>
      </c>
      <c r="K187" s="269">
        <f t="shared" si="33"/>
        <v>0.5201445240578535</v>
      </c>
      <c r="L187" s="269">
        <f t="shared" si="33"/>
        <v>0.5552171702776505</v>
      </c>
      <c r="M187" s="269">
        <f t="shared" si="33"/>
        <v>0.53057485768182999</v>
      </c>
      <c r="N187" s="269">
        <f t="shared" si="33"/>
        <v>0.5494624224488297</v>
      </c>
      <c r="O187" s="269">
        <f t="shared" si="33"/>
        <v>0.52585881918799326</v>
      </c>
      <c r="P187" s="269">
        <f t="shared" si="33"/>
        <v>0.52986502551645409</v>
      </c>
      <c r="Q187" s="269">
        <f t="shared" si="33"/>
        <v>0.47443746478914883</v>
      </c>
      <c r="R187" s="269">
        <f t="shared" si="33"/>
        <v>0.44184961011595253</v>
      </c>
      <c r="S187" s="269">
        <f t="shared" si="33"/>
        <v>0.33022088545183609</v>
      </c>
      <c r="T187" s="269">
        <f t="shared" si="33"/>
        <v>0.2676878695014408</v>
      </c>
      <c r="U187" s="269">
        <f t="shared" si="33"/>
        <v>0.26239788068756892</v>
      </c>
      <c r="V187" s="269">
        <f t="shared" si="33"/>
        <v>0.27502037341149493</v>
      </c>
      <c r="W187" s="269">
        <f t="shared" si="33"/>
        <v>0.27570494480103341</v>
      </c>
      <c r="X187" s="269">
        <f t="shared" si="33"/>
        <v>0.27302764454756778</v>
      </c>
      <c r="Y187" s="269">
        <f t="shared" si="33"/>
        <v>0.31249599276832363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0.36017955318079425</v>
      </c>
      <c r="C188" s="318">
        <f t="shared" si="34"/>
        <v>0.37408013951744434</v>
      </c>
      <c r="D188" s="318">
        <f t="shared" si="34"/>
        <v>0.38942687796747583</v>
      </c>
      <c r="E188" s="318">
        <f t="shared" si="34"/>
        <v>0.32237545630867875</v>
      </c>
      <c r="F188" s="318">
        <f t="shared" si="34"/>
        <v>0.33792419139015933</v>
      </c>
      <c r="G188" s="318">
        <f t="shared" si="34"/>
        <v>0.35969852907762895</v>
      </c>
      <c r="H188" s="318">
        <f t="shared" si="34"/>
        <v>0.37018516564851617</v>
      </c>
      <c r="I188" s="318">
        <f t="shared" si="34"/>
        <v>0.34741223222277723</v>
      </c>
      <c r="J188" s="318">
        <f t="shared" si="34"/>
        <v>0.39389891619449968</v>
      </c>
      <c r="K188" s="318">
        <f t="shared" si="34"/>
        <v>0.5201445240578535</v>
      </c>
      <c r="L188" s="318">
        <f t="shared" si="34"/>
        <v>0.5552171702776505</v>
      </c>
      <c r="M188" s="318">
        <f t="shared" si="34"/>
        <v>0.53057485768182999</v>
      </c>
      <c r="N188" s="318">
        <f t="shared" si="34"/>
        <v>0.5494624224488297</v>
      </c>
      <c r="O188" s="318">
        <f t="shared" si="34"/>
        <v>0.52585881918799326</v>
      </c>
      <c r="P188" s="318">
        <f t="shared" si="34"/>
        <v>0.52986502551645409</v>
      </c>
      <c r="Q188" s="318">
        <f t="shared" si="34"/>
        <v>0.47443746478914883</v>
      </c>
      <c r="R188" s="318">
        <f t="shared" si="34"/>
        <v>0.44184961011595253</v>
      </c>
      <c r="S188" s="318">
        <f t="shared" si="34"/>
        <v>0.33022088545183609</v>
      </c>
      <c r="T188" s="318">
        <f t="shared" si="34"/>
        <v>0.2676878695014408</v>
      </c>
      <c r="U188" s="318">
        <f t="shared" si="34"/>
        <v>0.26239788068756892</v>
      </c>
      <c r="V188" s="318">
        <f t="shared" si="34"/>
        <v>0.27502037341149493</v>
      </c>
      <c r="W188" s="318">
        <f t="shared" si="34"/>
        <v>0.27570494480103341</v>
      </c>
      <c r="X188" s="318">
        <f t="shared" si="34"/>
        <v>0.27302764454756778</v>
      </c>
      <c r="Y188" s="318">
        <f t="shared" si="34"/>
        <v>0.31249599276832363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5.5136880377013607E-2</v>
      </c>
      <c r="C190" s="269">
        <f t="shared" si="36"/>
        <v>5.3587292849554477E-2</v>
      </c>
      <c r="D190" s="269">
        <f t="shared" si="36"/>
        <v>5.3849831760579531E-2</v>
      </c>
      <c r="E190" s="269">
        <f t="shared" si="36"/>
        <v>5.0185405964336384E-2</v>
      </c>
      <c r="F190" s="269">
        <f t="shared" si="36"/>
        <v>5.1443017522785454E-2</v>
      </c>
      <c r="G190" s="269">
        <f t="shared" si="36"/>
        <v>5.622910362963951E-2</v>
      </c>
      <c r="H190" s="269">
        <f t="shared" si="36"/>
        <v>5.6353519518565327E-2</v>
      </c>
      <c r="I190" s="269">
        <f t="shared" si="36"/>
        <v>5.5009022283273486E-2</v>
      </c>
      <c r="J190" s="269">
        <f t="shared" si="36"/>
        <v>5.6875915716460189E-2</v>
      </c>
      <c r="K190" s="269">
        <f t="shared" si="36"/>
        <v>6.0693299752812409E-2</v>
      </c>
      <c r="L190" s="269">
        <f t="shared" si="36"/>
        <v>6.7884878573636301E-2</v>
      </c>
      <c r="M190" s="269">
        <f t="shared" si="36"/>
        <v>7.0159717391477319E-2</v>
      </c>
      <c r="N190" s="269">
        <f t="shared" si="36"/>
        <v>6.7348512452318696E-2</v>
      </c>
      <c r="O190" s="269">
        <f t="shared" si="36"/>
        <v>6.4684132946000061E-2</v>
      </c>
      <c r="P190" s="269">
        <f t="shared" si="36"/>
        <v>6.3890861111974187E-2</v>
      </c>
      <c r="Q190" s="269">
        <f t="shared" si="36"/>
        <v>6.3462334730701203E-2</v>
      </c>
      <c r="R190" s="269">
        <f t="shared" si="36"/>
        <v>5.9617354975559346E-2</v>
      </c>
      <c r="S190" s="269">
        <f t="shared" si="36"/>
        <v>4.7779391145922771E-2</v>
      </c>
      <c r="T190" s="269">
        <f t="shared" si="36"/>
        <v>4.1010458004261133E-2</v>
      </c>
      <c r="U190" s="269">
        <f t="shared" si="36"/>
        <v>3.9384596508294942E-2</v>
      </c>
      <c r="V190" s="269">
        <f t="shared" si="36"/>
        <v>4.0979674636491492E-2</v>
      </c>
      <c r="W190" s="269">
        <f t="shared" si="36"/>
        <v>3.9839446750386594E-2</v>
      </c>
      <c r="X190" s="269">
        <f t="shared" si="36"/>
        <v>3.618478655635874E-2</v>
      </c>
      <c r="Y190" s="269">
        <f t="shared" si="36"/>
        <v>3.6971333440280044E-2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4.3199121074175305E-2</v>
      </c>
      <c r="C191" s="318">
        <f t="shared" si="37"/>
        <v>4.1894491421563297E-2</v>
      </c>
      <c r="D191" s="318">
        <f t="shared" si="37"/>
        <v>4.251081421491E-2</v>
      </c>
      <c r="E191" s="318">
        <f t="shared" si="37"/>
        <v>3.718618014768884E-2</v>
      </c>
      <c r="F191" s="318">
        <f t="shared" si="37"/>
        <v>3.8850211665465595E-2</v>
      </c>
      <c r="G191" s="318">
        <f t="shared" si="37"/>
        <v>4.4328201042683341E-2</v>
      </c>
      <c r="H191" s="318">
        <f t="shared" si="37"/>
        <v>4.4690373274054777E-2</v>
      </c>
      <c r="I191" s="318">
        <f t="shared" si="37"/>
        <v>4.2779022308283086E-2</v>
      </c>
      <c r="J191" s="318">
        <f t="shared" si="37"/>
        <v>4.5772935618066626E-2</v>
      </c>
      <c r="K191" s="318">
        <f t="shared" si="37"/>
        <v>5.2578917933343239E-2</v>
      </c>
      <c r="L191" s="318">
        <f t="shared" si="37"/>
        <v>6.0866120809777019E-2</v>
      </c>
      <c r="M191" s="318">
        <f t="shared" si="37"/>
        <v>6.2686448809830791E-2</v>
      </c>
      <c r="N191" s="318">
        <f t="shared" si="37"/>
        <v>6.0180283420816515E-2</v>
      </c>
      <c r="O191" s="318">
        <f t="shared" si="37"/>
        <v>5.6868994545511947E-2</v>
      </c>
      <c r="P191" s="318">
        <f t="shared" si="37"/>
        <v>5.6130987412696738E-2</v>
      </c>
      <c r="Q191" s="318">
        <f t="shared" si="37"/>
        <v>5.4443781228696891E-2</v>
      </c>
      <c r="R191" s="318">
        <f t="shared" si="37"/>
        <v>4.970057172093769E-2</v>
      </c>
      <c r="S191" s="318">
        <f t="shared" si="37"/>
        <v>3.4851760160962156E-2</v>
      </c>
      <c r="T191" s="318">
        <f t="shared" si="37"/>
        <v>2.6389753023755409E-2</v>
      </c>
      <c r="U191" s="318">
        <f t="shared" si="37"/>
        <v>2.4575266312110159E-2</v>
      </c>
      <c r="V191" s="318">
        <f t="shared" si="37"/>
        <v>2.6521682934500235E-2</v>
      </c>
      <c r="W191" s="318">
        <f t="shared" si="37"/>
        <v>2.5347456833986447E-2</v>
      </c>
      <c r="X191" s="318">
        <f t="shared" si="37"/>
        <v>2.1476321470857943E-2</v>
      </c>
      <c r="Y191" s="318">
        <f t="shared" si="37"/>
        <v>2.3180460292468619E-2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1.1937759302838304E-2</v>
      </c>
      <c r="C192" s="318">
        <f t="shared" si="38"/>
        <v>1.1692801427991178E-2</v>
      </c>
      <c r="D192" s="318">
        <f t="shared" si="38"/>
        <v>1.133901754566953E-2</v>
      </c>
      <c r="E192" s="318">
        <f t="shared" si="38"/>
        <v>1.299922581664755E-2</v>
      </c>
      <c r="F192" s="318">
        <f t="shared" si="38"/>
        <v>1.2592805857319858E-2</v>
      </c>
      <c r="G192" s="318">
        <f t="shared" si="38"/>
        <v>1.1900902586956169E-2</v>
      </c>
      <c r="H192" s="318">
        <f t="shared" si="38"/>
        <v>1.1663146244510546E-2</v>
      </c>
      <c r="I192" s="318">
        <f t="shared" si="38"/>
        <v>1.2229999974990398E-2</v>
      </c>
      <c r="J192" s="318">
        <f t="shared" si="38"/>
        <v>1.1102980098393557E-2</v>
      </c>
      <c r="K192" s="318">
        <f t="shared" si="38"/>
        <v>8.114381819469163E-3</v>
      </c>
      <c r="L192" s="318">
        <f t="shared" si="38"/>
        <v>7.0187577638592775E-3</v>
      </c>
      <c r="M192" s="318">
        <f t="shared" si="38"/>
        <v>7.4732685816465165E-3</v>
      </c>
      <c r="N192" s="318">
        <f t="shared" si="38"/>
        <v>7.168229031502168E-3</v>
      </c>
      <c r="O192" s="318">
        <f t="shared" si="38"/>
        <v>7.8151384004881089E-3</v>
      </c>
      <c r="P192" s="318">
        <f t="shared" si="38"/>
        <v>7.7598736992774402E-3</v>
      </c>
      <c r="Q192" s="318">
        <f t="shared" si="38"/>
        <v>9.01855350200431E-3</v>
      </c>
      <c r="R192" s="318">
        <f t="shared" si="38"/>
        <v>9.9167832546216625E-3</v>
      </c>
      <c r="S192" s="318">
        <f t="shared" si="38"/>
        <v>1.2927630984960616E-2</v>
      </c>
      <c r="T192" s="318">
        <f t="shared" si="38"/>
        <v>1.4620704980505727E-2</v>
      </c>
      <c r="U192" s="318">
        <f t="shared" si="38"/>
        <v>1.4809330196184784E-2</v>
      </c>
      <c r="V192" s="318">
        <f t="shared" si="38"/>
        <v>1.4457991701991262E-2</v>
      </c>
      <c r="W192" s="318">
        <f t="shared" si="38"/>
        <v>1.4491989916400144E-2</v>
      </c>
      <c r="X192" s="318">
        <f t="shared" si="38"/>
        <v>1.4708465085500796E-2</v>
      </c>
      <c r="Y192" s="318">
        <f t="shared" si="38"/>
        <v>1.3790873147811425E-2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1.0000000000000002</v>
      </c>
      <c r="C197" s="232">
        <f t="shared" si="42"/>
        <v>1</v>
      </c>
      <c r="D197" s="232">
        <f t="shared" si="42"/>
        <v>0.99999999999999989</v>
      </c>
      <c r="E197" s="232">
        <f t="shared" si="42"/>
        <v>0.99999999999999989</v>
      </c>
      <c r="F197" s="232">
        <f t="shared" si="42"/>
        <v>0.99999999999999978</v>
      </c>
      <c r="G197" s="232">
        <f t="shared" si="42"/>
        <v>1</v>
      </c>
      <c r="H197" s="232">
        <f t="shared" si="42"/>
        <v>1</v>
      </c>
      <c r="I197" s="232">
        <f t="shared" si="42"/>
        <v>1</v>
      </c>
      <c r="J197" s="232">
        <f t="shared" si="42"/>
        <v>0.99999999999999956</v>
      </c>
      <c r="K197" s="232">
        <f t="shared" si="42"/>
        <v>0.99999999999999978</v>
      </c>
      <c r="L197" s="232">
        <f t="shared" si="42"/>
        <v>0.99999999999999978</v>
      </c>
      <c r="M197" s="232">
        <f t="shared" si="42"/>
        <v>0.99999999999999989</v>
      </c>
      <c r="N197" s="232">
        <f t="shared" si="42"/>
        <v>0.99999999999999989</v>
      </c>
      <c r="O197" s="232">
        <f t="shared" si="42"/>
        <v>1</v>
      </c>
      <c r="P197" s="232">
        <f t="shared" si="42"/>
        <v>0.99999999999999967</v>
      </c>
      <c r="Q197" s="232">
        <f t="shared" si="42"/>
        <v>1.0000000000000002</v>
      </c>
      <c r="R197" s="232">
        <f t="shared" si="42"/>
        <v>1.0000000000000002</v>
      </c>
      <c r="S197" s="232">
        <f t="shared" si="42"/>
        <v>1</v>
      </c>
      <c r="T197" s="232">
        <f t="shared" si="42"/>
        <v>0.99999999999999944</v>
      </c>
      <c r="U197" s="232">
        <f t="shared" si="42"/>
        <v>0.99999999999999978</v>
      </c>
      <c r="V197" s="232">
        <f t="shared" si="42"/>
        <v>1.0000000000000004</v>
      </c>
      <c r="W197" s="232">
        <f t="shared" si="42"/>
        <v>1</v>
      </c>
      <c r="X197" s="232">
        <f t="shared" si="42"/>
        <v>0.99999999999999978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6.6446923526682217E-2</v>
      </c>
      <c r="C202" s="268">
        <f t="shared" si="47"/>
        <v>6.4734870646976819E-2</v>
      </c>
      <c r="D202" s="268">
        <f t="shared" si="47"/>
        <v>6.5444795648174139E-2</v>
      </c>
      <c r="E202" s="268">
        <f t="shared" si="47"/>
        <v>5.8313375281227715E-2</v>
      </c>
      <c r="F202" s="268">
        <f t="shared" si="47"/>
        <v>6.085108936636012E-2</v>
      </c>
      <c r="G202" s="268">
        <f t="shared" si="47"/>
        <v>6.7969440515788807E-2</v>
      </c>
      <c r="H202" s="268">
        <f t="shared" si="47"/>
        <v>6.825509033823772E-2</v>
      </c>
      <c r="I202" s="268">
        <f t="shared" si="47"/>
        <v>6.5851859744094771E-2</v>
      </c>
      <c r="J202" s="268">
        <f t="shared" si="47"/>
        <v>7.0094257928863507E-2</v>
      </c>
      <c r="K202" s="268">
        <f t="shared" si="47"/>
        <v>7.8309493775080369E-2</v>
      </c>
      <c r="L202" s="268">
        <f t="shared" si="47"/>
        <v>8.8294339877184658E-2</v>
      </c>
      <c r="M202" s="268">
        <f t="shared" si="47"/>
        <v>9.0432478934458299E-2</v>
      </c>
      <c r="N202" s="268">
        <f t="shared" si="47"/>
        <v>8.7661050725386033E-2</v>
      </c>
      <c r="O202" s="268">
        <f t="shared" si="47"/>
        <v>8.3505221231057095E-2</v>
      </c>
      <c r="P202" s="268">
        <f t="shared" si="47"/>
        <v>8.2586062823950299E-2</v>
      </c>
      <c r="Q202" s="268">
        <f t="shared" si="47"/>
        <v>8.0691070778438095E-2</v>
      </c>
      <c r="R202" s="268">
        <f t="shared" si="47"/>
        <v>7.464516444183808E-2</v>
      </c>
      <c r="S202" s="268">
        <f t="shared" si="47"/>
        <v>5.5056088669774621E-2</v>
      </c>
      <c r="T202" s="268">
        <f t="shared" si="47"/>
        <v>4.2956730157092407E-2</v>
      </c>
      <c r="U202" s="268">
        <f t="shared" si="47"/>
        <v>4.0273331307630375E-2</v>
      </c>
      <c r="V202" s="268">
        <f t="shared" si="47"/>
        <v>4.3132131106412647E-2</v>
      </c>
      <c r="W202" s="268">
        <f t="shared" si="47"/>
        <v>4.1388196589517388E-2</v>
      </c>
      <c r="X202" s="268">
        <f t="shared" si="47"/>
        <v>3.5671323308849937E-2</v>
      </c>
      <c r="Y202" s="268">
        <f t="shared" si="47"/>
        <v>3.8201882836277352E-2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0.42895897816520295</v>
      </c>
      <c r="C203" s="269">
        <f t="shared" si="48"/>
        <v>0.42167151138688708</v>
      </c>
      <c r="D203" s="269">
        <f t="shared" si="48"/>
        <v>0.40798905857158685</v>
      </c>
      <c r="E203" s="269">
        <f t="shared" si="48"/>
        <v>0.47636375268347597</v>
      </c>
      <c r="F203" s="269">
        <f t="shared" si="48"/>
        <v>0.4588282564416285</v>
      </c>
      <c r="G203" s="269">
        <f t="shared" si="48"/>
        <v>0.42616206655446165</v>
      </c>
      <c r="H203" s="269">
        <f t="shared" si="48"/>
        <v>0.41710565226739155</v>
      </c>
      <c r="I203" s="269">
        <f t="shared" si="48"/>
        <v>0.44019014245147531</v>
      </c>
      <c r="J203" s="269">
        <f t="shared" si="48"/>
        <v>0.39542658360307326</v>
      </c>
      <c r="K203" s="269">
        <f t="shared" si="48"/>
        <v>0.28224487699954348</v>
      </c>
      <c r="L203" s="269">
        <f t="shared" si="48"/>
        <v>0.23807992936637867</v>
      </c>
      <c r="M203" s="269">
        <f t="shared" si="48"/>
        <v>0.25233796799859803</v>
      </c>
      <c r="N203" s="269">
        <f t="shared" si="48"/>
        <v>0.24364753553443649</v>
      </c>
      <c r="O203" s="269">
        <f t="shared" si="48"/>
        <v>0.26839777706568629</v>
      </c>
      <c r="P203" s="269">
        <f t="shared" si="48"/>
        <v>0.26704977312177774</v>
      </c>
      <c r="Q203" s="269">
        <f t="shared" si="48"/>
        <v>0.31234723125564495</v>
      </c>
      <c r="R203" s="269">
        <f t="shared" si="48"/>
        <v>0.34865498657166205</v>
      </c>
      <c r="S203" s="269">
        <f t="shared" si="48"/>
        <v>0.47711297288965482</v>
      </c>
      <c r="T203" s="269">
        <f t="shared" si="48"/>
        <v>0.55532938287045586</v>
      </c>
      <c r="U203" s="269">
        <f t="shared" si="48"/>
        <v>0.56589701145533222</v>
      </c>
      <c r="V203" s="269">
        <f t="shared" si="48"/>
        <v>0.54880322738178544</v>
      </c>
      <c r="W203" s="269">
        <f t="shared" si="48"/>
        <v>0.55217893136708085</v>
      </c>
      <c r="X203" s="269">
        <f t="shared" si="48"/>
        <v>0.56756654868966694</v>
      </c>
      <c r="Y203" s="269">
        <f t="shared" si="48"/>
        <v>0.52859880749416188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0.42895897816520295</v>
      </c>
      <c r="C204" s="318">
        <f t="shared" si="49"/>
        <v>0.42167151138688708</v>
      </c>
      <c r="D204" s="318">
        <f t="shared" si="49"/>
        <v>0.40798905857158685</v>
      </c>
      <c r="E204" s="318">
        <f t="shared" si="49"/>
        <v>0.47636375268347597</v>
      </c>
      <c r="F204" s="318">
        <f t="shared" si="49"/>
        <v>0.4588282564416285</v>
      </c>
      <c r="G204" s="318">
        <f t="shared" si="49"/>
        <v>0.42616206655446165</v>
      </c>
      <c r="H204" s="318">
        <f t="shared" si="49"/>
        <v>0.41710565226739155</v>
      </c>
      <c r="I204" s="318">
        <f t="shared" si="49"/>
        <v>0.44019014245147531</v>
      </c>
      <c r="J204" s="318">
        <f t="shared" si="49"/>
        <v>0.39542658360307326</v>
      </c>
      <c r="K204" s="318">
        <f t="shared" si="49"/>
        <v>0.28224487699954348</v>
      </c>
      <c r="L204" s="318">
        <f t="shared" si="49"/>
        <v>0.23807992936637867</v>
      </c>
      <c r="M204" s="318">
        <f t="shared" si="49"/>
        <v>0.25233796799859803</v>
      </c>
      <c r="N204" s="318">
        <f t="shared" si="49"/>
        <v>0.24364753553443649</v>
      </c>
      <c r="O204" s="318">
        <f t="shared" si="49"/>
        <v>0.26839777706568629</v>
      </c>
      <c r="P204" s="318">
        <f t="shared" si="49"/>
        <v>0.26704977312177774</v>
      </c>
      <c r="Q204" s="318">
        <f t="shared" si="49"/>
        <v>0.31234723125564495</v>
      </c>
      <c r="R204" s="318">
        <f t="shared" si="49"/>
        <v>0.34865498657166205</v>
      </c>
      <c r="S204" s="318">
        <f t="shared" si="49"/>
        <v>0.47711297288965482</v>
      </c>
      <c r="T204" s="318">
        <f t="shared" si="49"/>
        <v>0.55532938287045586</v>
      </c>
      <c r="U204" s="318">
        <f t="shared" si="49"/>
        <v>0.56589701145533222</v>
      </c>
      <c r="V204" s="318">
        <f t="shared" si="49"/>
        <v>0.54880322738178544</v>
      </c>
      <c r="W204" s="318">
        <f t="shared" si="49"/>
        <v>0.55217893136708085</v>
      </c>
      <c r="X204" s="318">
        <f t="shared" si="49"/>
        <v>0.56756654868966694</v>
      </c>
      <c r="Y204" s="318">
        <f t="shared" si="49"/>
        <v>0.52859880749416188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0.31872979232517801</v>
      </c>
      <c r="C206" s="269">
        <f t="shared" si="51"/>
        <v>0.33222399662337332</v>
      </c>
      <c r="D206" s="269">
        <f t="shared" si="51"/>
        <v>0.34507196168287746</v>
      </c>
      <c r="E206" s="269">
        <f t="shared" si="51"/>
        <v>0.29093357951727772</v>
      </c>
      <c r="F206" s="269">
        <f t="shared" si="51"/>
        <v>0.30321982429161037</v>
      </c>
      <c r="G206" s="269">
        <f t="shared" si="51"/>
        <v>0.31720805869134838</v>
      </c>
      <c r="H206" s="269">
        <f t="shared" si="51"/>
        <v>0.32603184824556225</v>
      </c>
      <c r="I206" s="269">
        <f t="shared" si="51"/>
        <v>0.30794249426449483</v>
      </c>
      <c r="J206" s="269">
        <f t="shared" si="51"/>
        <v>0.34547907477974193</v>
      </c>
      <c r="K206" s="269">
        <f t="shared" si="51"/>
        <v>0.44555910193071391</v>
      </c>
      <c r="L206" s="269">
        <f t="shared" si="51"/>
        <v>0.46380569841478292</v>
      </c>
      <c r="M206" s="269">
        <f t="shared" si="51"/>
        <v>0.44119373613821561</v>
      </c>
      <c r="N206" s="269">
        <f t="shared" si="51"/>
        <v>0.45993748619710179</v>
      </c>
      <c r="O206" s="269">
        <f t="shared" si="51"/>
        <v>0.44475625410129016</v>
      </c>
      <c r="P206" s="269">
        <f t="shared" si="51"/>
        <v>0.4490694132894858</v>
      </c>
      <c r="Q206" s="269">
        <f t="shared" si="51"/>
        <v>0.40466012548137309</v>
      </c>
      <c r="R206" s="269">
        <f t="shared" si="51"/>
        <v>0.38256937081494602</v>
      </c>
      <c r="S206" s="269">
        <f t="shared" si="51"/>
        <v>0.30013557612150837</v>
      </c>
      <c r="T206" s="269">
        <f t="shared" si="51"/>
        <v>0.25039271602260033</v>
      </c>
      <c r="U206" s="269">
        <f t="shared" si="51"/>
        <v>0.24692949473817127</v>
      </c>
      <c r="V206" s="269">
        <f t="shared" si="51"/>
        <v>0.25708942547255154</v>
      </c>
      <c r="W206" s="269">
        <f t="shared" si="51"/>
        <v>0.25870631196094496</v>
      </c>
      <c r="X206" s="269">
        <f t="shared" si="51"/>
        <v>0.25945779342900105</v>
      </c>
      <c r="Y206" s="269">
        <f t="shared" si="51"/>
        <v>0.29497793345286799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0.31872979232517801</v>
      </c>
      <c r="C207" s="318">
        <f t="shared" si="52"/>
        <v>0.33222399662337332</v>
      </c>
      <c r="D207" s="318">
        <f t="shared" si="52"/>
        <v>0.34507196168287746</v>
      </c>
      <c r="E207" s="318">
        <f t="shared" si="52"/>
        <v>0.29093357951727772</v>
      </c>
      <c r="F207" s="318">
        <f t="shared" si="52"/>
        <v>0.30321982429161037</v>
      </c>
      <c r="G207" s="318">
        <f t="shared" si="52"/>
        <v>0.31720805869134838</v>
      </c>
      <c r="H207" s="318">
        <f t="shared" si="52"/>
        <v>0.32603184824556225</v>
      </c>
      <c r="I207" s="318">
        <f t="shared" si="52"/>
        <v>0.30794249426449483</v>
      </c>
      <c r="J207" s="318">
        <f t="shared" si="52"/>
        <v>0.34547907477974193</v>
      </c>
      <c r="K207" s="318">
        <f t="shared" si="52"/>
        <v>0.44555910193071391</v>
      </c>
      <c r="L207" s="318">
        <f t="shared" si="52"/>
        <v>0.46380569841478292</v>
      </c>
      <c r="M207" s="318">
        <f t="shared" si="52"/>
        <v>0.44119373613821561</v>
      </c>
      <c r="N207" s="318">
        <f t="shared" si="52"/>
        <v>0.45993748619710179</v>
      </c>
      <c r="O207" s="318">
        <f t="shared" si="52"/>
        <v>0.44475625410129016</v>
      </c>
      <c r="P207" s="318">
        <f t="shared" si="52"/>
        <v>0.4490694132894858</v>
      </c>
      <c r="Q207" s="318">
        <f t="shared" si="52"/>
        <v>0.40466012548137309</v>
      </c>
      <c r="R207" s="318">
        <f t="shared" si="52"/>
        <v>0.38256937081494602</v>
      </c>
      <c r="S207" s="318">
        <f t="shared" si="52"/>
        <v>0.30013557612150837</v>
      </c>
      <c r="T207" s="318">
        <f t="shared" si="52"/>
        <v>0.25039271602260033</v>
      </c>
      <c r="U207" s="318">
        <f t="shared" si="52"/>
        <v>0.24692949473817127</v>
      </c>
      <c r="V207" s="318">
        <f t="shared" si="52"/>
        <v>0.25708942547255154</v>
      </c>
      <c r="W207" s="318">
        <f t="shared" si="52"/>
        <v>0.25870631196094496</v>
      </c>
      <c r="X207" s="318">
        <f t="shared" si="52"/>
        <v>0.25945779342900105</v>
      </c>
      <c r="Y207" s="318">
        <f t="shared" si="52"/>
        <v>0.29497793345286799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0.18586430598293691</v>
      </c>
      <c r="C209" s="269">
        <f t="shared" si="54"/>
        <v>0.18136962134276285</v>
      </c>
      <c r="D209" s="269">
        <f t="shared" si="54"/>
        <v>0.18149418409736151</v>
      </c>
      <c r="E209" s="269">
        <f t="shared" si="54"/>
        <v>0.17438929251801844</v>
      </c>
      <c r="F209" s="269">
        <f t="shared" si="54"/>
        <v>0.17710082990040094</v>
      </c>
      <c r="G209" s="269">
        <f t="shared" si="54"/>
        <v>0.1886604342384012</v>
      </c>
      <c r="H209" s="269">
        <f t="shared" si="54"/>
        <v>0.18860740914880847</v>
      </c>
      <c r="I209" s="269">
        <f t="shared" si="54"/>
        <v>0.18601550353993512</v>
      </c>
      <c r="J209" s="269">
        <f t="shared" si="54"/>
        <v>0.189000083688321</v>
      </c>
      <c r="K209" s="269">
        <f t="shared" si="54"/>
        <v>0.19388652729466208</v>
      </c>
      <c r="L209" s="269">
        <f t="shared" si="54"/>
        <v>0.20982003234165356</v>
      </c>
      <c r="M209" s="269">
        <f t="shared" si="54"/>
        <v>0.21603581692872786</v>
      </c>
      <c r="N209" s="269">
        <f t="shared" si="54"/>
        <v>0.20875392754307556</v>
      </c>
      <c r="O209" s="269">
        <f t="shared" si="54"/>
        <v>0.20334074760196641</v>
      </c>
      <c r="P209" s="269">
        <f t="shared" si="54"/>
        <v>0.20129475076478587</v>
      </c>
      <c r="Q209" s="269">
        <f t="shared" si="54"/>
        <v>0.20230157248454408</v>
      </c>
      <c r="R209" s="269">
        <f t="shared" si="54"/>
        <v>0.19413047817155404</v>
      </c>
      <c r="S209" s="269">
        <f t="shared" si="54"/>
        <v>0.16769536231906221</v>
      </c>
      <c r="T209" s="269">
        <f t="shared" si="54"/>
        <v>0.15132117094985084</v>
      </c>
      <c r="U209" s="269">
        <f t="shared" si="54"/>
        <v>0.14690016249886595</v>
      </c>
      <c r="V209" s="269">
        <f t="shared" si="54"/>
        <v>0.15097521603925068</v>
      </c>
      <c r="W209" s="269">
        <f t="shared" si="54"/>
        <v>0.14772656008245674</v>
      </c>
      <c r="X209" s="269">
        <f t="shared" si="54"/>
        <v>0.13730433457248181</v>
      </c>
      <c r="Y209" s="269">
        <f t="shared" si="54"/>
        <v>0.13822137621669298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0.13762143589672554</v>
      </c>
      <c r="C210" s="318">
        <f t="shared" si="55"/>
        <v>0.13394633618410717</v>
      </c>
      <c r="D210" s="318">
        <f t="shared" si="55"/>
        <v>0.13560969595014183</v>
      </c>
      <c r="E210" s="318">
        <f t="shared" si="55"/>
        <v>0.12081504461956691</v>
      </c>
      <c r="F210" s="318">
        <f t="shared" si="55"/>
        <v>0.12549871152983841</v>
      </c>
      <c r="G210" s="318">
        <f t="shared" si="55"/>
        <v>0.14073211880740832</v>
      </c>
      <c r="H210" s="318">
        <f t="shared" si="55"/>
        <v>0.14169762332119823</v>
      </c>
      <c r="I210" s="318">
        <f t="shared" si="55"/>
        <v>0.1365095205987438</v>
      </c>
      <c r="J210" s="318">
        <f t="shared" si="55"/>
        <v>0.14452843424763578</v>
      </c>
      <c r="K210" s="318">
        <f t="shared" si="55"/>
        <v>0.16214385811956047</v>
      </c>
      <c r="L210" s="318">
        <f t="shared" si="55"/>
        <v>0.18304437385868047</v>
      </c>
      <c r="M210" s="318">
        <f t="shared" si="55"/>
        <v>0.18765662817728834</v>
      </c>
      <c r="N210" s="318">
        <f t="shared" si="55"/>
        <v>0.18135210825049389</v>
      </c>
      <c r="O210" s="318">
        <f t="shared" si="55"/>
        <v>0.17315539247595457</v>
      </c>
      <c r="P210" s="318">
        <f t="shared" si="55"/>
        <v>0.17126099889794777</v>
      </c>
      <c r="Q210" s="318">
        <f t="shared" si="55"/>
        <v>0.16717344213579399</v>
      </c>
      <c r="R210" s="318">
        <f t="shared" si="55"/>
        <v>0.15491899623910549</v>
      </c>
      <c r="S210" s="318">
        <f t="shared" si="55"/>
        <v>0.11403685337255605</v>
      </c>
      <c r="T210" s="318">
        <f t="shared" si="55"/>
        <v>8.8866053708878776E-2</v>
      </c>
      <c r="U210" s="318">
        <f t="shared" si="55"/>
        <v>8.3256556943416507E-2</v>
      </c>
      <c r="V210" s="318">
        <f t="shared" si="55"/>
        <v>8.9254062854116883E-2</v>
      </c>
      <c r="W210" s="318">
        <f t="shared" si="55"/>
        <v>8.5625758359579959E-2</v>
      </c>
      <c r="X210" s="318">
        <f t="shared" si="55"/>
        <v>7.3472964517395059E-2</v>
      </c>
      <c r="Y210" s="318">
        <f t="shared" si="55"/>
        <v>7.8772513048602444E-2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4.8242870086211365E-2</v>
      </c>
      <c r="C211" s="318">
        <f t="shared" si="56"/>
        <v>4.7423285158655661E-2</v>
      </c>
      <c r="D211" s="318">
        <f t="shared" si="56"/>
        <v>4.5884488147219682E-2</v>
      </c>
      <c r="E211" s="318">
        <f t="shared" si="56"/>
        <v>5.357424789845152E-2</v>
      </c>
      <c r="F211" s="318">
        <f t="shared" si="56"/>
        <v>5.1602118370562534E-2</v>
      </c>
      <c r="G211" s="318">
        <f t="shared" si="56"/>
        <v>4.79283154309929E-2</v>
      </c>
      <c r="H211" s="318">
        <f t="shared" si="56"/>
        <v>4.690978582761024E-2</v>
      </c>
      <c r="I211" s="318">
        <f t="shared" si="56"/>
        <v>4.9505982941191309E-2</v>
      </c>
      <c r="J211" s="318">
        <f t="shared" si="56"/>
        <v>4.4471649440685206E-2</v>
      </c>
      <c r="K211" s="318">
        <f t="shared" si="56"/>
        <v>3.1742669175101608E-2</v>
      </c>
      <c r="L211" s="318">
        <f t="shared" si="56"/>
        <v>2.6775658482973082E-2</v>
      </c>
      <c r="M211" s="318">
        <f t="shared" si="56"/>
        <v>2.8379188751439514E-2</v>
      </c>
      <c r="N211" s="318">
        <f t="shared" si="56"/>
        <v>2.7401819292581665E-2</v>
      </c>
      <c r="O211" s="318">
        <f t="shared" si="56"/>
        <v>3.0185355126011844E-2</v>
      </c>
      <c r="P211" s="318">
        <f t="shared" si="56"/>
        <v>3.0033751866838113E-2</v>
      </c>
      <c r="Q211" s="318">
        <f t="shared" si="56"/>
        <v>3.5128130348750078E-2</v>
      </c>
      <c r="R211" s="318">
        <f t="shared" si="56"/>
        <v>3.9211481932448534E-2</v>
      </c>
      <c r="S211" s="318">
        <f t="shared" si="56"/>
        <v>5.3658508946506145E-2</v>
      </c>
      <c r="T211" s="318">
        <f t="shared" si="56"/>
        <v>6.2455117240972052E-2</v>
      </c>
      <c r="U211" s="318">
        <f t="shared" si="56"/>
        <v>6.3643605555449442E-2</v>
      </c>
      <c r="V211" s="318">
        <f t="shared" si="56"/>
        <v>6.1721153185133826E-2</v>
      </c>
      <c r="W211" s="318">
        <f t="shared" si="56"/>
        <v>6.2100801722876783E-2</v>
      </c>
      <c r="X211" s="318">
        <f t="shared" si="56"/>
        <v>6.3831370055086753E-2</v>
      </c>
      <c r="Y211" s="318">
        <f t="shared" si="56"/>
        <v>5.9448863168090546E-2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1.961108066592703</v>
      </c>
      <c r="C217" s="320">
        <f>IF(C$5=0,0,(C$5-C$16-C$59)/(CHI_fec!C$5-CHI_fec!C$16))</f>
        <v>1.8949316949362729</v>
      </c>
      <c r="D217" s="320">
        <f>IF(D$5=0,0,(D$5-D$16-D$59)/(CHI_fec!D$5-CHI_fec!D$16))</f>
        <v>1.8015121730381485</v>
      </c>
      <c r="E217" s="320">
        <f>IF(E$5=0,0,(E$5-E$16-E$59)/(CHI_fec!E$5-CHI_fec!E$16))</f>
        <v>1.7914638821656503</v>
      </c>
      <c r="F217" s="320">
        <f>IF(F$5=0,0,(F$5-F$16-F$59)/(CHI_fec!F$5-CHI_fec!F$16))</f>
        <v>1.7772025948620374</v>
      </c>
      <c r="G217" s="320">
        <f>IF(G$5=0,0,(G$5-G$16-G$59)/(CHI_fec!G$5-CHI_fec!G$16))</f>
        <v>1.6279275208483837</v>
      </c>
      <c r="H217" s="320">
        <f>IF(H$5=0,0,(H$5-H$16-H$59)/(CHI_fec!H$5-CHI_fec!H$16))</f>
        <v>1.582783245259016</v>
      </c>
      <c r="I217" s="320">
        <f>IF(I$5=0,0,(I$5-I$16-I$59)/(CHI_fec!I$5-CHI_fec!I$16))</f>
        <v>1.6015238488178607</v>
      </c>
      <c r="J217" s="320">
        <f>IF(J$5=0,0,(J$5-J$16-J$59)/(CHI_fec!J$5-CHI_fec!J$16))</f>
        <v>1.5018874610373956</v>
      </c>
      <c r="K217" s="320">
        <f>IF(K$5=0,0,(K$5-K$16-K$59)/(CHI_fec!K$5-CHI_fec!K$16))</f>
        <v>1.0475738038993394</v>
      </c>
      <c r="L217" s="320">
        <f>IF(L$5=0,0,(L$5-L$16-L$59)/(CHI_fec!L$5-CHI_fec!L$16))</f>
        <v>1.1049573778647723</v>
      </c>
      <c r="M217" s="320">
        <f>IF(M$5=0,0,(M$5-M$16-M$59)/(CHI_fec!M$5-CHI_fec!M$16))</f>
        <v>1.2164461257273944</v>
      </c>
      <c r="N217" s="320">
        <f>IF(N$5=0,0,(N$5-N$16-N$59)/(CHI_fec!N$5-CHI_fec!N$16))</f>
        <v>1.1475380353434166</v>
      </c>
      <c r="O217" s="320">
        <f>IF(O$5=0,0,(O$5-O$16-O$59)/(CHI_fec!O$5-CHI_fec!O$16))</f>
        <v>1.2013763913876676</v>
      </c>
      <c r="P217" s="320">
        <f>IF(P$5=0,0,(P$5-P$16-P$59)/(CHI_fec!P$5-CHI_fec!P$16))</f>
        <v>1.227592261263647</v>
      </c>
      <c r="Q217" s="320">
        <f>IF(Q$5=0,0,(Q$5-Q$16-Q$59)/(CHI_fec!Q$5-CHI_fec!Q$16))</f>
        <v>1.3939041642356336</v>
      </c>
      <c r="R217" s="320">
        <f>IF(R$5=0,0,(R$5-R$16-R$59)/(CHI_fec!R$5-CHI_fec!R$16))</f>
        <v>1.5424455045340537</v>
      </c>
      <c r="S217" s="320">
        <f>IF(S$5=0,0,(S$5-S$16-S$59)/(CHI_fec!S$5-CHI_fec!S$16))</f>
        <v>2.123189003830281</v>
      </c>
      <c r="T217" s="320">
        <f>IF(T$5=0,0,(T$5-T$16-T$59)/(CHI_fec!T$5-CHI_fec!T$16))</f>
        <v>2.797885526666815</v>
      </c>
      <c r="U217" s="320">
        <f>IF(U$5=0,0,(U$5-U$16-U$59)/(CHI_fec!U$5-CHI_fec!U$16))</f>
        <v>2.7060149262035709</v>
      </c>
      <c r="V217" s="320">
        <f>IF(V$5=0,0,(V$5-V$16-V$59)/(CHI_fec!V$5-CHI_fec!V$16))</f>
        <v>2.5753389192266201</v>
      </c>
      <c r="W217" s="320">
        <f>IF(W$5=0,0,(W$5-W$16-W$59)/(CHI_fec!W$5-CHI_fec!W$16))</f>
        <v>2.6903431308843224</v>
      </c>
      <c r="X217" s="320">
        <f>IF(X$5=0,0,(X$5-X$16-X$59)/(CHI_fec!X$5-CHI_fec!X$16))</f>
        <v>2.6478833651444833</v>
      </c>
      <c r="Y217" s="320">
        <f>IF(Y$5=0,0,(Y$5-Y$16-Y$59)/(CHI_fec!Y$5-CHI_fec!Y$16))</f>
        <v>2.5218667458087576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2.3290346230616046</v>
      </c>
      <c r="C222" s="275">
        <f>IF(C$10=0,0,C$10/CHI_fec!C$10)</f>
        <v>2.3219137410456114</v>
      </c>
      <c r="D222" s="275">
        <f>IF(D$10=0,0,D$10/CHI_fec!D$10)</f>
        <v>2.3085624621847467</v>
      </c>
      <c r="E222" s="275">
        <f>IF(E$10=0,0,E$10/CHI_fec!E$10)</f>
        <v>2.3076320606291709</v>
      </c>
      <c r="F222" s="275">
        <f>IF(F$10=0,0,F$10/CHI_fec!F$10)</f>
        <v>2.316098921356998</v>
      </c>
      <c r="G222" s="275">
        <f>IF(G$10=0,0,G$10/CHI_fec!G$10)</f>
        <v>2.3089361909948436</v>
      </c>
      <c r="H222" s="275">
        <f>IF(H$10=0,0,H$10/CHI_fec!H$10)</f>
        <v>2.2893045804527419</v>
      </c>
      <c r="I222" s="275">
        <f>IF(I$10=0,0,I$10/CHI_fec!I$10)</f>
        <v>2.2868834897743242</v>
      </c>
      <c r="J222" s="275">
        <f>IF(J$10=0,0,J$10/CHI_fec!J$10)</f>
        <v>2.2956097773891959</v>
      </c>
      <c r="K222" s="275">
        <f>IF(K$10=0,0,K$10/CHI_fec!K$10)</f>
        <v>2.196464895499362</v>
      </c>
      <c r="L222" s="275">
        <f>IF(L$10=0,0,L$10/CHI_fec!L$10)</f>
        <v>2.3210886960681671</v>
      </c>
      <c r="M222" s="275">
        <f>IF(M$10=0,0,M$10/CHI_fec!M$10)</f>
        <v>2.3318336445168515</v>
      </c>
      <c r="N222" s="275">
        <f>IF(N$10=0,0,N$10/CHI_fec!N$10)</f>
        <v>2.305145285640398</v>
      </c>
      <c r="O222" s="275">
        <f>IF(O$10=0,0,O$10/CHI_fec!O$10)</f>
        <v>2.27203954894305</v>
      </c>
      <c r="P222" s="275">
        <f>IF(P$10=0,0,P$10/CHI_fec!P$10)</f>
        <v>2.285625217606881</v>
      </c>
      <c r="Q222" s="275">
        <f>IF(Q$10=0,0,Q$10/CHI_fec!Q$10)</f>
        <v>2.2989571540750928</v>
      </c>
      <c r="R222" s="275">
        <f>IF(R$10=0,0,R$10/CHI_fec!R$10)</f>
        <v>2.2912132866510317</v>
      </c>
      <c r="S222" s="275">
        <f>IF(S$10=0,0,S$10/CHI_fec!S$10)</f>
        <v>2.2892363069682848</v>
      </c>
      <c r="T222" s="275">
        <f>IF(T$10=0,0,T$10/CHI_fec!T$10)</f>
        <v>2.2883990503519755</v>
      </c>
      <c r="U222" s="275">
        <f>IF(U$10=0,0,U$10/CHI_fec!U$10)</f>
        <v>2.2446615591580166</v>
      </c>
      <c r="V222" s="275">
        <f>IF(V$10=0,0,V$10/CHI_fec!V$10)</f>
        <v>2.2432267316061871</v>
      </c>
      <c r="W222" s="275">
        <f>IF(W$10=0,0,W$10/CHI_fec!W$10)</f>
        <v>2.259639723773132</v>
      </c>
      <c r="X222" s="275">
        <f>IF(X$10=0,0,X$10/CHI_fec!X$10)</f>
        <v>2.1839213187045501</v>
      </c>
      <c r="Y222" s="275">
        <f>IF(Y$10=0,0,Y$10/CHI_fec!Y$10)</f>
        <v>2.1429550988652815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1.9447923408401508</v>
      </c>
      <c r="C224" s="276">
        <f>IF(C$25=0,0,C$25/CHI_fec!C$25)</f>
        <v>1.798967280455583</v>
      </c>
      <c r="D224" s="276">
        <f>IF(D$25=0,0,D$25/CHI_fec!D$25)</f>
        <v>1.6581502533805295</v>
      </c>
      <c r="E224" s="276">
        <f>IF(E$25=0,0,E$25/CHI_fec!E$25)</f>
        <v>1.7334515433034496</v>
      </c>
      <c r="F224" s="276">
        <f>IF(F$25=0,0,F$25/CHI_fec!F$25)</f>
        <v>1.693556972613542</v>
      </c>
      <c r="G224" s="276">
        <f>IF(G$25=0,0,G$25/CHI_fec!G$25)</f>
        <v>1.5012315506637846</v>
      </c>
      <c r="H224" s="276">
        <f>IF(H$25=0,0,H$25/CHI_fec!H$25)</f>
        <v>1.4441399800320185</v>
      </c>
      <c r="I224" s="276">
        <f>IF(I$25=0,0,I$25/CHI_fec!I$25)</f>
        <v>1.514154866088087</v>
      </c>
      <c r="J224" s="276">
        <f>IF(J$25=0,0,J$25/CHI_fec!J$25)</f>
        <v>1.2864651851559334</v>
      </c>
      <c r="K224" s="276">
        <f>IF(K$25=0,0,K$25/CHI_fec!K$25)</f>
        <v>0.65427331020869917</v>
      </c>
      <c r="L224" s="276">
        <f>IF(L$25=0,0,L$25/CHI_fec!L$25)</f>
        <v>0.60172635838718735</v>
      </c>
      <c r="M224" s="276">
        <f>IF(M$25=0,0,M$25/CHI_fec!M$25)</f>
        <v>0.68136820192607883</v>
      </c>
      <c r="N224" s="276">
        <f>IF(N$25=0,0,N$25/CHI_fec!N$25)</f>
        <v>0.63039629451662293</v>
      </c>
      <c r="O224" s="276">
        <f>IF(O$25=0,0,O$25/CHI_fec!O$25)</f>
        <v>0.72786630107636618</v>
      </c>
      <c r="P224" s="276">
        <f>IF(P$25=0,0,P$25/CHI_fec!P$25)</f>
        <v>0.730550874495693</v>
      </c>
      <c r="Q224" s="276">
        <f>IF(Q$25=0,0,Q$25/CHI_fec!Q$25)</f>
        <v>1.0117247418201041</v>
      </c>
      <c r="R224" s="276">
        <f>IF(R$25=0,0,R$25/CHI_fec!R$25)</f>
        <v>1.2528687480224947</v>
      </c>
      <c r="S224" s="276">
        <f>IF(S$25=0,0,S$25/CHI_fec!S$25)</f>
        <v>2.2434996580268711</v>
      </c>
      <c r="T224" s="276">
        <f>IF(T$25=0,0,T$25/CHI_fec!T$25)</f>
        <v>3.3918372584501539</v>
      </c>
      <c r="U224" s="276">
        <f>IF(U$25=0,0,U$25/CHI_fec!U$25)</f>
        <v>3.2710778318967297</v>
      </c>
      <c r="V224" s="276">
        <f>IF(V$25=0,0,V$25/CHI_fec!V$25)</f>
        <v>3.0912976318686205</v>
      </c>
      <c r="W224" s="276">
        <f>IF(W$25=0,0,W$25/CHI_fec!W$25)</f>
        <v>3.1978384853841697</v>
      </c>
      <c r="X224" s="276">
        <f>IF(X$25=0,0,X$25/CHI_fec!X$25)</f>
        <v>3.0844729353708007</v>
      </c>
      <c r="Y224" s="276">
        <f>IF(Y$25=0,0,Y$25/CHI_fec!Y$25)</f>
        <v>2.893480333108966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2.850128137905716</v>
      </c>
      <c r="C225" s="276">
        <f>IF(C$36=0,0,C$36/CHI_fec!C$36)</f>
        <v>2.9535776913308087</v>
      </c>
      <c r="D225" s="276">
        <f>IF(D$36=0,0,D$36/CHI_fec!D$36)</f>
        <v>2.95021592329948</v>
      </c>
      <c r="E225" s="276">
        <f>IF(E$36=0,0,E$36/CHI_fec!E$36)</f>
        <v>2.8496704243605229</v>
      </c>
      <c r="F225" s="276">
        <f>IF(F$36=0,0,F$36/CHI_fec!F$36)</f>
        <v>2.8695920845262632</v>
      </c>
      <c r="G225" s="276">
        <f>IF(G$36=0,0,G$36/CHI_fec!G$36)</f>
        <v>2.7298436070661705</v>
      </c>
      <c r="H225" s="276">
        <f>IF(H$36=0,0,H$36/CHI_fec!H$36)</f>
        <v>2.7460015274825187</v>
      </c>
      <c r="I225" s="276">
        <f>IF(I$36=0,0,I$36/CHI_fec!I$36)</f>
        <v>2.6854633438169127</v>
      </c>
      <c r="J225" s="276">
        <f>IF(J$36=0,0,J$36/CHI_fec!J$36)</f>
        <v>2.8190585386978113</v>
      </c>
      <c r="K225" s="276">
        <f>IF(K$36=0,0,K$36/CHI_fec!K$36)</f>
        <v>2.9260912304334257</v>
      </c>
      <c r="L225" s="276">
        <f>IF(L$36=0,0,L$36/CHI_fec!L$36)</f>
        <v>2.979247981980238</v>
      </c>
      <c r="M225" s="276">
        <f>IF(M$36=0,0,M$36/CHI_fec!M$36)</f>
        <v>2.8871436133780932</v>
      </c>
      <c r="N225" s="276">
        <f>IF(N$36=0,0,N$36/CHI_fec!N$36)</f>
        <v>2.9492446792638076</v>
      </c>
      <c r="O225" s="276">
        <f>IF(O$36=0,0,O$36/CHI_fec!O$36)</f>
        <v>2.9339348923275002</v>
      </c>
      <c r="P225" s="276">
        <f>IF(P$36=0,0,P$36/CHI_fec!P$36)</f>
        <v>3.0013469480726274</v>
      </c>
      <c r="Q225" s="276">
        <f>IF(Q$36=0,0,Q$36/CHI_fec!Q$36)</f>
        <v>2.8794953595861275</v>
      </c>
      <c r="R225" s="276">
        <f>IF(R$36=0,0,R$36/CHI_fec!R$36)</f>
        <v>2.9367807545996016</v>
      </c>
      <c r="S225" s="276">
        <f>IF(S$36=0,0,S$36/CHI_fec!S$36)</f>
        <v>3.0580558777320519</v>
      </c>
      <c r="T225" s="276">
        <f>IF(T$36=0,0,T$36/CHI_fec!T$36)</f>
        <v>3.2014113537410132</v>
      </c>
      <c r="U225" s="276">
        <f>IF(U$36=0,0,U$36/CHI_fec!U$36)</f>
        <v>3.2091039121093554</v>
      </c>
      <c r="V225" s="276">
        <f>IF(V$36=0,0,V$36/CHI_fec!V$36)</f>
        <v>3.1393785345866099</v>
      </c>
      <c r="W225" s="276">
        <f>IF(W$36=0,0,W$36/CHI_fec!W$36)</f>
        <v>3.2500070599128237</v>
      </c>
      <c r="X225" s="276">
        <f>IF(X$36=0,0,X$36/CHI_fec!X$36)</f>
        <v>3.3785580680843648</v>
      </c>
      <c r="Y225" s="276">
        <f>IF(Y$36=0,0,Y$36/CHI_fec!Y$36)</f>
        <v>3.46663485549912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2.2031413434476854</v>
      </c>
      <c r="C226" s="276">
        <f>IF(C$44=0,0,C$44/CHI_fec!C$44)</f>
        <v>2.141680648178466</v>
      </c>
      <c r="D226" s="276">
        <f>IF(D$44=0,0,D$44/CHI_fec!D$44)</f>
        <v>2.0826623037361967</v>
      </c>
      <c r="E226" s="276">
        <f>IF(E$44=0,0,E$44/CHI_fec!E$44)</f>
        <v>2.0778549055245383</v>
      </c>
      <c r="F226" s="276">
        <f>IF(F$44=0,0,F$44/CHI_fec!F$44)</f>
        <v>2.0704087545708894</v>
      </c>
      <c r="G226" s="276">
        <f>IF(G$44=0,0,G$44/CHI_fec!G$44)</f>
        <v>2.0089861705007031</v>
      </c>
      <c r="H226" s="276">
        <f>IF(H$44=0,0,H$44/CHI_fec!H$44)</f>
        <v>1.9775775634458521</v>
      </c>
      <c r="I226" s="276">
        <f>IF(I$44=0,0,I$44/CHI_fec!I$44)</f>
        <v>1.9928171438267828</v>
      </c>
      <c r="J226" s="276">
        <f>IF(J$44=0,0,J$44/CHI_fec!J$44)</f>
        <v>1.9075445082022799</v>
      </c>
      <c r="K226" s="276">
        <f>IF(K$44=0,0,K$44/CHI_fec!K$44)</f>
        <v>1.5447103521232495</v>
      </c>
      <c r="L226" s="276">
        <f>IF(L$44=0,0,L$44/CHI_fec!L$44)</f>
        <v>1.6583010593114638</v>
      </c>
      <c r="M226" s="276">
        <f>IF(M$44=0,0,M$44/CHI_fec!M$44)</f>
        <v>1.7294019074732043</v>
      </c>
      <c r="N226" s="276">
        <f>IF(N$44=0,0,N$44/CHI_fec!N$44)</f>
        <v>1.6663481043519448</v>
      </c>
      <c r="O226" s="276">
        <f>IF(O$44=0,0,O$44/CHI_fec!O$44)</f>
        <v>1.6898499144576129</v>
      </c>
      <c r="P226" s="276">
        <f>IF(P$44=0,0,P$44/CHI_fec!P$44)</f>
        <v>1.6963899388451675</v>
      </c>
      <c r="Q226" s="276">
        <f>IF(Q$44=0,0,Q$44/CHI_fec!Q$44)</f>
        <v>1.8510716518407366</v>
      </c>
      <c r="R226" s="276">
        <f>IF(R$44=0,0,R$44/CHI_fec!R$44)</f>
        <v>1.9379949648362629</v>
      </c>
      <c r="S226" s="276">
        <f>IF(S$44=0,0,S$44/CHI_fec!S$44)</f>
        <v>2.2696528877462763</v>
      </c>
      <c r="T226" s="276">
        <f>IF(T$44=0,0,T$44/CHI_fec!T$44)</f>
        <v>2.6623806979949083</v>
      </c>
      <c r="U226" s="276">
        <f>IF(U$44=0,0,U$44/CHI_fec!U$44)</f>
        <v>2.6154841195676357</v>
      </c>
      <c r="V226" s="276">
        <f>IF(V$44=0,0,V$44/CHI_fec!V$44)</f>
        <v>2.5409648472457205</v>
      </c>
      <c r="W226" s="276">
        <f>IF(W$44=0,0,W$44/CHI_fec!W$44)</f>
        <v>2.5938920543818393</v>
      </c>
      <c r="X226" s="276">
        <f>IF(X$44=0,0,X$44/CHI_fec!X$44)</f>
        <v>2.5396644368970001</v>
      </c>
      <c r="Y226" s="276">
        <f>IF(Y$44=0,0,Y$44/CHI_fec!Y$44)</f>
        <v>2.4218012208808455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2.0135150720455215</v>
      </c>
      <c r="C229" s="320">
        <f>IF(C$61=0,0,(C$61-C$108)/CHI_fec!C$61)</f>
        <v>1.9418718800662955</v>
      </c>
      <c r="D229" s="320">
        <f>IF(D$61=0,0,(D$61-D$108)/CHI_fec!D$61)</f>
        <v>1.8434030549092471</v>
      </c>
      <c r="E229" s="320">
        <f>IF(E$61=0,0,(E$61-E$108)/CHI_fec!E$61)</f>
        <v>1.8406382831825761</v>
      </c>
      <c r="F229" s="320">
        <f>IF(F$61=0,0,(F$61-F$108)/CHI_fec!F$61)</f>
        <v>1.8240174881550111</v>
      </c>
      <c r="G229" s="320">
        <f>IF(G$61=0,0,(G$61-G$108)/CHI_fec!G$61)</f>
        <v>1.6676585160560324</v>
      </c>
      <c r="H229" s="320">
        <f>IF(H$61=0,0,(H$61-H$108)/CHI_fec!H$61)</f>
        <v>1.6170811293878045</v>
      </c>
      <c r="I229" s="320">
        <f>IF(I$61=0,0,(I$61-I$108)/CHI_fec!I$61)</f>
        <v>1.6383559898408655</v>
      </c>
      <c r="J229" s="320">
        <f>IF(J$61=0,0,(J$61-J$108)/CHI_fec!J$61)</f>
        <v>1.5319385384038768</v>
      </c>
      <c r="K229" s="320">
        <f>IF(K$61=0,0,(K$61-K$108)/CHI_fec!K$61)</f>
        <v>1.0904564587593311</v>
      </c>
      <c r="L229" s="320">
        <f>IF(L$61=0,0,(L$61-L$108)/CHI_fec!L$61)</f>
        <v>1.1798996985791823</v>
      </c>
      <c r="M229" s="320">
        <f>IF(M$61=0,0,(M$61-M$108)/CHI_fec!M$61)</f>
        <v>1.2396074174070297</v>
      </c>
      <c r="N229" s="320">
        <f>IF(N$61=0,0,(N$61-N$108)/CHI_fec!N$61)</f>
        <v>1.1776315731625322</v>
      </c>
      <c r="O229" s="320">
        <f>IF(O$61=0,0,(O$61-O$108)/CHI_fec!O$61)</f>
        <v>1.2136998992798522</v>
      </c>
      <c r="P229" s="320">
        <f>IF(P$61=0,0,(P$61-P$108)/CHI_fec!P$61)</f>
        <v>1.2416403979360684</v>
      </c>
      <c r="Q229" s="320">
        <f>IF(Q$61=0,0,(Q$61-Q$108)/CHI_fec!Q$61)</f>
        <v>1.4152561919043429</v>
      </c>
      <c r="R229" s="320">
        <f>IF(R$61=0,0,(R$61-R$108)/CHI_fec!R$61)</f>
        <v>1.5670933941595411</v>
      </c>
      <c r="S229" s="320">
        <f>IF(S$61=0,0,(S$61-S$108)/CHI_fec!S$61)</f>
        <v>2.1714043741746272</v>
      </c>
      <c r="T229" s="320">
        <f>IF(T$61=0,0,(T$61-T$108)/CHI_fec!T$61)</f>
        <v>2.8725643548189863</v>
      </c>
      <c r="U229" s="320">
        <f>IF(U$61=0,0,(U$61-U$108)/CHI_fec!U$61)</f>
        <v>2.7713441411173276</v>
      </c>
      <c r="V229" s="320">
        <f>IF(V$61=0,0,(V$61-V$108)/CHI_fec!V$61)</f>
        <v>2.6340309467592542</v>
      </c>
      <c r="W229" s="320">
        <f>IF(W$61=0,0,(W$61-W$108)/CHI_fec!W$61)</f>
        <v>2.7567850509009912</v>
      </c>
      <c r="X229" s="320">
        <f>IF(X$61=0,0,(X$61-X$108)/CHI_fec!X$61)</f>
        <v>2.7089146749506772</v>
      </c>
      <c r="Y229" s="320">
        <f>IF(Y$61=0,0,(Y$61-Y$108)/CHI_fec!Y$61)</f>
        <v>2.5662526797833203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2.3290346230616046</v>
      </c>
      <c r="C234" s="275">
        <f>IF(C$66=0,0,C$66/CHI_fec!C$66)</f>
        <v>2.321913741045611</v>
      </c>
      <c r="D234" s="275">
        <f>IF(D$66=0,0,D$66/CHI_fec!D$66)</f>
        <v>2.3085624621847463</v>
      </c>
      <c r="E234" s="275">
        <f>IF(E$66=0,0,E$66/CHI_fec!E$66)</f>
        <v>2.3076320606291705</v>
      </c>
      <c r="F234" s="275">
        <f>IF(F$66=0,0,F$66/CHI_fec!F$66)</f>
        <v>2.3160989213569985</v>
      </c>
      <c r="G234" s="275">
        <f>IF(G$66=0,0,G$66/CHI_fec!G$66)</f>
        <v>2.3089361909948436</v>
      </c>
      <c r="H234" s="275">
        <f>IF(H$66=0,0,H$66/CHI_fec!H$66)</f>
        <v>2.2893045804527414</v>
      </c>
      <c r="I234" s="275">
        <f>IF(I$66=0,0,I$66/CHI_fec!I$66)</f>
        <v>2.2868834897743247</v>
      </c>
      <c r="J234" s="275">
        <f>IF(J$66=0,0,J$66/CHI_fec!J$66)</f>
        <v>2.2956097773891946</v>
      </c>
      <c r="K234" s="275">
        <f>IF(K$66=0,0,K$66/CHI_fec!K$66)</f>
        <v>2.1964648954993624</v>
      </c>
      <c r="L234" s="275">
        <f>IF(L$66=0,0,L$66/CHI_fec!L$66)</f>
        <v>2.321088696068168</v>
      </c>
      <c r="M234" s="275">
        <f>IF(M$66=0,0,M$66/CHI_fec!M$66)</f>
        <v>2.3318336445168519</v>
      </c>
      <c r="N234" s="275">
        <f>IF(N$66=0,0,N$66/CHI_fec!N$66)</f>
        <v>2.3051452856403971</v>
      </c>
      <c r="O234" s="275">
        <f>IF(O$66=0,0,O$66/CHI_fec!O$66)</f>
        <v>2.2720395489430514</v>
      </c>
      <c r="P234" s="275">
        <f>IF(P$66=0,0,P$66/CHI_fec!P$66)</f>
        <v>2.2856252176068814</v>
      </c>
      <c r="Q234" s="275">
        <f>IF(Q$66=0,0,Q$66/CHI_fec!Q$66)</f>
        <v>2.2989571540750928</v>
      </c>
      <c r="R234" s="275">
        <f>IF(R$66=0,0,R$66/CHI_fec!R$66)</f>
        <v>2.2912132866510313</v>
      </c>
      <c r="S234" s="275">
        <f>IF(S$66=0,0,S$66/CHI_fec!S$66)</f>
        <v>2.2892363069682848</v>
      </c>
      <c r="T234" s="275">
        <f>IF(T$66=0,0,T$66/CHI_fec!T$66)</f>
        <v>2.288399050351976</v>
      </c>
      <c r="U234" s="275">
        <f>IF(U$66=0,0,U$66/CHI_fec!U$66)</f>
        <v>2.2446615591580166</v>
      </c>
      <c r="V234" s="275">
        <f>IF(V$66=0,0,V$66/CHI_fec!V$66)</f>
        <v>2.2432267316061885</v>
      </c>
      <c r="W234" s="275">
        <f>IF(W$66=0,0,W$66/CHI_fec!W$66)</f>
        <v>2.2596397237731316</v>
      </c>
      <c r="X234" s="275">
        <f>IF(X$66=0,0,X$66/CHI_fec!X$66)</f>
        <v>2.1839213187045505</v>
      </c>
      <c r="Y234" s="275">
        <f>IF(Y$66=0,0,Y$66/CHI_fec!Y$66)</f>
        <v>2.1429550988652819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1.9443841440495055</v>
      </c>
      <c r="C235" s="276">
        <f>IF(C$72=0,0,C$72/CHI_fec!C$72)</f>
        <v>1.7985947698585405</v>
      </c>
      <c r="D235" s="276">
        <f>IF(D$72=0,0,D$72/CHI_fec!D$72)</f>
        <v>1.657787006467728</v>
      </c>
      <c r="E235" s="276">
        <f>IF(E$72=0,0,E$72/CHI_fec!E$72)</f>
        <v>1.7331461828761805</v>
      </c>
      <c r="F235" s="276">
        <f>IF(F$72=0,0,F$72/CHI_fec!F$72)</f>
        <v>1.6932447687839025</v>
      </c>
      <c r="G235" s="276">
        <f>IF(G$72=0,0,G$72/CHI_fec!G$72)</f>
        <v>1.5009220239960357</v>
      </c>
      <c r="H235" s="276">
        <f>IF(H$72=0,0,H$72/CHI_fec!H$72)</f>
        <v>1.4438084402049933</v>
      </c>
      <c r="I235" s="276">
        <f>IF(I$72=0,0,I$72/CHI_fec!I$72)</f>
        <v>1.5138127858806283</v>
      </c>
      <c r="J235" s="276">
        <f>IF(J$72=0,0,J$72/CHI_fec!J$72)</f>
        <v>1.2861785138729196</v>
      </c>
      <c r="K235" s="276">
        <f>IF(K$72=0,0,K$72/CHI_fec!K$72)</f>
        <v>0.65411150259014483</v>
      </c>
      <c r="L235" s="276">
        <f>IF(L$72=0,0,L$72/CHI_fec!L$72)</f>
        <v>0.60163430962348252</v>
      </c>
      <c r="M235" s="276">
        <f>IF(M$72=0,0,M$72/CHI_fec!M$72)</f>
        <v>0.68126899286854037</v>
      </c>
      <c r="N235" s="276">
        <f>IF(N$72=0,0,N$72/CHI_fec!N$72)</f>
        <v>0.63027447393766489</v>
      </c>
      <c r="O235" s="276">
        <f>IF(O$72=0,0,O$72/CHI_fec!O$72)</f>
        <v>0.72769284760142861</v>
      </c>
      <c r="P235" s="276">
        <f>IF(P$72=0,0,P$72/CHI_fec!P$72)</f>
        <v>0.73039244069940934</v>
      </c>
      <c r="Q235" s="276">
        <f>IF(Q$72=0,0,Q$72/CHI_fec!Q$72)</f>
        <v>1.0114808147112226</v>
      </c>
      <c r="R235" s="276">
        <f>IF(R$72=0,0,R$72/CHI_fec!R$72)</f>
        <v>1.2525441802535366</v>
      </c>
      <c r="S235" s="276">
        <f>IF(S$72=0,0,S$72/CHI_fec!S$72)</f>
        <v>2.2429332366968469</v>
      </c>
      <c r="T235" s="276">
        <f>IF(T$72=0,0,T$72/CHI_fec!T$72)</f>
        <v>3.390970924402239</v>
      </c>
      <c r="U235" s="276">
        <f>IF(U$72=0,0,U$72/CHI_fec!U$72)</f>
        <v>3.2701748231961494</v>
      </c>
      <c r="V235" s="276">
        <f>IF(V$72=0,0,V$72/CHI_fec!V$72)</f>
        <v>3.0903954126495359</v>
      </c>
      <c r="W235" s="276">
        <f>IF(W$72=0,0,W$72/CHI_fec!W$72)</f>
        <v>3.1969918400609392</v>
      </c>
      <c r="X235" s="276">
        <f>IF(X$72=0,0,X$72/CHI_fec!X$72)</f>
        <v>3.0836620721986701</v>
      </c>
      <c r="Y235" s="276">
        <f>IF(Y$72=0,0,Y$72/CHI_fec!Y$72)</f>
        <v>2.8925671544698659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2.8501281379057155</v>
      </c>
      <c r="C236" s="276">
        <f>IF(C$85=0,0,C$85/CHI_fec!C$85)</f>
        <v>2.9535776913308061</v>
      </c>
      <c r="D236" s="276">
        <f>IF(D$85=0,0,D$85/CHI_fec!D$85)</f>
        <v>2.9502159232994796</v>
      </c>
      <c r="E236" s="276">
        <f>IF(E$85=0,0,E$85/CHI_fec!E$85)</f>
        <v>2.8496704243605233</v>
      </c>
      <c r="F236" s="276">
        <f>IF(F$85=0,0,F$85/CHI_fec!F$85)</f>
        <v>2.8695920845262659</v>
      </c>
      <c r="G236" s="276">
        <f>IF(G$85=0,0,G$85/CHI_fec!G$85)</f>
        <v>2.7298436070661691</v>
      </c>
      <c r="H236" s="276">
        <f>IF(H$85=0,0,H$85/CHI_fec!H$85)</f>
        <v>2.7460015274825191</v>
      </c>
      <c r="I236" s="276">
        <f>IF(I$85=0,0,I$85/CHI_fec!I$85)</f>
        <v>2.6854633438169122</v>
      </c>
      <c r="J236" s="276">
        <f>IF(J$85=0,0,J$85/CHI_fec!J$85)</f>
        <v>2.8190585386978122</v>
      </c>
      <c r="K236" s="276">
        <f>IF(K$85=0,0,K$85/CHI_fec!K$85)</f>
        <v>2.9260912304334261</v>
      </c>
      <c r="L236" s="276">
        <f>IF(L$85=0,0,L$85/CHI_fec!L$85)</f>
        <v>2.9792479819802371</v>
      </c>
      <c r="M236" s="276">
        <f>IF(M$85=0,0,M$85/CHI_fec!M$85)</f>
        <v>2.8871436133780928</v>
      </c>
      <c r="N236" s="276">
        <f>IF(N$85=0,0,N$85/CHI_fec!N$85)</f>
        <v>2.9492446792638081</v>
      </c>
      <c r="O236" s="276">
        <f>IF(O$85=0,0,O$85/CHI_fec!O$85)</f>
        <v>2.9339348923274997</v>
      </c>
      <c r="P236" s="276">
        <f>IF(P$85=0,0,P$85/CHI_fec!P$85)</f>
        <v>3.0013469480726265</v>
      </c>
      <c r="Q236" s="276">
        <f>IF(Q$85=0,0,Q$85/CHI_fec!Q$85)</f>
        <v>2.8794953595861266</v>
      </c>
      <c r="R236" s="276">
        <f>IF(R$85=0,0,R$85/CHI_fec!R$85)</f>
        <v>2.9367807545996008</v>
      </c>
      <c r="S236" s="276">
        <f>IF(S$85=0,0,S$85/CHI_fec!S$85)</f>
        <v>3.0580558777320523</v>
      </c>
      <c r="T236" s="276">
        <f>IF(T$85=0,0,T$85/CHI_fec!T$85)</f>
        <v>3.2014113537410149</v>
      </c>
      <c r="U236" s="276">
        <f>IF(U$85=0,0,U$85/CHI_fec!U$85)</f>
        <v>3.209103912109355</v>
      </c>
      <c r="V236" s="276">
        <f>IF(V$85=0,0,V$85/CHI_fec!V$85)</f>
        <v>3.1393785345866103</v>
      </c>
      <c r="W236" s="276">
        <f>IF(W$85=0,0,W$85/CHI_fec!W$85)</f>
        <v>3.2500070599128259</v>
      </c>
      <c r="X236" s="276">
        <f>IF(X$85=0,0,X$85/CHI_fec!X$85)</f>
        <v>3.3785580680843657</v>
      </c>
      <c r="Y236" s="276">
        <f>IF(Y$85=0,0,Y$85/CHI_fec!Y$85)</f>
        <v>3.4666348554991222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2.2290241044262746</v>
      </c>
      <c r="C237" s="276">
        <f>IF(C$93=0,0,C$93/CHI_fec!C$93)</f>
        <v>2.1782360133039687</v>
      </c>
      <c r="D237" s="276">
        <f>IF(D$93=0,0,D$93/CHI_fec!D$93)</f>
        <v>2.1289978290962432</v>
      </c>
      <c r="E237" s="276">
        <f>IF(E$93=0,0,E$93/CHI_fec!E$93)</f>
        <v>2.1219419387743881</v>
      </c>
      <c r="F237" s="276">
        <f>IF(F$93=0,0,F$93/CHI_fec!F$93)</f>
        <v>2.1169632702298009</v>
      </c>
      <c r="G237" s="276">
        <f>IF(G$93=0,0,G$93/CHI_fec!G$93)</f>
        <v>2.0687749721790083</v>
      </c>
      <c r="H237" s="276">
        <f>IF(H$93=0,0,H$93/CHI_fec!H$93)</f>
        <v>2.0405570914087301</v>
      </c>
      <c r="I237" s="276">
        <f>IF(I$93=0,0,I$93/CHI_fec!I$93)</f>
        <v>2.0510143023474088</v>
      </c>
      <c r="J237" s="276">
        <f>IF(J$93=0,0,J$93/CHI_fec!J$93)</f>
        <v>1.9829952514267106</v>
      </c>
      <c r="K237" s="276">
        <f>IF(K$93=0,0,K$93/CHI_fec!K$93)</f>
        <v>1.6671782899147489</v>
      </c>
      <c r="L237" s="276">
        <f>IF(L$93=0,0,L$93/CHI_fec!L$93)</f>
        <v>1.7894580869764776</v>
      </c>
      <c r="M237" s="276">
        <f>IF(M$93=0,0,M$93/CHI_fec!M$93)</f>
        <v>1.8518957740408448</v>
      </c>
      <c r="N237" s="276">
        <f>IF(N$93=0,0,N$93/CHI_fec!N$93)</f>
        <v>1.7929560827027433</v>
      </c>
      <c r="O237" s="276">
        <f>IF(O$93=0,0,O$93/CHI_fec!O$93)</f>
        <v>1.8062961878462336</v>
      </c>
      <c r="P237" s="276">
        <f>IF(P$93=0,0,P$93/CHI_fec!P$93)</f>
        <v>1.8139839800960618</v>
      </c>
      <c r="Q237" s="276">
        <f>IF(Q$93=0,0,Q$93/CHI_fec!Q$93)</f>
        <v>1.9435806969378495</v>
      </c>
      <c r="R237" s="276">
        <f>IF(R$93=0,0,R$93/CHI_fec!R$93)</f>
        <v>2.0118782995461375</v>
      </c>
      <c r="S237" s="276">
        <f>IF(S$93=0,0,S$93/CHI_fec!S$93)</f>
        <v>2.272546711854885</v>
      </c>
      <c r="T237" s="276">
        <f>IF(T$93=0,0,T$93/CHI_fec!T$93)</f>
        <v>2.5824431991339498</v>
      </c>
      <c r="U237" s="276">
        <f>IF(U$93=0,0,U$93/CHI_fec!U$93)</f>
        <v>2.5382569432541646</v>
      </c>
      <c r="V237" s="276">
        <f>IF(V$93=0,0,V$93/CHI_fec!V$93)</f>
        <v>2.4781258787098293</v>
      </c>
      <c r="W237" s="276">
        <f>IF(W$93=0,0,W$93/CHI_fec!W$93)</f>
        <v>2.5238903275989748</v>
      </c>
      <c r="X237" s="276">
        <f>IF(X$93=0,0,X$93/CHI_fec!X$93)</f>
        <v>2.4681237933866838</v>
      </c>
      <c r="Y237" s="276">
        <f>IF(Y$93=0,0,Y$93/CHI_fec!Y$93)</f>
        <v>2.3637728792112784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1.9389819837739577</v>
      </c>
      <c r="C240" s="320">
        <f>IF(C$110=0,0,C$110/CHI_fec!C$110)</f>
        <v>1.8755668856670773</v>
      </c>
      <c r="D240" s="320">
        <f>IF(D$110=0,0,D$110/CHI_fec!D$110)</f>
        <v>1.7847984869586038</v>
      </c>
      <c r="E240" s="320">
        <f>IF(E$110=0,0,E$110/CHI_fec!E$110)</f>
        <v>1.7872047590611038</v>
      </c>
      <c r="F240" s="320">
        <f>IF(F$110=0,0,F$110/CHI_fec!F$110)</f>
        <v>1.7726038863925306</v>
      </c>
      <c r="G240" s="320">
        <f>IF(G$110=0,0,G$110/CHI_fec!G$110)</f>
        <v>1.6339554432929875</v>
      </c>
      <c r="H240" s="320">
        <f>IF(H$110=0,0,H$110/CHI_fec!H$110)</f>
        <v>1.5794051033263223</v>
      </c>
      <c r="I240" s="320">
        <f>IF(I$110=0,0,I$110/CHI_fec!I$110)</f>
        <v>1.594724768457296</v>
      </c>
      <c r="J240" s="320">
        <f>IF(J$110=0,0,J$110/CHI_fec!J$110)</f>
        <v>1.5082464643571294</v>
      </c>
      <c r="K240" s="320">
        <f>IF(K$110=0,0,K$110/CHI_fec!K$110)</f>
        <v>1.1050941416545295</v>
      </c>
      <c r="L240" s="320">
        <f>IF(L$110=0,0,L$110/CHI_fec!L$110)</f>
        <v>1.2416459716384665</v>
      </c>
      <c r="M240" s="320">
        <f>IF(M$110=0,0,M$110/CHI_fec!M$110)</f>
        <v>1.3045142450671547</v>
      </c>
      <c r="N240" s="320">
        <f>IF(N$110=0,0,N$110/CHI_fec!N$110)</f>
        <v>1.2239608752907396</v>
      </c>
      <c r="O240" s="320">
        <f>IF(O$110=0,0,O$110/CHI_fec!O$110)</f>
        <v>1.2357800794349971</v>
      </c>
      <c r="P240" s="320">
        <f>IF(P$110=0,0,P$110/CHI_fec!P$110)</f>
        <v>1.2680299659688783</v>
      </c>
      <c r="Q240" s="320">
        <f>IF(Q$110=0,0,Q$110/CHI_fec!Q$110)</f>
        <v>1.3920826172340797</v>
      </c>
      <c r="R240" s="320">
        <f>IF(R$110=0,0,R$110/CHI_fec!R$110)</f>
        <v>1.4980221759703836</v>
      </c>
      <c r="S240" s="320">
        <f>IF(S$110=0,0,S$110/CHI_fec!S$110)</f>
        <v>2.0469827242895819</v>
      </c>
      <c r="T240" s="320">
        <f>IF(T$110=0,0,T$110/CHI_fec!T$110)</f>
        <v>2.5680166252830787</v>
      </c>
      <c r="U240" s="320">
        <f>IF(U$110=0,0,U$110/CHI_fec!U$110)</f>
        <v>2.5837237020071351</v>
      </c>
      <c r="V240" s="320">
        <f>IF(V$110=0,0,V$110/CHI_fec!V$110)</f>
        <v>2.459730029314029</v>
      </c>
      <c r="W240" s="320">
        <f>IF(W$110=0,0,W$110/CHI_fec!W$110)</f>
        <v>2.6992353107012628</v>
      </c>
      <c r="X240" s="320">
        <f>IF(X$110=0,0,X$110/CHI_fec!X$110)</f>
        <v>2.3528935412264054</v>
      </c>
      <c r="Y240" s="320">
        <f>IF(Y$110=0,0,Y$110/CHI_fec!Y$110)</f>
        <v>2.2009220521934916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2.329034623061605</v>
      </c>
      <c r="C245" s="275">
        <f>IF(C$115=0,0,C$115/CHI_fec!C$115)</f>
        <v>2.321913741045611</v>
      </c>
      <c r="D245" s="275">
        <f>IF(D$115=0,0,D$115/CHI_fec!D$115)</f>
        <v>2.3085624621847467</v>
      </c>
      <c r="E245" s="275">
        <f>IF(E$115=0,0,E$115/CHI_fec!E$115)</f>
        <v>2.3076320606291705</v>
      </c>
      <c r="F245" s="275">
        <f>IF(F$115=0,0,F$115/CHI_fec!F$115)</f>
        <v>2.3160989213569971</v>
      </c>
      <c r="G245" s="275">
        <f>IF(G$115=0,0,G$115/CHI_fec!G$115)</f>
        <v>2.3089361909948432</v>
      </c>
      <c r="H245" s="275">
        <f>IF(H$115=0,0,H$115/CHI_fec!H$115)</f>
        <v>2.2893045804527428</v>
      </c>
      <c r="I245" s="275">
        <f>IF(I$115=0,0,I$115/CHI_fec!I$115)</f>
        <v>2.2868834897743242</v>
      </c>
      <c r="J245" s="275">
        <f>IF(J$115=0,0,J$115/CHI_fec!J$115)</f>
        <v>2.2956097773891946</v>
      </c>
      <c r="K245" s="275">
        <f>IF(K$115=0,0,K$115/CHI_fec!K$115)</f>
        <v>2.1964648954993633</v>
      </c>
      <c r="L245" s="275">
        <f>IF(L$115=0,0,L$115/CHI_fec!L$115)</f>
        <v>2.3210886960681676</v>
      </c>
      <c r="M245" s="275">
        <f>IF(M$115=0,0,M$115/CHI_fec!M$115)</f>
        <v>2.3318336445168519</v>
      </c>
      <c r="N245" s="275">
        <f>IF(N$115=0,0,N$115/CHI_fec!N$115)</f>
        <v>2.3051452856403971</v>
      </c>
      <c r="O245" s="275">
        <f>IF(O$115=0,0,O$115/CHI_fec!O$115)</f>
        <v>2.2720395489430509</v>
      </c>
      <c r="P245" s="275">
        <f>IF(P$115=0,0,P$115/CHI_fec!P$115)</f>
        <v>2.2856252176068819</v>
      </c>
      <c r="Q245" s="275">
        <f>IF(Q$115=0,0,Q$115/CHI_fec!Q$115)</f>
        <v>2.2989571540750937</v>
      </c>
      <c r="R245" s="275">
        <f>IF(R$115=0,0,R$115/CHI_fec!R$115)</f>
        <v>2.2912132866510322</v>
      </c>
      <c r="S245" s="275">
        <f>IF(S$115=0,0,S$115/CHI_fec!S$115)</f>
        <v>2.2892363069682848</v>
      </c>
      <c r="T245" s="275">
        <f>IF(T$115=0,0,T$115/CHI_fec!T$115)</f>
        <v>2.2883990503519764</v>
      </c>
      <c r="U245" s="275">
        <f>IF(U$115=0,0,U$115/CHI_fec!U$115)</f>
        <v>2.244661559158017</v>
      </c>
      <c r="V245" s="275">
        <f>IF(V$115=0,0,V$115/CHI_fec!V$115)</f>
        <v>2.2432267316061885</v>
      </c>
      <c r="W245" s="275">
        <f>IF(W$115=0,0,W$115/CHI_fec!W$115)</f>
        <v>2.2596397237731338</v>
      </c>
      <c r="X245" s="275">
        <f>IF(X$115=0,0,X$115/CHI_fec!X$115)</f>
        <v>2.1839213187045496</v>
      </c>
      <c r="Y245" s="275">
        <f>IF(Y$115=0,0,Y$115/CHI_fec!Y$115)</f>
        <v>2.1429550988652819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1.9442146643628484</v>
      </c>
      <c r="C246" s="276">
        <f>IF(C$121=0,0,C$121/CHI_fec!C$121)</f>
        <v>1.7984401061448787</v>
      </c>
      <c r="D246" s="276">
        <f>IF(D$121=0,0,D$121/CHI_fec!D$121)</f>
        <v>1.6576361915303706</v>
      </c>
      <c r="E246" s="276">
        <f>IF(E$121=0,0,E$121/CHI_fec!E$121)</f>
        <v>1.733019393881293</v>
      </c>
      <c r="F246" s="276">
        <f>IF(F$121=0,0,F$121/CHI_fec!F$121)</f>
        <v>1.6931151398362232</v>
      </c>
      <c r="G246" s="276">
        <f>IF(G$121=0,0,G$121/CHI_fec!G$121)</f>
        <v>1.5007935105942214</v>
      </c>
      <c r="H246" s="276">
        <f>IF(H$121=0,0,H$121/CHI_fec!H$121)</f>
        <v>1.4436707916449159</v>
      </c>
      <c r="I246" s="276">
        <f>IF(I$121=0,0,I$121/CHI_fec!I$121)</f>
        <v>1.5136707604353492</v>
      </c>
      <c r="J246" s="276">
        <f>IF(J$121=0,0,J$121/CHI_fec!J$121)</f>
        <v>1.2860594926798403</v>
      </c>
      <c r="K246" s="276">
        <f>IF(K$121=0,0,K$121/CHI_fec!K$121)</f>
        <v>0.65404432506024823</v>
      </c>
      <c r="L246" s="276">
        <f>IF(L$121=0,0,L$121/CHI_fec!L$121)</f>
        <v>0.60159608871414338</v>
      </c>
      <c r="M246" s="276">
        <f>IF(M$121=0,0,M$121/CHI_fec!M$121)</f>
        <v>0.68122779839936354</v>
      </c>
      <c r="N246" s="276">
        <f>IF(N$121=0,0,N$121/CHI_fec!N$121)</f>
        <v>0.63022389392197842</v>
      </c>
      <c r="O246" s="276">
        <f>IF(O$121=0,0,O$121/CHI_fec!O$121)</f>
        <v>0.72762083415343193</v>
      </c>
      <c r="P246" s="276">
        <f>IF(P$121=0,0,P$121/CHI_fec!P$121)</f>
        <v>0.73032666104215271</v>
      </c>
      <c r="Q246" s="276">
        <f>IF(Q$121=0,0,Q$121/CHI_fec!Q$121)</f>
        <v>1.0113795428131032</v>
      </c>
      <c r="R246" s="276">
        <f>IF(R$121=0,0,R$121/CHI_fec!R$121)</f>
        <v>1.2524094319732657</v>
      </c>
      <c r="S246" s="276">
        <f>IF(S$121=0,0,S$121/CHI_fec!S$121)</f>
        <v>2.2426980777589143</v>
      </c>
      <c r="T246" s="276">
        <f>IF(T$121=0,0,T$121/CHI_fec!T$121)</f>
        <v>3.3906112533685189</v>
      </c>
      <c r="U246" s="276">
        <f>IF(U$121=0,0,U$121/CHI_fec!U$121)</f>
        <v>3.2697999371068329</v>
      </c>
      <c r="V246" s="276">
        <f>IF(V$121=0,0,V$121/CHI_fec!V$121)</f>
        <v>3.0900208626920298</v>
      </c>
      <c r="W246" s="276">
        <f>IF(W$121=0,0,W$121/CHI_fec!W$121)</f>
        <v>3.1966403477305128</v>
      </c>
      <c r="X246" s="276">
        <f>IF(X$121=0,0,X$121/CHI_fec!X$121)</f>
        <v>3.0833254342551832</v>
      </c>
      <c r="Y246" s="276">
        <f>IF(Y$121=0,0,Y$121/CHI_fec!Y$121)</f>
        <v>2.8921880675264235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2.8501281379057168</v>
      </c>
      <c r="C247" s="276">
        <f>IF(C$134=0,0,C$134/CHI_fec!C$134)</f>
        <v>2.9535776913308083</v>
      </c>
      <c r="D247" s="276">
        <f>IF(D$134=0,0,D$134/CHI_fec!D$134)</f>
        <v>2.9502159232994791</v>
      </c>
      <c r="E247" s="276">
        <f>IF(E$134=0,0,E$134/CHI_fec!E$134)</f>
        <v>2.8496704243605224</v>
      </c>
      <c r="F247" s="276">
        <f>IF(F$134=0,0,F$134/CHI_fec!F$134)</f>
        <v>2.869592084526265</v>
      </c>
      <c r="G247" s="276">
        <f>IF(G$134=0,0,G$134/CHI_fec!G$134)</f>
        <v>2.7298436070661678</v>
      </c>
      <c r="H247" s="276">
        <f>IF(H$134=0,0,H$134/CHI_fec!H$134)</f>
        <v>2.7460015274825191</v>
      </c>
      <c r="I247" s="276">
        <f>IF(I$134=0,0,I$134/CHI_fec!I$134)</f>
        <v>2.6854633438169135</v>
      </c>
      <c r="J247" s="276">
        <f>IF(J$134=0,0,J$134/CHI_fec!J$134)</f>
        <v>2.8190585386978126</v>
      </c>
      <c r="K247" s="276">
        <f>IF(K$134=0,0,K$134/CHI_fec!K$134)</f>
        <v>2.9260912304334252</v>
      </c>
      <c r="L247" s="276">
        <f>IF(L$134=0,0,L$134/CHI_fec!L$134)</f>
        <v>2.9792479819802371</v>
      </c>
      <c r="M247" s="276">
        <f>IF(M$134=0,0,M$134/CHI_fec!M$134)</f>
        <v>2.8871436133780923</v>
      </c>
      <c r="N247" s="276">
        <f>IF(N$134=0,0,N$134/CHI_fec!N$134)</f>
        <v>2.9492446792638085</v>
      </c>
      <c r="O247" s="276">
        <f>IF(O$134=0,0,O$134/CHI_fec!O$134)</f>
        <v>2.9339348923274993</v>
      </c>
      <c r="P247" s="276">
        <f>IF(P$134=0,0,P$134/CHI_fec!P$134)</f>
        <v>3.0013469480726256</v>
      </c>
      <c r="Q247" s="276">
        <f>IF(Q$134=0,0,Q$134/CHI_fec!Q$134)</f>
        <v>2.8794953595861266</v>
      </c>
      <c r="R247" s="276">
        <f>IF(R$134=0,0,R$134/CHI_fec!R$134)</f>
        <v>2.9367807545996025</v>
      </c>
      <c r="S247" s="276">
        <f>IF(S$134=0,0,S$134/CHI_fec!S$134)</f>
        <v>3.058055877732051</v>
      </c>
      <c r="T247" s="276">
        <f>IF(T$134=0,0,T$134/CHI_fec!T$134)</f>
        <v>3.2014113537410158</v>
      </c>
      <c r="U247" s="276">
        <f>IF(U$134=0,0,U$134/CHI_fec!U$134)</f>
        <v>3.2091039121093541</v>
      </c>
      <c r="V247" s="276">
        <f>IF(V$134=0,0,V$134/CHI_fec!V$134)</f>
        <v>3.1393785345866094</v>
      </c>
      <c r="W247" s="276">
        <f>IF(W$134=0,0,W$134/CHI_fec!W$134)</f>
        <v>3.2500070599128241</v>
      </c>
      <c r="X247" s="276">
        <f>IF(X$134=0,0,X$134/CHI_fec!X$134)</f>
        <v>3.3785580680843652</v>
      </c>
      <c r="Y247" s="276">
        <f>IF(Y$134=0,0,Y$134/CHI_fec!Y$134)</f>
        <v>3.4666348554991218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2.211267337737437</v>
      </c>
      <c r="C248" s="276">
        <f>IF(C$142=0,0,C$142/CHI_fec!C$142)</f>
        <v>2.1531111655444977</v>
      </c>
      <c r="D248" s="276">
        <f>IF(D$142=0,0,D$142/CHI_fec!D$142)</f>
        <v>2.0971286534316751</v>
      </c>
      <c r="E248" s="276">
        <f>IF(E$142=0,0,E$142/CHI_fec!E$142)</f>
        <v>2.091460142209796</v>
      </c>
      <c r="F248" s="276">
        <f>IF(F$142=0,0,F$142/CHI_fec!F$142)</f>
        <v>2.0848149657723933</v>
      </c>
      <c r="G248" s="276">
        <f>IF(G$142=0,0,G$142/CHI_fec!G$142)</f>
        <v>2.0275537148196219</v>
      </c>
      <c r="H248" s="276">
        <f>IF(H$142=0,0,H$142/CHI_fec!H$142)</f>
        <v>1.9971322295942879</v>
      </c>
      <c r="I248" s="276">
        <f>IF(I$142=0,0,I$142/CHI_fec!I$142)</f>
        <v>2.0108477868370964</v>
      </c>
      <c r="J248" s="276">
        <f>IF(J$142=0,0,J$142/CHI_fec!J$142)</f>
        <v>1.9309220902912976</v>
      </c>
      <c r="K248" s="276">
        <f>IF(K$142=0,0,K$142/CHI_fec!K$142)</f>
        <v>1.5822844843401653</v>
      </c>
      <c r="L248" s="276">
        <f>IF(L$142=0,0,L$142/CHI_fec!L$142)</f>
        <v>1.6988724333718443</v>
      </c>
      <c r="M248" s="276">
        <f>IF(M$142=0,0,M$142/CHI_fec!M$142)</f>
        <v>1.7674631120476714</v>
      </c>
      <c r="N248" s="276">
        <f>IF(N$142=0,0,N$142/CHI_fec!N$142)</f>
        <v>1.7055585559437847</v>
      </c>
      <c r="O248" s="276">
        <f>IF(O$142=0,0,O$142/CHI_fec!O$142)</f>
        <v>1.7259391752657187</v>
      </c>
      <c r="P248" s="276">
        <f>IF(P$142=0,0,P$142/CHI_fec!P$142)</f>
        <v>1.7328191052354882</v>
      </c>
      <c r="Q248" s="276">
        <f>IF(Q$142=0,0,Q$142/CHI_fec!Q$142)</f>
        <v>1.879934702537037</v>
      </c>
      <c r="R248" s="276">
        <f>IF(R$142=0,0,R$142/CHI_fec!R$142)</f>
        <v>1.961080746453123</v>
      </c>
      <c r="S248" s="276">
        <f>IF(S$142=0,0,S$142/CHI_fec!S$142)</f>
        <v>2.2705555256387466</v>
      </c>
      <c r="T248" s="276">
        <f>IF(T$142=0,0,T$142/CHI_fec!T$142)</f>
        <v>2.6374302521068977</v>
      </c>
      <c r="U248" s="276">
        <f>IF(U$142=0,0,U$142/CHI_fec!U$142)</f>
        <v>2.591501729121596</v>
      </c>
      <c r="V248" s="276">
        <f>IF(V$142=0,0,V$142/CHI_fec!V$142)</f>
        <v>2.5214070265469579</v>
      </c>
      <c r="W248" s="276">
        <f>IF(W$142=0,0,W$142/CHI_fec!W$142)</f>
        <v>2.5721281065370123</v>
      </c>
      <c r="X248" s="276">
        <f>IF(X$142=0,0,X$142/CHI_fec!X$142)</f>
        <v>2.5176316425143082</v>
      </c>
      <c r="Y248" s="276">
        <f>IF(Y$142=0,0,Y$142/CHI_fec!Y$142)</f>
        <v>2.4038388209900714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BG: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243.14532887569956</v>
      </c>
      <c r="C3" s="203">
        <f t="shared" si="0"/>
        <v>359.24437771575936</v>
      </c>
      <c r="D3" s="203">
        <f t="shared" si="0"/>
        <v>512.79077555213144</v>
      </c>
      <c r="E3" s="203">
        <f t="shared" si="0"/>
        <v>448.87521679598359</v>
      </c>
      <c r="F3" s="203">
        <f t="shared" si="0"/>
        <v>523.05795981452866</v>
      </c>
      <c r="G3" s="203">
        <f t="shared" si="0"/>
        <v>615.99361541024314</v>
      </c>
      <c r="H3" s="203">
        <f t="shared" si="0"/>
        <v>792.84528561596687</v>
      </c>
      <c r="I3" s="203">
        <f t="shared" si="0"/>
        <v>1014.2509278509278</v>
      </c>
      <c r="J3" s="203">
        <f t="shared" si="0"/>
        <v>826.33733017036877</v>
      </c>
      <c r="K3" s="203">
        <f t="shared" si="0"/>
        <v>699.34119800485053</v>
      </c>
      <c r="L3" s="203">
        <f t="shared" si="0"/>
        <v>536.88435463581027</v>
      </c>
      <c r="M3" s="203">
        <f t="shared" si="0"/>
        <v>593.39941151385938</v>
      </c>
      <c r="N3" s="203">
        <f t="shared" si="0"/>
        <v>549.44330361372238</v>
      </c>
      <c r="O3" s="203">
        <f t="shared" si="0"/>
        <v>464.53644865698902</v>
      </c>
      <c r="P3" s="203">
        <f t="shared" si="0"/>
        <v>530.29221660471387</v>
      </c>
      <c r="Q3" s="203">
        <f t="shared" si="0"/>
        <v>594.23526000000004</v>
      </c>
      <c r="R3" s="203">
        <f t="shared" si="0"/>
        <v>603.33165418257386</v>
      </c>
      <c r="S3" s="203">
        <f t="shared" si="0"/>
        <v>582.94688361472856</v>
      </c>
      <c r="T3" s="203">
        <f t="shared" si="0"/>
        <v>642.80837763470754</v>
      </c>
      <c r="U3" s="203">
        <f t="shared" si="0"/>
        <v>696.719103977244</v>
      </c>
      <c r="V3" s="203">
        <f t="shared" si="0"/>
        <v>702.96481793892792</v>
      </c>
      <c r="W3" s="203">
        <f t="shared" si="0"/>
        <v>578.22149959446074</v>
      </c>
      <c r="X3" s="203">
        <f t="shared" si="0"/>
        <v>522.02564480471619</v>
      </c>
      <c r="Y3" s="203">
        <f t="shared" si="0"/>
        <v>778.2</v>
      </c>
      <c r="DA3" s="112"/>
    </row>
    <row r="4" spans="1:105" ht="12" customHeight="1" x14ac:dyDescent="0.25">
      <c r="A4" s="50" t="s">
        <v>51</v>
      </c>
      <c r="B4" s="241">
        <v>156.9499765268844</v>
      </c>
      <c r="C4" s="241">
        <v>213.25721569943801</v>
      </c>
      <c r="D4" s="241">
        <v>289.37345514876569</v>
      </c>
      <c r="E4" s="241">
        <v>245.5291471168033</v>
      </c>
      <c r="F4" s="241">
        <v>347.10708243740191</v>
      </c>
      <c r="G4" s="241">
        <v>449.94720050341363</v>
      </c>
      <c r="H4" s="241">
        <v>565.09710854718151</v>
      </c>
      <c r="I4" s="241">
        <v>704.97560728135591</v>
      </c>
      <c r="J4" s="241">
        <v>489.03321036625442</v>
      </c>
      <c r="K4" s="241">
        <v>402.38222613439189</v>
      </c>
      <c r="L4" s="241">
        <v>223.97473575961729</v>
      </c>
      <c r="M4" s="241">
        <v>262.8134032732051</v>
      </c>
      <c r="N4" s="241">
        <v>228.98559894518661</v>
      </c>
      <c r="O4" s="241">
        <v>167.29256344571181</v>
      </c>
      <c r="P4" s="241">
        <v>231.82308168530079</v>
      </c>
      <c r="Q4" s="241">
        <v>224.3283506963804</v>
      </c>
      <c r="R4" s="241">
        <v>204.57764338981499</v>
      </c>
      <c r="S4" s="241">
        <v>193.73670234259069</v>
      </c>
      <c r="T4" s="241">
        <v>232.47289577781859</v>
      </c>
      <c r="U4" s="241">
        <v>271.37999894537711</v>
      </c>
      <c r="V4" s="241">
        <v>272.39391033689799</v>
      </c>
      <c r="W4" s="241">
        <v>217.81183952321399</v>
      </c>
      <c r="X4" s="241">
        <v>199.9127013891225</v>
      </c>
      <c r="Y4" s="241">
        <v>311.69466139611671</v>
      </c>
      <c r="DA4" s="83" t="s">
        <v>1404</v>
      </c>
    </row>
    <row r="5" spans="1:105" ht="12" customHeight="1" x14ac:dyDescent="0.25">
      <c r="A5" s="144" t="s">
        <v>52</v>
      </c>
      <c r="B5" s="282">
        <v>50.914247691673538</v>
      </c>
      <c r="C5" s="282">
        <v>88.702936504047727</v>
      </c>
      <c r="D5" s="282">
        <v>158.61618524167079</v>
      </c>
      <c r="E5" s="282">
        <v>149.18146067259551</v>
      </c>
      <c r="F5" s="282">
        <v>104.06249542292881</v>
      </c>
      <c r="G5" s="282">
        <v>80.585758435145692</v>
      </c>
      <c r="H5" s="282">
        <v>107.33959672815971</v>
      </c>
      <c r="I5" s="282">
        <v>155.7840017617545</v>
      </c>
      <c r="J5" s="282">
        <v>178.99676096823549</v>
      </c>
      <c r="K5" s="282">
        <v>169.5489293997482</v>
      </c>
      <c r="L5" s="282">
        <v>187.8419374142062</v>
      </c>
      <c r="M5" s="282">
        <v>173.40301896188649</v>
      </c>
      <c r="N5" s="282">
        <v>173.83658904840641</v>
      </c>
      <c r="O5" s="282">
        <v>172.73201437473051</v>
      </c>
      <c r="P5" s="282">
        <v>157.19278014354359</v>
      </c>
      <c r="Q5" s="282">
        <v>210.64755823648451</v>
      </c>
      <c r="R5" s="282">
        <v>183.59710121653231</v>
      </c>
      <c r="S5" s="282">
        <v>177.76432504001531</v>
      </c>
      <c r="T5" s="282">
        <v>185.61514869289419</v>
      </c>
      <c r="U5" s="282">
        <v>184.31466056258361</v>
      </c>
      <c r="V5" s="282">
        <v>190.48210532204499</v>
      </c>
      <c r="W5" s="282">
        <v>168.8794413340693</v>
      </c>
      <c r="X5" s="282">
        <v>130.94722757359949</v>
      </c>
      <c r="Y5" s="282">
        <v>187.83710525172671</v>
      </c>
      <c r="DA5" s="94" t="s">
        <v>1405</v>
      </c>
    </row>
    <row r="6" spans="1:105" ht="12" customHeight="1" x14ac:dyDescent="0.25">
      <c r="A6" s="49" t="s">
        <v>60</v>
      </c>
      <c r="B6" s="242">
        <v>35.281104657141647</v>
      </c>
      <c r="C6" s="242">
        <v>57.284225512273601</v>
      </c>
      <c r="D6" s="242">
        <v>64.801135161695001</v>
      </c>
      <c r="E6" s="242">
        <v>54.164609006584783</v>
      </c>
      <c r="F6" s="242">
        <v>71.888381954197953</v>
      </c>
      <c r="G6" s="242">
        <v>85.460656471683876</v>
      </c>
      <c r="H6" s="242">
        <v>120.4085803406257</v>
      </c>
      <c r="I6" s="242">
        <v>153.49131880781741</v>
      </c>
      <c r="J6" s="242">
        <v>158.30735883587889</v>
      </c>
      <c r="K6" s="242">
        <v>127.41004247071039</v>
      </c>
      <c r="L6" s="242">
        <v>125.06768146198679</v>
      </c>
      <c r="M6" s="242">
        <v>157.18298927876779</v>
      </c>
      <c r="N6" s="242">
        <v>146.6211156201293</v>
      </c>
      <c r="O6" s="242">
        <v>124.51187083654671</v>
      </c>
      <c r="P6" s="242">
        <v>141.27635477586949</v>
      </c>
      <c r="Q6" s="242">
        <v>159.2593510671351</v>
      </c>
      <c r="R6" s="242">
        <v>215.15690957622661</v>
      </c>
      <c r="S6" s="242">
        <v>211.44585623212251</v>
      </c>
      <c r="T6" s="242">
        <v>224.7203331639947</v>
      </c>
      <c r="U6" s="242">
        <v>241.0244444692832</v>
      </c>
      <c r="V6" s="242">
        <v>240.088802279985</v>
      </c>
      <c r="W6" s="242">
        <v>191.53021873717739</v>
      </c>
      <c r="X6" s="242">
        <v>191.1657158419942</v>
      </c>
      <c r="Y6" s="242">
        <v>278.66823335215668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2209</v>
      </c>
      <c r="C9" s="241">
        <v>2088</v>
      </c>
      <c r="D9" s="241">
        <v>2137</v>
      </c>
      <c r="E9" s="241">
        <v>2100</v>
      </c>
      <c r="F9" s="241">
        <v>2938.87</v>
      </c>
      <c r="G9" s="241">
        <v>3618.221</v>
      </c>
      <c r="H9" s="241">
        <v>4092.692</v>
      </c>
      <c r="I9" s="241">
        <v>4413.3459999999995</v>
      </c>
      <c r="J9" s="241">
        <v>3250</v>
      </c>
      <c r="K9" s="241">
        <v>2645</v>
      </c>
      <c r="L9" s="241">
        <v>1961</v>
      </c>
      <c r="M9" s="241">
        <v>1882</v>
      </c>
      <c r="N9" s="241">
        <v>1803</v>
      </c>
      <c r="O9" s="241">
        <v>1812</v>
      </c>
      <c r="P9" s="241">
        <v>1770.508</v>
      </c>
      <c r="Q9" s="241">
        <v>2040.8530000000001</v>
      </c>
      <c r="R9" s="241">
        <v>1951.2860000000001</v>
      </c>
      <c r="S9" s="241">
        <v>2064.7919999999999</v>
      </c>
      <c r="T9" s="241">
        <v>2208.116</v>
      </c>
      <c r="U9" s="241">
        <v>2371.4580000000001</v>
      </c>
      <c r="V9" s="241">
        <v>2175.279</v>
      </c>
      <c r="W9" s="241">
        <v>2147.4389999999999</v>
      </c>
      <c r="X9" s="241">
        <v>2112.0479999999998</v>
      </c>
      <c r="Y9" s="241">
        <v>2148.835721311475</v>
      </c>
      <c r="DA9" s="83" t="s">
        <v>1408</v>
      </c>
    </row>
    <row r="10" spans="1:105" ht="12" customHeight="1" x14ac:dyDescent="0.25">
      <c r="A10" s="144" t="s">
        <v>1409</v>
      </c>
      <c r="B10" s="282">
        <v>3094.8714</v>
      </c>
      <c r="C10" s="282">
        <v>3355.4587500000011</v>
      </c>
      <c r="D10" s="282">
        <v>4284.1560000000009</v>
      </c>
      <c r="E10" s="282">
        <v>4666.6264476000006</v>
      </c>
      <c r="F10" s="282">
        <v>3222.4269419999991</v>
      </c>
      <c r="G10" s="282">
        <v>2370.08421</v>
      </c>
      <c r="H10" s="282">
        <v>2843.2685430000001</v>
      </c>
      <c r="I10" s="282">
        <v>3566.8815359999999</v>
      </c>
      <c r="J10" s="282">
        <v>4350.7299105000002</v>
      </c>
      <c r="K10" s="282">
        <v>3675.1019265</v>
      </c>
      <c r="L10" s="282">
        <v>6324.3536693999986</v>
      </c>
      <c r="M10" s="282">
        <v>4607.1088905000006</v>
      </c>
      <c r="N10" s="282">
        <v>4697.1429435</v>
      </c>
      <c r="O10" s="282">
        <v>4981.2629189999989</v>
      </c>
      <c r="P10" s="282">
        <v>5580.4052789999996</v>
      </c>
      <c r="Q10" s="282">
        <v>5471.6620919999996</v>
      </c>
      <c r="R10" s="282">
        <v>5184.5069999999996</v>
      </c>
      <c r="S10" s="282">
        <v>5264.7590999999993</v>
      </c>
      <c r="T10" s="282">
        <v>5207.7371999999996</v>
      </c>
      <c r="U10" s="282">
        <v>5086.3323</v>
      </c>
      <c r="V10" s="282">
        <v>4739.3589000000011</v>
      </c>
      <c r="W10" s="282">
        <v>5071.8350025</v>
      </c>
      <c r="X10" s="282">
        <v>5599.8032640000001</v>
      </c>
      <c r="Y10" s="282">
        <v>5387.815458</v>
      </c>
      <c r="DA10" s="94" t="s">
        <v>1410</v>
      </c>
    </row>
    <row r="11" spans="1:105" ht="12" customHeight="1" x14ac:dyDescent="0.25">
      <c r="A11" s="49" t="s">
        <v>1411</v>
      </c>
      <c r="B11" s="242">
        <v>146.65660299999999</v>
      </c>
      <c r="C11" s="242">
        <v>199.59125499999999</v>
      </c>
      <c r="D11" s="242">
        <v>186.583191</v>
      </c>
      <c r="E11" s="242">
        <v>180.62419399999999</v>
      </c>
      <c r="F11" s="242">
        <v>237.31198900000001</v>
      </c>
      <c r="G11" s="242">
        <v>267.943873</v>
      </c>
      <c r="H11" s="242">
        <v>340.00670659999997</v>
      </c>
      <c r="I11" s="242">
        <v>374.64658158999998</v>
      </c>
      <c r="J11" s="242">
        <v>410.19482900000003</v>
      </c>
      <c r="K11" s="242">
        <v>332.19773171999998</v>
      </c>
      <c r="L11" s="242">
        <v>344.16293317999998</v>
      </c>
      <c r="M11" s="242">
        <v>468.40963611000001</v>
      </c>
      <c r="N11" s="242">
        <v>454.32189885999998</v>
      </c>
      <c r="O11" s="242">
        <v>452.31674108999999</v>
      </c>
      <c r="P11" s="242">
        <v>507.99529038999998</v>
      </c>
      <c r="Q11" s="242">
        <v>550.91155535000007</v>
      </c>
      <c r="R11" s="242">
        <v>631.59951920000003</v>
      </c>
      <c r="S11" s="242">
        <v>575.64310849999993</v>
      </c>
      <c r="T11" s="242">
        <v>607.45726049999996</v>
      </c>
      <c r="U11" s="242">
        <v>612.26823039999999</v>
      </c>
      <c r="V11" s="242">
        <v>635.39845720000005</v>
      </c>
      <c r="W11" s="242">
        <v>764.13382288999992</v>
      </c>
      <c r="X11" s="242">
        <v>849.94310601999996</v>
      </c>
      <c r="Y11" s="242">
        <v>824.13148712999998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3072.2222222222222</v>
      </c>
      <c r="C14" s="241">
        <v>3072.2222222222222</v>
      </c>
      <c r="D14" s="241">
        <v>3072.2222222222222</v>
      </c>
      <c r="E14" s="241">
        <v>2795.5732371380109</v>
      </c>
      <c r="F14" s="241">
        <v>3072.2222222222222</v>
      </c>
      <c r="G14" s="241">
        <v>3902.169177474856</v>
      </c>
      <c r="H14" s="241">
        <v>4178.8181625590678</v>
      </c>
      <c r="I14" s="241">
        <v>4732.1161327274904</v>
      </c>
      <c r="J14" s="241">
        <v>4732.1161327274904</v>
      </c>
      <c r="K14" s="241">
        <v>4732.1161327274904</v>
      </c>
      <c r="L14" s="241">
        <v>4732.1161327274904</v>
      </c>
      <c r="M14" s="241">
        <v>4455.4671476432786</v>
      </c>
      <c r="N14" s="241">
        <v>4455.4671476432786</v>
      </c>
      <c r="O14" s="241">
        <v>4455.4671476432786</v>
      </c>
      <c r="P14" s="241">
        <v>4455.4671476432786</v>
      </c>
      <c r="Q14" s="241">
        <v>4178.8181625590669</v>
      </c>
      <c r="R14" s="241">
        <v>4178.8181625590669</v>
      </c>
      <c r="S14" s="241">
        <v>4178.8181625590669</v>
      </c>
      <c r="T14" s="241">
        <v>4178.8181625590669</v>
      </c>
      <c r="U14" s="241">
        <v>4178.8181625590669</v>
      </c>
      <c r="V14" s="241">
        <v>4178.8181625590669</v>
      </c>
      <c r="W14" s="241">
        <v>4178.8181625590669</v>
      </c>
      <c r="X14" s="241">
        <v>4178.8181625590669</v>
      </c>
      <c r="Y14" s="241">
        <v>4178.8181625590669</v>
      </c>
      <c r="DA14" s="83" t="s">
        <v>1413</v>
      </c>
    </row>
    <row r="15" spans="1:105" ht="12" customHeight="1" x14ac:dyDescent="0.25">
      <c r="A15" s="107" t="s">
        <v>1409</v>
      </c>
      <c r="B15" s="282">
        <v>3263.1578947368421</v>
      </c>
      <c r="C15" s="282">
        <v>3601.198722331897</v>
      </c>
      <c r="D15" s="282">
        <v>4615.3212051170613</v>
      </c>
      <c r="E15" s="282">
        <v>4953.3620327121162</v>
      </c>
      <c r="F15" s="282">
        <v>4615.3212051170613</v>
      </c>
      <c r="G15" s="282">
        <v>4615.3212051170613</v>
      </c>
      <c r="H15" s="282">
        <v>4615.3212051170613</v>
      </c>
      <c r="I15" s="282">
        <v>4277.2803775220063</v>
      </c>
      <c r="J15" s="282">
        <v>4615.3212051170613</v>
      </c>
      <c r="K15" s="282">
        <v>4615.3212051170613</v>
      </c>
      <c r="L15" s="282">
        <v>6643.5661706873898</v>
      </c>
      <c r="M15" s="282">
        <v>6643.5661706873898</v>
      </c>
      <c r="N15" s="282">
        <v>6643.5661706873898</v>
      </c>
      <c r="O15" s="282">
        <v>6643.5661706873898</v>
      </c>
      <c r="P15" s="282">
        <v>6305.5253430923349</v>
      </c>
      <c r="Q15" s="282">
        <v>6305.5253430923349</v>
      </c>
      <c r="R15" s="282">
        <v>6305.5253430923349</v>
      </c>
      <c r="S15" s="282">
        <v>6305.5253430923349</v>
      </c>
      <c r="T15" s="282">
        <v>6305.5253430923349</v>
      </c>
      <c r="U15" s="282">
        <v>6305.5253430923349</v>
      </c>
      <c r="V15" s="282">
        <v>6305.5253430923349</v>
      </c>
      <c r="W15" s="282">
        <v>6305.5253430923349</v>
      </c>
      <c r="X15" s="282">
        <v>6305.5253430923349</v>
      </c>
      <c r="Y15" s="282">
        <v>6305.5253430923349</v>
      </c>
      <c r="DA15" s="94" t="s">
        <v>1414</v>
      </c>
    </row>
    <row r="16" spans="1:105" ht="12" customHeight="1" x14ac:dyDescent="0.25">
      <c r="A16" s="49" t="s">
        <v>1411</v>
      </c>
      <c r="B16" s="242">
        <v>215.552201</v>
      </c>
      <c r="C16" s="242">
        <v>231.90220335806379</v>
      </c>
      <c r="D16" s="242">
        <v>223.6641993310393</v>
      </c>
      <c r="E16" s="242">
        <v>231.86020145940211</v>
      </c>
      <c r="F16" s="242">
        <v>260.50420701001019</v>
      </c>
      <c r="G16" s="242">
        <v>293.28821552346142</v>
      </c>
      <c r="H16" s="242">
        <v>362.95423361454527</v>
      </c>
      <c r="I16" s="242">
        <v>403.97624615502099</v>
      </c>
      <c r="J16" s="242">
        <v>440.98426142863889</v>
      </c>
      <c r="K16" s="242">
        <v>436.88626036445748</v>
      </c>
      <c r="L16" s="242">
        <v>420.45225420907008</v>
      </c>
      <c r="M16" s="242">
        <v>506.80428984751182</v>
      </c>
      <c r="N16" s="242">
        <v>510.90229091169323</v>
      </c>
      <c r="O16" s="242">
        <v>498.56628582048722</v>
      </c>
      <c r="P16" s="242">
        <v>539.54629646230126</v>
      </c>
      <c r="Q16" s="242">
        <v>588.80631302980169</v>
      </c>
      <c r="R16" s="242">
        <v>670.89234000941497</v>
      </c>
      <c r="S16" s="242">
        <v>670.89234000941497</v>
      </c>
      <c r="T16" s="242">
        <v>670.89234000941497</v>
      </c>
      <c r="U16" s="242">
        <v>670.89234000941497</v>
      </c>
      <c r="V16" s="242">
        <v>674.99034107359626</v>
      </c>
      <c r="W16" s="242">
        <v>810.43438568489137</v>
      </c>
      <c r="X16" s="242">
        <v>900.71641479286745</v>
      </c>
      <c r="Y16" s="242">
        <v>900.71641479286745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276.64898508421152</v>
      </c>
      <c r="G18" s="241">
        <v>829.94695525263433</v>
      </c>
      <c r="H18" s="241">
        <v>276.64898508421152</v>
      </c>
      <c r="I18" s="241">
        <v>829.94695525263433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276.64898508421152</v>
      </c>
      <c r="V18" s="241">
        <v>0</v>
      </c>
      <c r="W18" s="241">
        <v>0</v>
      </c>
      <c r="X18" s="241">
        <v>0</v>
      </c>
      <c r="Y18" s="241">
        <v>276.64898508421152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676.08165519010947</v>
      </c>
      <c r="D19" s="282">
        <v>1014.122482785164</v>
      </c>
      <c r="E19" s="282">
        <v>338.04082759505468</v>
      </c>
      <c r="F19" s="282">
        <v>0</v>
      </c>
      <c r="G19" s="282">
        <v>0</v>
      </c>
      <c r="H19" s="282">
        <v>0</v>
      </c>
      <c r="I19" s="282">
        <v>0</v>
      </c>
      <c r="J19" s="282">
        <v>338.04082759505468</v>
      </c>
      <c r="K19" s="282">
        <v>0</v>
      </c>
      <c r="L19" s="282">
        <v>2366.285793165383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338.04082759505468</v>
      </c>
      <c r="T19" s="282">
        <v>0</v>
      </c>
      <c r="U19" s="282">
        <v>0</v>
      </c>
      <c r="V19" s="282">
        <v>338.04082759505468</v>
      </c>
      <c r="W19" s="282">
        <v>0</v>
      </c>
      <c r="X19" s="282">
        <v>0</v>
      </c>
      <c r="Y19" s="282">
        <v>338.04082759505468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28.68600744926982</v>
      </c>
      <c r="D20" s="242">
        <v>4.0980010641814024</v>
      </c>
      <c r="E20" s="242">
        <v>8.1960021283628048</v>
      </c>
      <c r="F20" s="242">
        <v>40.980010641814033</v>
      </c>
      <c r="G20" s="242">
        <v>49.218014668838578</v>
      </c>
      <c r="H20" s="242">
        <v>69.666018091083842</v>
      </c>
      <c r="I20" s="242">
        <v>57.456018695863122</v>
      </c>
      <c r="J20" s="242">
        <v>49.344020364823812</v>
      </c>
      <c r="K20" s="242">
        <v>0</v>
      </c>
      <c r="L20" s="242">
        <v>0</v>
      </c>
      <c r="M20" s="242">
        <v>98.688040729647611</v>
      </c>
      <c r="N20" s="242">
        <v>8.1960021283628048</v>
      </c>
      <c r="O20" s="242">
        <v>0</v>
      </c>
      <c r="P20" s="242">
        <v>57.414016797201377</v>
      </c>
      <c r="Q20" s="242">
        <v>53.358017631681719</v>
      </c>
      <c r="R20" s="242">
        <v>94.422032070819228</v>
      </c>
      <c r="S20" s="242">
        <v>16.434006155387351</v>
      </c>
      <c r="T20" s="242">
        <v>0</v>
      </c>
      <c r="U20" s="242">
        <v>16.434006155387351</v>
      </c>
      <c r="V20" s="242">
        <v>20.532007219568762</v>
      </c>
      <c r="W20" s="242">
        <v>135.444044611295</v>
      </c>
      <c r="X20" s="242">
        <v>106.71603526336339</v>
      </c>
      <c r="Y20" s="242">
        <v>12.33600509120595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276.64898508421129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276.64898508421174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276.64898508421174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276.64898508421174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276.64898508421174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276.64898508421174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338.04082759505445</v>
      </c>
      <c r="D23" s="282">
        <f t="shared" si="2"/>
        <v>0</v>
      </c>
      <c r="E23" s="282">
        <f t="shared" si="2"/>
        <v>0</v>
      </c>
      <c r="F23" s="282">
        <f t="shared" si="2"/>
        <v>338.04082759505491</v>
      </c>
      <c r="G23" s="282">
        <f t="shared" si="2"/>
        <v>0</v>
      </c>
      <c r="H23" s="282">
        <f t="shared" si="2"/>
        <v>0</v>
      </c>
      <c r="I23" s="282">
        <f t="shared" si="2"/>
        <v>338.04082759505491</v>
      </c>
      <c r="J23" s="282">
        <f t="shared" si="2"/>
        <v>0</v>
      </c>
      <c r="K23" s="282">
        <f t="shared" si="2"/>
        <v>0</v>
      </c>
      <c r="L23" s="282">
        <f t="shared" si="2"/>
        <v>338.04082759505491</v>
      </c>
      <c r="M23" s="282">
        <f t="shared" si="2"/>
        <v>0</v>
      </c>
      <c r="N23" s="282">
        <f t="shared" si="2"/>
        <v>0</v>
      </c>
      <c r="O23" s="282">
        <f t="shared" si="2"/>
        <v>0</v>
      </c>
      <c r="P23" s="282">
        <f t="shared" si="2"/>
        <v>338.04082759505491</v>
      </c>
      <c r="Q23" s="282">
        <f t="shared" si="2"/>
        <v>0</v>
      </c>
      <c r="R23" s="282">
        <f t="shared" si="2"/>
        <v>0</v>
      </c>
      <c r="S23" s="282">
        <f t="shared" si="2"/>
        <v>338.04082759505491</v>
      </c>
      <c r="T23" s="282">
        <f t="shared" si="2"/>
        <v>0</v>
      </c>
      <c r="U23" s="282">
        <f t="shared" si="2"/>
        <v>0</v>
      </c>
      <c r="V23" s="282">
        <f t="shared" si="2"/>
        <v>338.04082759505491</v>
      </c>
      <c r="W23" s="282">
        <f t="shared" si="2"/>
        <v>0</v>
      </c>
      <c r="X23" s="282">
        <f t="shared" si="2"/>
        <v>0</v>
      </c>
      <c r="Y23" s="282">
        <f t="shared" si="2"/>
        <v>338.04082759505491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12.336005091206033</v>
      </c>
      <c r="D24" s="242">
        <f t="shared" si="3"/>
        <v>12.336005091205891</v>
      </c>
      <c r="E24" s="242">
        <f t="shared" si="3"/>
        <v>0</v>
      </c>
      <c r="F24" s="242">
        <f t="shared" si="3"/>
        <v>12.336005091205948</v>
      </c>
      <c r="G24" s="242">
        <f t="shared" si="3"/>
        <v>16.434006155387351</v>
      </c>
      <c r="H24" s="242">
        <f t="shared" si="3"/>
        <v>0</v>
      </c>
      <c r="I24" s="242">
        <f t="shared" si="3"/>
        <v>16.434006155387408</v>
      </c>
      <c r="J24" s="242">
        <f t="shared" si="3"/>
        <v>12.336005091205891</v>
      </c>
      <c r="K24" s="242">
        <f t="shared" si="3"/>
        <v>4.0980010641814033</v>
      </c>
      <c r="L24" s="242">
        <f t="shared" si="3"/>
        <v>16.434006155387408</v>
      </c>
      <c r="M24" s="242">
        <f t="shared" si="3"/>
        <v>12.336005091205891</v>
      </c>
      <c r="N24" s="242">
        <f t="shared" si="3"/>
        <v>4.0980010641813465</v>
      </c>
      <c r="O24" s="242">
        <f t="shared" si="3"/>
        <v>12.336005091206005</v>
      </c>
      <c r="P24" s="242">
        <f t="shared" si="3"/>
        <v>16.434006155387351</v>
      </c>
      <c r="Q24" s="242">
        <f t="shared" si="3"/>
        <v>4.0980010641812896</v>
      </c>
      <c r="R24" s="242">
        <f t="shared" si="3"/>
        <v>12.336005091205948</v>
      </c>
      <c r="S24" s="242">
        <f t="shared" si="3"/>
        <v>16.434006155387351</v>
      </c>
      <c r="T24" s="242">
        <f t="shared" si="3"/>
        <v>0</v>
      </c>
      <c r="U24" s="242">
        <f t="shared" si="3"/>
        <v>16.434006155387351</v>
      </c>
      <c r="V24" s="242">
        <f t="shared" si="3"/>
        <v>16.434006155387465</v>
      </c>
      <c r="W24" s="242">
        <f t="shared" si="3"/>
        <v>0</v>
      </c>
      <c r="X24" s="242">
        <f t="shared" si="3"/>
        <v>16.434006155387351</v>
      </c>
      <c r="Y24" s="242">
        <f t="shared" si="3"/>
        <v>12.336005091205948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863.22222222222217</v>
      </c>
      <c r="C26" s="241">
        <f t="shared" si="4"/>
        <v>984.22222222222217</v>
      </c>
      <c r="D26" s="241">
        <f t="shared" si="4"/>
        <v>935.22222222222217</v>
      </c>
      <c r="E26" s="241">
        <f t="shared" si="4"/>
        <v>695.57323713801088</v>
      </c>
      <c r="F26" s="241">
        <f t="shared" si="4"/>
        <v>133.35222222222228</v>
      </c>
      <c r="G26" s="241">
        <f t="shared" si="4"/>
        <v>283.94817747485604</v>
      </c>
      <c r="H26" s="241">
        <f t="shared" si="4"/>
        <v>86.12616255906778</v>
      </c>
      <c r="I26" s="241">
        <f t="shared" si="4"/>
        <v>318.77013272749082</v>
      </c>
      <c r="J26" s="241">
        <f t="shared" si="4"/>
        <v>1482.1161327274904</v>
      </c>
      <c r="K26" s="241">
        <f t="shared" si="4"/>
        <v>2087.1161327274904</v>
      </c>
      <c r="L26" s="241">
        <f t="shared" si="4"/>
        <v>2771.1161327274904</v>
      </c>
      <c r="M26" s="241">
        <f t="shared" si="4"/>
        <v>2573.4671476432786</v>
      </c>
      <c r="N26" s="241">
        <f t="shared" si="4"/>
        <v>2652.4671476432786</v>
      </c>
      <c r="O26" s="241">
        <f t="shared" si="4"/>
        <v>2643.4671476432786</v>
      </c>
      <c r="P26" s="241">
        <f t="shared" si="4"/>
        <v>2684.9591476432788</v>
      </c>
      <c r="Q26" s="241">
        <f t="shared" si="4"/>
        <v>2137.9651625590668</v>
      </c>
      <c r="R26" s="241">
        <f t="shared" si="4"/>
        <v>2227.5321625590668</v>
      </c>
      <c r="S26" s="241">
        <f t="shared" si="4"/>
        <v>2114.026162559067</v>
      </c>
      <c r="T26" s="241">
        <f t="shared" si="4"/>
        <v>1970.7021625590669</v>
      </c>
      <c r="U26" s="241">
        <f t="shared" si="4"/>
        <v>1807.3601625590668</v>
      </c>
      <c r="V26" s="241">
        <f t="shared" si="4"/>
        <v>2003.5391625590669</v>
      </c>
      <c r="W26" s="241">
        <f t="shared" si="4"/>
        <v>2031.379162559067</v>
      </c>
      <c r="X26" s="241">
        <f t="shared" si="4"/>
        <v>2066.7701625590671</v>
      </c>
      <c r="Y26" s="241">
        <f t="shared" si="4"/>
        <v>2029.9824412475919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168.28649473684209</v>
      </c>
      <c r="C27" s="282">
        <f t="shared" si="5"/>
        <v>245.73997233189584</v>
      </c>
      <c r="D27" s="282">
        <f t="shared" si="5"/>
        <v>331.1652051170604</v>
      </c>
      <c r="E27" s="282">
        <f t="shared" si="5"/>
        <v>286.73558511211559</v>
      </c>
      <c r="F27" s="282">
        <f t="shared" si="5"/>
        <v>1392.8942631170621</v>
      </c>
      <c r="G27" s="282">
        <f t="shared" si="5"/>
        <v>2245.2369951170613</v>
      </c>
      <c r="H27" s="282">
        <f t="shared" si="5"/>
        <v>1772.0526621170611</v>
      </c>
      <c r="I27" s="282">
        <f t="shared" si="5"/>
        <v>710.39884152200648</v>
      </c>
      <c r="J27" s="282">
        <f t="shared" si="5"/>
        <v>264.59129461706107</v>
      </c>
      <c r="K27" s="282">
        <f t="shared" si="5"/>
        <v>940.21927861706126</v>
      </c>
      <c r="L27" s="282">
        <f t="shared" si="5"/>
        <v>319.21250128739121</v>
      </c>
      <c r="M27" s="282">
        <f t="shared" si="5"/>
        <v>2036.4572801873892</v>
      </c>
      <c r="N27" s="282">
        <f t="shared" si="5"/>
        <v>1946.4232271873898</v>
      </c>
      <c r="O27" s="282">
        <f t="shared" si="5"/>
        <v>1662.3032516873909</v>
      </c>
      <c r="P27" s="282">
        <f t="shared" si="5"/>
        <v>725.12006409233527</v>
      </c>
      <c r="Q27" s="282">
        <f t="shared" si="5"/>
        <v>833.8632510923353</v>
      </c>
      <c r="R27" s="282">
        <f t="shared" si="5"/>
        <v>1121.0183430923353</v>
      </c>
      <c r="S27" s="282">
        <f t="shared" si="5"/>
        <v>1040.7662430923356</v>
      </c>
      <c r="T27" s="282">
        <f t="shared" si="5"/>
        <v>1097.7881430923353</v>
      </c>
      <c r="U27" s="282">
        <f t="shared" si="5"/>
        <v>1219.1930430923348</v>
      </c>
      <c r="V27" s="282">
        <f t="shared" si="5"/>
        <v>1566.1664430923338</v>
      </c>
      <c r="W27" s="282">
        <f t="shared" si="5"/>
        <v>1233.6903405923349</v>
      </c>
      <c r="X27" s="282">
        <f t="shared" si="5"/>
        <v>705.72207909233475</v>
      </c>
      <c r="Y27" s="282">
        <f t="shared" si="5"/>
        <v>917.70988509233484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68.895598000000007</v>
      </c>
      <c r="C28" s="242">
        <f t="shared" si="6"/>
        <v>32.310948358063797</v>
      </c>
      <c r="D28" s="242">
        <f t="shared" si="6"/>
        <v>37.0810083310393</v>
      </c>
      <c r="E28" s="242">
        <f t="shared" si="6"/>
        <v>51.236007459402117</v>
      </c>
      <c r="F28" s="242">
        <f t="shared" si="6"/>
        <v>23.19221801001018</v>
      </c>
      <c r="G28" s="242">
        <f t="shared" si="6"/>
        <v>25.344342523461421</v>
      </c>
      <c r="H28" s="242">
        <f t="shared" si="6"/>
        <v>22.947527014545301</v>
      </c>
      <c r="I28" s="242">
        <f t="shared" si="6"/>
        <v>29.329664565021005</v>
      </c>
      <c r="J28" s="242">
        <f t="shared" si="6"/>
        <v>30.789432428638861</v>
      </c>
      <c r="K28" s="242">
        <f t="shared" si="6"/>
        <v>104.68852864445751</v>
      </c>
      <c r="L28" s="242">
        <f t="shared" si="6"/>
        <v>76.289321029070095</v>
      </c>
      <c r="M28" s="242">
        <f t="shared" si="6"/>
        <v>38.394653737511817</v>
      </c>
      <c r="N28" s="242">
        <f t="shared" si="6"/>
        <v>56.580392051693252</v>
      </c>
      <c r="O28" s="242">
        <f t="shared" si="6"/>
        <v>46.24954473048723</v>
      </c>
      <c r="P28" s="242">
        <f t="shared" si="6"/>
        <v>31.551006072301277</v>
      </c>
      <c r="Q28" s="242">
        <f t="shared" si="6"/>
        <v>37.894757679801614</v>
      </c>
      <c r="R28" s="242">
        <f t="shared" si="6"/>
        <v>39.292820809414934</v>
      </c>
      <c r="S28" s="242">
        <f t="shared" si="6"/>
        <v>95.24923150941504</v>
      </c>
      <c r="T28" s="242">
        <f t="shared" si="6"/>
        <v>63.435079509415004</v>
      </c>
      <c r="U28" s="242">
        <f t="shared" si="6"/>
        <v>58.624109609414973</v>
      </c>
      <c r="V28" s="242">
        <f t="shared" si="6"/>
        <v>39.591883873596203</v>
      </c>
      <c r="W28" s="242">
        <f t="shared" si="6"/>
        <v>46.300562794891448</v>
      </c>
      <c r="X28" s="242">
        <f t="shared" si="6"/>
        <v>50.773308772867495</v>
      </c>
      <c r="Y28" s="242">
        <f t="shared" si="6"/>
        <v>76.584927662867472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507.63748925193471</v>
      </c>
      <c r="C31" s="210">
        <v>509.53413585554603</v>
      </c>
      <c r="D31" s="210">
        <v>555.62416165090269</v>
      </c>
      <c r="E31" s="210">
        <v>560.47953568357684</v>
      </c>
      <c r="F31" s="210">
        <v>593.20722269991393</v>
      </c>
      <c r="G31" s="210">
        <v>614.17308684436784</v>
      </c>
      <c r="H31" s="210">
        <v>673.59518486672391</v>
      </c>
      <c r="I31" s="210">
        <v>773.88366294067066</v>
      </c>
      <c r="J31" s="210">
        <v>699.14290627687001</v>
      </c>
      <c r="K31" s="210">
        <v>515.8373172828891</v>
      </c>
      <c r="L31" s="210">
        <v>595.61143594153054</v>
      </c>
      <c r="M31" s="210">
        <v>509.21951848667243</v>
      </c>
      <c r="N31" s="210">
        <v>485.53559759243342</v>
      </c>
      <c r="O31" s="210">
        <v>504.9496990541702</v>
      </c>
      <c r="P31" s="210">
        <v>520.00042992261388</v>
      </c>
      <c r="Q31" s="210">
        <v>533.96620808254511</v>
      </c>
      <c r="R31" s="210">
        <v>559.36225279449707</v>
      </c>
      <c r="S31" s="210">
        <v>571.46491831470337</v>
      </c>
      <c r="T31" s="210">
        <v>571.78134135855544</v>
      </c>
      <c r="U31" s="210">
        <v>560.37454858125523</v>
      </c>
      <c r="V31" s="210">
        <v>560.84909716251059</v>
      </c>
      <c r="W31" s="210">
        <v>599.43671539122954</v>
      </c>
      <c r="X31" s="210">
        <v>579.85803955288054</v>
      </c>
      <c r="Y31" s="210">
        <v>519.70619088564047</v>
      </c>
      <c r="DA31" s="109" t="s">
        <v>1419</v>
      </c>
    </row>
    <row r="32" spans="1:105" ht="12" customHeight="1" x14ac:dyDescent="0.25">
      <c r="A32" s="24" t="s">
        <v>28</v>
      </c>
      <c r="B32" s="213">
        <v>93.839380911435924</v>
      </c>
      <c r="C32" s="213">
        <v>160.84789337919179</v>
      </c>
      <c r="D32" s="213">
        <v>124.5852106620808</v>
      </c>
      <c r="E32" s="213">
        <v>153.68813413585559</v>
      </c>
      <c r="F32" s="213">
        <v>178.1614789337919</v>
      </c>
      <c r="G32" s="213">
        <v>140.4138435081685</v>
      </c>
      <c r="H32" s="213">
        <v>101.7087704213241</v>
      </c>
      <c r="I32" s="213">
        <v>167.86466036113501</v>
      </c>
      <c r="J32" s="213">
        <v>151.58675838349089</v>
      </c>
      <c r="K32" s="213">
        <v>82.442992261392945</v>
      </c>
      <c r="L32" s="213">
        <v>120.6091143594153</v>
      </c>
      <c r="M32" s="213">
        <v>100.208426483233</v>
      </c>
      <c r="N32" s="213">
        <v>75.164316423043843</v>
      </c>
      <c r="O32" s="213">
        <v>69.877472055030097</v>
      </c>
      <c r="P32" s="213">
        <v>71.754858125537396</v>
      </c>
      <c r="Q32" s="213">
        <v>73.568013757523644</v>
      </c>
      <c r="R32" s="213">
        <v>61.290541702493542</v>
      </c>
      <c r="S32" s="213">
        <v>55.028718830610487</v>
      </c>
      <c r="T32" s="213">
        <v>54.457179707652607</v>
      </c>
      <c r="U32" s="213">
        <v>48.275322441960441</v>
      </c>
      <c r="V32" s="213">
        <v>31.05021496130696</v>
      </c>
      <c r="W32" s="213">
        <v>62.572398968185723</v>
      </c>
      <c r="X32" s="213">
        <v>57.964918314703347</v>
      </c>
      <c r="Y32" s="213">
        <v>27.803095442820279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145.34737747205503</v>
      </c>
      <c r="C33" s="204">
        <f t="shared" si="7"/>
        <v>143.42699914015475</v>
      </c>
      <c r="D33" s="204">
        <f t="shared" si="7"/>
        <v>222.73336199484086</v>
      </c>
      <c r="E33" s="204">
        <f t="shared" si="7"/>
        <v>225.42029234737745</v>
      </c>
      <c r="F33" s="204">
        <f t="shared" si="7"/>
        <v>214.45253654342221</v>
      </c>
      <c r="G33" s="204">
        <f t="shared" si="7"/>
        <v>252.62373172828887</v>
      </c>
      <c r="H33" s="204">
        <f t="shared" si="7"/>
        <v>308.58555460017192</v>
      </c>
      <c r="I33" s="204">
        <f t="shared" si="7"/>
        <v>310.75288048151327</v>
      </c>
      <c r="J33" s="204">
        <f t="shared" si="7"/>
        <v>238.99157351676689</v>
      </c>
      <c r="K33" s="204">
        <f t="shared" si="7"/>
        <v>169.88392089423903</v>
      </c>
      <c r="L33" s="204">
        <f t="shared" si="7"/>
        <v>199.70146173688738</v>
      </c>
      <c r="M33" s="204">
        <f t="shared" si="7"/>
        <v>103.5755803955288</v>
      </c>
      <c r="N33" s="204">
        <f t="shared" si="7"/>
        <v>121.29312123817714</v>
      </c>
      <c r="O33" s="204">
        <f t="shared" si="7"/>
        <v>120.47145313843508</v>
      </c>
      <c r="P33" s="204">
        <f t="shared" si="7"/>
        <v>106.33181427343075</v>
      </c>
      <c r="Q33" s="204">
        <f t="shared" si="7"/>
        <v>91.048065348237316</v>
      </c>
      <c r="R33" s="204">
        <f t="shared" si="7"/>
        <v>94.592519346517619</v>
      </c>
      <c r="S33" s="204">
        <f t="shared" si="7"/>
        <v>86.852020636285459</v>
      </c>
      <c r="T33" s="204">
        <f t="shared" si="7"/>
        <v>79.608856405846936</v>
      </c>
      <c r="U33" s="204">
        <f t="shared" si="7"/>
        <v>64.609974204643152</v>
      </c>
      <c r="V33" s="204">
        <f t="shared" si="7"/>
        <v>63.354686156491823</v>
      </c>
      <c r="W33" s="204">
        <f t="shared" si="7"/>
        <v>26.109802235597598</v>
      </c>
      <c r="X33" s="204">
        <f t="shared" si="7"/>
        <v>57.398968185726574</v>
      </c>
      <c r="Y33" s="204">
        <f t="shared" si="7"/>
        <v>86.852192605331041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3.389251934651762</v>
      </c>
      <c r="C35" s="204">
        <v>1.129750644883921</v>
      </c>
      <c r="D35" s="204">
        <v>1.129750644883921</v>
      </c>
      <c r="E35" s="204">
        <v>1.129750644883921</v>
      </c>
      <c r="F35" s="204">
        <v>2.4959587274290631</v>
      </c>
      <c r="G35" s="204">
        <v>1.2479793637145311</v>
      </c>
      <c r="H35" s="204">
        <v>1.2479793637145311</v>
      </c>
      <c r="I35" s="204">
        <v>0</v>
      </c>
      <c r="J35" s="204">
        <v>1.098710232158211</v>
      </c>
      <c r="K35" s="204">
        <v>1.098710232158211</v>
      </c>
      <c r="L35" s="204">
        <v>1.098710232158211</v>
      </c>
      <c r="M35" s="204">
        <v>1.098710232158211</v>
      </c>
      <c r="N35" s="204">
        <v>1.098710232158211</v>
      </c>
      <c r="O35" s="204">
        <v>1.098710232158211</v>
      </c>
      <c r="P35" s="204">
        <v>1.098710232158211</v>
      </c>
      <c r="Q35" s="204">
        <v>1.098710232158211</v>
      </c>
      <c r="R35" s="204">
        <v>1.098710232158211</v>
      </c>
      <c r="S35" s="204">
        <v>1.256921754084265</v>
      </c>
      <c r="T35" s="204">
        <v>1.563456577815993</v>
      </c>
      <c r="U35" s="204">
        <v>1.7128976784178851</v>
      </c>
      <c r="V35" s="204">
        <v>1.709544282029235</v>
      </c>
      <c r="W35" s="204">
        <v>1.938091143594153</v>
      </c>
      <c r="X35" s="204">
        <v>31.83568357695615</v>
      </c>
      <c r="Y35" s="204">
        <v>40.012123817712812</v>
      </c>
      <c r="DA35" s="71" t="s">
        <v>1422</v>
      </c>
    </row>
    <row r="36" spans="1:105" ht="12" customHeight="1" x14ac:dyDescent="0.25">
      <c r="A36" s="18" t="s">
        <v>71</v>
      </c>
      <c r="B36" s="204">
        <v>6.1622527944969896</v>
      </c>
      <c r="C36" s="204">
        <v>2.0540842648323299</v>
      </c>
      <c r="D36" s="204">
        <v>2.0540842648323299</v>
      </c>
      <c r="E36" s="204">
        <v>1.026999140154772</v>
      </c>
      <c r="F36" s="204">
        <v>2.0540842648323299</v>
      </c>
      <c r="G36" s="204">
        <v>2.0540842648323299</v>
      </c>
      <c r="H36" s="204">
        <v>3</v>
      </c>
      <c r="I36" s="204">
        <v>2.020636285468616</v>
      </c>
      <c r="J36" s="204">
        <v>5.0515907136715388</v>
      </c>
      <c r="K36" s="204">
        <v>3.0309544282029228</v>
      </c>
      <c r="L36" s="204">
        <v>1.010318142734308</v>
      </c>
      <c r="M36" s="204">
        <v>1.010318142734308</v>
      </c>
      <c r="N36" s="204">
        <v>1.010318142734308</v>
      </c>
      <c r="O36" s="204">
        <v>1.010318142734308</v>
      </c>
      <c r="P36" s="204">
        <v>3.0309544282029228</v>
      </c>
      <c r="Q36" s="204">
        <v>4.041272570937231</v>
      </c>
      <c r="R36" s="204">
        <v>4.041272570937231</v>
      </c>
      <c r="S36" s="204">
        <v>3.5431642304385211</v>
      </c>
      <c r="T36" s="204">
        <v>4.1716251074806534</v>
      </c>
      <c r="U36" s="204">
        <v>3.8472914875322441</v>
      </c>
      <c r="V36" s="204">
        <v>5.5184006878761824</v>
      </c>
      <c r="W36" s="204">
        <v>3.5422184006878759</v>
      </c>
      <c r="X36" s="204">
        <v>4.3615649183147029</v>
      </c>
      <c r="Y36" s="204">
        <v>4.2736887360275153</v>
      </c>
      <c r="DA36" s="71" t="s">
        <v>1423</v>
      </c>
    </row>
    <row r="37" spans="1:105" ht="12" customHeight="1" x14ac:dyDescent="0.25">
      <c r="A37" s="18" t="s">
        <v>32</v>
      </c>
      <c r="B37" s="204">
        <v>43.422184006878759</v>
      </c>
      <c r="C37" s="204">
        <v>46.317024935511597</v>
      </c>
      <c r="D37" s="204">
        <v>23.15846947549441</v>
      </c>
      <c r="E37" s="204">
        <v>18.33379191745486</v>
      </c>
      <c r="F37" s="204">
        <v>23.15846947549441</v>
      </c>
      <c r="G37" s="204">
        <v>11.5792777300086</v>
      </c>
      <c r="H37" s="204">
        <v>17.096732588134131</v>
      </c>
      <c r="I37" s="204">
        <v>16.241530524505588</v>
      </c>
      <c r="J37" s="204">
        <v>8.5984522785898534</v>
      </c>
      <c r="K37" s="204">
        <v>10.50920034393809</v>
      </c>
      <c r="L37" s="204">
        <v>8.5984522785898534</v>
      </c>
      <c r="M37" s="204">
        <v>7.7195184866723991</v>
      </c>
      <c r="N37" s="204">
        <v>6.6877042132416156</v>
      </c>
      <c r="O37" s="204">
        <v>2.8661220980223558</v>
      </c>
      <c r="P37" s="204">
        <v>0.95537403267411869</v>
      </c>
      <c r="Q37" s="204">
        <v>1.9107480653482369</v>
      </c>
      <c r="R37" s="204">
        <v>0.95537403267411869</v>
      </c>
      <c r="S37" s="204">
        <v>0.1012897678417885</v>
      </c>
      <c r="T37" s="204">
        <v>0.55795356835769561</v>
      </c>
      <c r="U37" s="204">
        <v>1.4856405846947549</v>
      </c>
      <c r="V37" s="204">
        <v>1.102493551160791</v>
      </c>
      <c r="W37" s="204">
        <v>0</v>
      </c>
      <c r="X37" s="204">
        <v>0.36208082545141868</v>
      </c>
      <c r="Y37" s="204">
        <v>0.88185726569217537</v>
      </c>
      <c r="DA37" s="71" t="s">
        <v>1424</v>
      </c>
    </row>
    <row r="38" spans="1:105" ht="12" customHeight="1" x14ac:dyDescent="0.25">
      <c r="A38" s="18" t="s">
        <v>33</v>
      </c>
      <c r="B38" s="204">
        <v>92.373688736027518</v>
      </c>
      <c r="C38" s="204">
        <v>93.926139294926912</v>
      </c>
      <c r="D38" s="204">
        <v>196.3910576096302</v>
      </c>
      <c r="E38" s="204">
        <v>204.92975064488391</v>
      </c>
      <c r="F38" s="204">
        <v>186.7440240756664</v>
      </c>
      <c r="G38" s="204">
        <v>237.74239036973341</v>
      </c>
      <c r="H38" s="204">
        <v>287.24084264832328</v>
      </c>
      <c r="I38" s="204">
        <v>292.49071367153908</v>
      </c>
      <c r="J38" s="204">
        <v>224.24282029234729</v>
      </c>
      <c r="K38" s="204">
        <v>155.24505588993981</v>
      </c>
      <c r="L38" s="204">
        <v>188.993981083405</v>
      </c>
      <c r="M38" s="204">
        <v>93.747033533963886</v>
      </c>
      <c r="N38" s="204">
        <v>112.496388650043</v>
      </c>
      <c r="O38" s="204">
        <v>115.4963026655202</v>
      </c>
      <c r="P38" s="204">
        <v>101.24677558039549</v>
      </c>
      <c r="Q38" s="204">
        <v>83.997334479793636</v>
      </c>
      <c r="R38" s="204">
        <v>88.497162510748055</v>
      </c>
      <c r="S38" s="204">
        <v>81.950644883920887</v>
      </c>
      <c r="T38" s="204">
        <v>73.315821152192598</v>
      </c>
      <c r="U38" s="204">
        <v>57.564144453998267</v>
      </c>
      <c r="V38" s="204">
        <v>55.024247635425617</v>
      </c>
      <c r="W38" s="204">
        <v>20.629492691315569</v>
      </c>
      <c r="X38" s="204">
        <v>20.8396388650043</v>
      </c>
      <c r="Y38" s="204">
        <v>41.684522785898537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214.05597592433361</v>
      </c>
      <c r="C39" s="204">
        <f t="shared" si="8"/>
        <v>149.1638865004299</v>
      </c>
      <c r="D39" s="204">
        <f t="shared" si="8"/>
        <v>154.83757523645741</v>
      </c>
      <c r="E39" s="204">
        <f t="shared" si="8"/>
        <v>126.01143594153049</v>
      </c>
      <c r="F39" s="204">
        <f t="shared" si="8"/>
        <v>140.45657781599311</v>
      </c>
      <c r="G39" s="204">
        <f t="shared" si="8"/>
        <v>152.51504729148749</v>
      </c>
      <c r="H39" s="204">
        <f t="shared" si="8"/>
        <v>187.29527085124681</v>
      </c>
      <c r="I39" s="204">
        <f t="shared" si="8"/>
        <v>210.385124677558</v>
      </c>
      <c r="J39" s="204">
        <f t="shared" si="8"/>
        <v>221.9065348237317</v>
      </c>
      <c r="K39" s="204">
        <f t="shared" si="8"/>
        <v>193.27059329320721</v>
      </c>
      <c r="L39" s="204">
        <f t="shared" si="8"/>
        <v>200.73319002579541</v>
      </c>
      <c r="M39" s="204">
        <f t="shared" si="8"/>
        <v>226.13860705073091</v>
      </c>
      <c r="N39" s="204">
        <f t="shared" si="8"/>
        <v>209.5663800515907</v>
      </c>
      <c r="O39" s="204">
        <f t="shared" si="8"/>
        <v>216.51152192605329</v>
      </c>
      <c r="P39" s="204">
        <f t="shared" si="8"/>
        <v>240.30868443680129</v>
      </c>
      <c r="Q39" s="204">
        <f t="shared" si="8"/>
        <v>252.54015477214099</v>
      </c>
      <c r="R39" s="204">
        <f t="shared" si="8"/>
        <v>267.04565778159929</v>
      </c>
      <c r="S39" s="204">
        <f t="shared" si="8"/>
        <v>278.2236457437661</v>
      </c>
      <c r="T39" s="204">
        <f t="shared" si="8"/>
        <v>273.18968185726573</v>
      </c>
      <c r="U39" s="204">
        <f t="shared" si="8"/>
        <v>260.11126397248489</v>
      </c>
      <c r="V39" s="204">
        <f t="shared" si="8"/>
        <v>283.13439380911427</v>
      </c>
      <c r="W39" s="204">
        <f t="shared" si="8"/>
        <v>313.49208942390368</v>
      </c>
      <c r="X39" s="204">
        <f t="shared" si="8"/>
        <v>269.55683576956147</v>
      </c>
      <c r="Y39" s="204">
        <f t="shared" si="8"/>
        <v>235.4142734307824</v>
      </c>
      <c r="DA39" s="71"/>
    </row>
    <row r="40" spans="1:105" ht="12" customHeight="1" x14ac:dyDescent="0.25">
      <c r="A40" s="18" t="s">
        <v>73</v>
      </c>
      <c r="B40" s="204">
        <v>214.05597592433361</v>
      </c>
      <c r="C40" s="204">
        <v>149.1638865004299</v>
      </c>
      <c r="D40" s="204">
        <v>154.83757523645741</v>
      </c>
      <c r="E40" s="204">
        <v>126.01143594153049</v>
      </c>
      <c r="F40" s="204">
        <v>140.45657781599311</v>
      </c>
      <c r="G40" s="204">
        <v>152.51504729148749</v>
      </c>
      <c r="H40" s="204">
        <v>187.29527085124681</v>
      </c>
      <c r="I40" s="204">
        <v>210.385124677558</v>
      </c>
      <c r="J40" s="204">
        <v>221.9065348237317</v>
      </c>
      <c r="K40" s="204">
        <v>193.27059329320721</v>
      </c>
      <c r="L40" s="204">
        <v>200.73319002579541</v>
      </c>
      <c r="M40" s="204">
        <v>226.13860705073091</v>
      </c>
      <c r="N40" s="204">
        <v>209.5663800515907</v>
      </c>
      <c r="O40" s="204">
        <v>216.51152192605329</v>
      </c>
      <c r="P40" s="204">
        <v>240.30868443680129</v>
      </c>
      <c r="Q40" s="204">
        <v>252.54015477214099</v>
      </c>
      <c r="R40" s="204">
        <v>267.04565778159929</v>
      </c>
      <c r="S40" s="204">
        <v>278.2236457437661</v>
      </c>
      <c r="T40" s="204">
        <v>273.18968185726573</v>
      </c>
      <c r="U40" s="204">
        <v>260.11126397248489</v>
      </c>
      <c r="V40" s="204">
        <v>283.13439380911427</v>
      </c>
      <c r="W40" s="204">
        <v>313.49208942390368</v>
      </c>
      <c r="X40" s="204">
        <v>269.55683576956147</v>
      </c>
      <c r="Y40" s="204">
        <v>235.4142734307824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0.14333619948409279</v>
      </c>
      <c r="C42" s="204">
        <f t="shared" si="9"/>
        <v>9.5528804815133275E-2</v>
      </c>
      <c r="D42" s="204">
        <f t="shared" si="9"/>
        <v>7.1625107480653469E-2</v>
      </c>
      <c r="E42" s="204">
        <f t="shared" si="9"/>
        <v>0.1194325021496131</v>
      </c>
      <c r="F42" s="204">
        <f t="shared" si="9"/>
        <v>0</v>
      </c>
      <c r="G42" s="204">
        <f t="shared" si="9"/>
        <v>0.35829750644883918</v>
      </c>
      <c r="H42" s="204">
        <f t="shared" si="9"/>
        <v>0.3343938091143594</v>
      </c>
      <c r="I42" s="204">
        <f t="shared" si="9"/>
        <v>0.16715391229578669</v>
      </c>
      <c r="J42" s="204">
        <f t="shared" si="9"/>
        <v>2.579535683576955</v>
      </c>
      <c r="K42" s="204">
        <f t="shared" si="9"/>
        <v>7.5475494411006014</v>
      </c>
      <c r="L42" s="204">
        <f t="shared" si="9"/>
        <v>9.5299226139294912</v>
      </c>
      <c r="M42" s="204">
        <f t="shared" si="9"/>
        <v>14.2591573516767</v>
      </c>
      <c r="N42" s="204">
        <f t="shared" si="9"/>
        <v>14.903955288048151</v>
      </c>
      <c r="O42" s="204">
        <f t="shared" si="9"/>
        <v>34.393809114359406</v>
      </c>
      <c r="P42" s="204">
        <f t="shared" si="9"/>
        <v>28.828718830610491</v>
      </c>
      <c r="Q42" s="204">
        <f t="shared" si="9"/>
        <v>40.532158211521917</v>
      </c>
      <c r="R42" s="204">
        <f t="shared" si="9"/>
        <v>59.639810834049868</v>
      </c>
      <c r="S42" s="204">
        <f t="shared" si="9"/>
        <v>70.999312123817703</v>
      </c>
      <c r="T42" s="204">
        <f t="shared" si="9"/>
        <v>83.222012037833181</v>
      </c>
      <c r="U42" s="204">
        <f t="shared" si="9"/>
        <v>104.82072226999141</v>
      </c>
      <c r="V42" s="204">
        <f t="shared" si="9"/>
        <v>102.62708512467751</v>
      </c>
      <c r="W42" s="204">
        <f t="shared" si="9"/>
        <v>112.1637145313843</v>
      </c>
      <c r="X42" s="204">
        <f t="shared" si="9"/>
        <v>114.5934651762683</v>
      </c>
      <c r="Y42" s="204">
        <f t="shared" si="9"/>
        <v>88.721926053310398</v>
      </c>
      <c r="DA42" s="71"/>
    </row>
    <row r="43" spans="1:105" ht="12" customHeight="1" x14ac:dyDescent="0.25">
      <c r="A43" s="18" t="s">
        <v>38</v>
      </c>
      <c r="B43" s="204">
        <v>0.14333619948409279</v>
      </c>
      <c r="C43" s="204">
        <v>9.5528804815133275E-2</v>
      </c>
      <c r="D43" s="204">
        <v>7.1625107480653469E-2</v>
      </c>
      <c r="E43" s="204">
        <v>0.1194325021496131</v>
      </c>
      <c r="F43" s="204">
        <v>0</v>
      </c>
      <c r="G43" s="204">
        <v>0.35829750644883918</v>
      </c>
      <c r="H43" s="204">
        <v>0.3343938091143594</v>
      </c>
      <c r="I43" s="204">
        <v>0.16715391229578669</v>
      </c>
      <c r="J43" s="204">
        <v>2.579535683576955</v>
      </c>
      <c r="K43" s="204">
        <v>7.5475494411006014</v>
      </c>
      <c r="L43" s="204">
        <v>9.5299226139294912</v>
      </c>
      <c r="M43" s="204">
        <v>14.2591573516767</v>
      </c>
      <c r="N43" s="204">
        <v>14.903955288048151</v>
      </c>
      <c r="O43" s="204">
        <v>34.393809114359406</v>
      </c>
      <c r="P43" s="204">
        <v>28.828718830610491</v>
      </c>
      <c r="Q43" s="204">
        <v>40.532158211521917</v>
      </c>
      <c r="R43" s="204">
        <v>59.639810834049868</v>
      </c>
      <c r="S43" s="204">
        <v>70.999312123817703</v>
      </c>
      <c r="T43" s="204">
        <v>83.222012037833181</v>
      </c>
      <c r="U43" s="204">
        <v>104.82072226999141</v>
      </c>
      <c r="V43" s="204">
        <v>102.62708512467751</v>
      </c>
      <c r="W43" s="204">
        <v>112.1637145313843</v>
      </c>
      <c r="X43" s="204">
        <v>114.5934651762683</v>
      </c>
      <c r="Y43" s="204">
        <v>88.721926053310398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0.5970765262252794</v>
      </c>
      <c r="C49" s="204">
        <v>1.7435941530524499</v>
      </c>
      <c r="D49" s="204">
        <v>1.2897678417884779</v>
      </c>
      <c r="E49" s="204">
        <v>0.3821152192605331</v>
      </c>
      <c r="F49" s="204">
        <v>0.1194325021496131</v>
      </c>
      <c r="G49" s="204">
        <v>0.3343938091143594</v>
      </c>
      <c r="H49" s="204">
        <v>0.26276870163370591</v>
      </c>
      <c r="I49" s="204">
        <v>0.19105760963026661</v>
      </c>
      <c r="J49" s="204">
        <v>7.1625107480653469E-2</v>
      </c>
      <c r="K49" s="204">
        <v>9.5528804815133275E-2</v>
      </c>
      <c r="L49" s="204">
        <v>0.1194325021496131</v>
      </c>
      <c r="M49" s="204">
        <v>0.1194325021496131</v>
      </c>
      <c r="N49" s="204">
        <v>0.1194325021496131</v>
      </c>
      <c r="O49" s="204">
        <v>0.23886500429922611</v>
      </c>
      <c r="P49" s="204">
        <v>0.1194325021496131</v>
      </c>
      <c r="Q49" s="204">
        <v>9.5528804815133275E-2</v>
      </c>
      <c r="R49" s="204">
        <v>9.5528804815133275E-2</v>
      </c>
      <c r="S49" s="204">
        <v>3.9724849527085132E-2</v>
      </c>
      <c r="T49" s="204">
        <v>8.3748925193465162E-2</v>
      </c>
      <c r="U49" s="204">
        <v>9.5958727429062765E-2</v>
      </c>
      <c r="V49" s="204">
        <v>2.5021496130696472E-2</v>
      </c>
      <c r="W49" s="204">
        <v>3.0180567497850381E-2</v>
      </c>
      <c r="X49" s="204">
        <v>7.2398968185726567E-2</v>
      </c>
      <c r="Y49" s="204">
        <v>7.5580395528804814E-2</v>
      </c>
      <c r="DA49" s="71" t="s">
        <v>1434</v>
      </c>
    </row>
    <row r="50" spans="1:105" ht="12" customHeight="1" x14ac:dyDescent="0.25">
      <c r="A50" s="21" t="s">
        <v>40</v>
      </c>
      <c r="B50" s="207">
        <v>53.654342218400693</v>
      </c>
      <c r="C50" s="207">
        <v>54.256233877901977</v>
      </c>
      <c r="D50" s="207">
        <v>52.106620808254512</v>
      </c>
      <c r="E50" s="207">
        <v>54.858125537403261</v>
      </c>
      <c r="F50" s="207">
        <v>60.017196904557167</v>
      </c>
      <c r="G50" s="207">
        <v>67.927773000859844</v>
      </c>
      <c r="H50" s="207">
        <v>75.408426483233015</v>
      </c>
      <c r="I50" s="207">
        <v>84.52278589853826</v>
      </c>
      <c r="J50" s="207">
        <v>84.006878761822861</v>
      </c>
      <c r="K50" s="207">
        <v>62.596732588134131</v>
      </c>
      <c r="L50" s="207">
        <v>64.918314703353388</v>
      </c>
      <c r="M50" s="207">
        <v>64.918314703353388</v>
      </c>
      <c r="N50" s="207">
        <v>64.488392089423897</v>
      </c>
      <c r="O50" s="207">
        <v>63.456577815993107</v>
      </c>
      <c r="P50" s="207">
        <v>72.656921754084266</v>
      </c>
      <c r="Q50" s="207">
        <v>76.182287188306105</v>
      </c>
      <c r="R50" s="207">
        <v>76.69819432502149</v>
      </c>
      <c r="S50" s="207">
        <v>80.321496130696474</v>
      </c>
      <c r="T50" s="207">
        <v>81.219862424763534</v>
      </c>
      <c r="U50" s="207">
        <v>82.461306964746342</v>
      </c>
      <c r="V50" s="207">
        <v>80.657695614789333</v>
      </c>
      <c r="W50" s="207">
        <v>85.06852966466036</v>
      </c>
      <c r="X50" s="207">
        <v>80.271453138435078</v>
      </c>
      <c r="Y50" s="207">
        <v>80.839122957867573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507.63748925193454</v>
      </c>
      <c r="C51" s="284">
        <f t="shared" si="10"/>
        <v>509.53413585554608</v>
      </c>
      <c r="D51" s="284">
        <f t="shared" si="10"/>
        <v>555.62416165090281</v>
      </c>
      <c r="E51" s="284">
        <f t="shared" si="10"/>
        <v>560.47953568357673</v>
      </c>
      <c r="F51" s="284">
        <f t="shared" si="10"/>
        <v>593.20722269991393</v>
      </c>
      <c r="G51" s="284">
        <f t="shared" si="10"/>
        <v>614.17308684436784</v>
      </c>
      <c r="H51" s="284">
        <f t="shared" si="10"/>
        <v>673.59518486672414</v>
      </c>
      <c r="I51" s="284">
        <f t="shared" si="10"/>
        <v>773.88366294067077</v>
      </c>
      <c r="J51" s="284">
        <f t="shared" si="10"/>
        <v>699.14290627687001</v>
      </c>
      <c r="K51" s="284">
        <f t="shared" si="10"/>
        <v>515.83731728288888</v>
      </c>
      <c r="L51" s="284">
        <f t="shared" si="10"/>
        <v>595.61143594153054</v>
      </c>
      <c r="M51" s="284">
        <f t="shared" si="10"/>
        <v>509.21951848667254</v>
      </c>
      <c r="N51" s="284">
        <f t="shared" si="10"/>
        <v>485.53559759243336</v>
      </c>
      <c r="O51" s="284">
        <f t="shared" si="10"/>
        <v>504.94969905417042</v>
      </c>
      <c r="P51" s="284">
        <f t="shared" si="10"/>
        <v>520.00042992261399</v>
      </c>
      <c r="Q51" s="284">
        <f t="shared" si="10"/>
        <v>533.96620808254522</v>
      </c>
      <c r="R51" s="284">
        <f t="shared" si="10"/>
        <v>559.36225279449707</v>
      </c>
      <c r="S51" s="284">
        <f t="shared" si="10"/>
        <v>571.46491831470348</v>
      </c>
      <c r="T51" s="284">
        <f t="shared" si="10"/>
        <v>571.78134135855544</v>
      </c>
      <c r="U51" s="284">
        <f t="shared" si="10"/>
        <v>560.37454858125534</v>
      </c>
      <c r="V51" s="284">
        <f t="shared" si="10"/>
        <v>560.8490971625107</v>
      </c>
      <c r="W51" s="284">
        <f t="shared" si="10"/>
        <v>599.43671539122954</v>
      </c>
      <c r="X51" s="284">
        <f t="shared" si="10"/>
        <v>579.85803955288054</v>
      </c>
      <c r="Y51" s="284">
        <f t="shared" si="10"/>
        <v>519.70619088564047</v>
      </c>
      <c r="DA51" s="118"/>
    </row>
    <row r="52" spans="1:105" ht="12" customHeight="1" x14ac:dyDescent="0.25">
      <c r="A52" s="51" t="s">
        <v>51</v>
      </c>
      <c r="B52" s="241">
        <f>NMM_fec!B5</f>
        <v>261.27723235785948</v>
      </c>
      <c r="C52" s="241">
        <f>NMM_fec!C5</f>
        <v>244.6403182696956</v>
      </c>
      <c r="D52" s="241">
        <f>NMM_fec!D5</f>
        <v>251.04019809619049</v>
      </c>
      <c r="E52" s="241">
        <f>NMM_fec!E5</f>
        <v>244.0434872758812</v>
      </c>
      <c r="F52" s="241">
        <f>NMM_fec!F5</f>
        <v>341.75067368300557</v>
      </c>
      <c r="G52" s="241">
        <f>NMM_fec!G5</f>
        <v>405.67250940728212</v>
      </c>
      <c r="H52" s="241">
        <f>NMM_fec!H5</f>
        <v>434.5738571011529</v>
      </c>
      <c r="I52" s="241">
        <f>NMM_fec!I5</f>
        <v>475.93896921245778</v>
      </c>
      <c r="J52" s="241">
        <f>NMM_fec!J5</f>
        <v>352.21199007865249</v>
      </c>
      <c r="K52" s="241">
        <f>NMM_fec!K5</f>
        <v>257.46557527896078</v>
      </c>
      <c r="L52" s="241">
        <f>NMM_fec!L5</f>
        <v>203.71667561166149</v>
      </c>
      <c r="M52" s="241">
        <f>NMM_fec!M5</f>
        <v>189.4911892334074</v>
      </c>
      <c r="N52" s="241">
        <f>NMM_fec!N5</f>
        <v>175.64706950173289</v>
      </c>
      <c r="O52" s="241">
        <f>NMM_fec!O5</f>
        <v>178.05443622356219</v>
      </c>
      <c r="P52" s="241">
        <f>NMM_fec!P5</f>
        <v>168.81811109857659</v>
      </c>
      <c r="Q52" s="241">
        <f>NMM_fec!Q5</f>
        <v>190.0740700799202</v>
      </c>
      <c r="R52" s="241">
        <f>NMM_fec!R5</f>
        <v>194.1999601418191</v>
      </c>
      <c r="S52" s="241">
        <f>NMM_fec!S5</f>
        <v>210.56117073344589</v>
      </c>
      <c r="T52" s="241">
        <f>NMM_fec!T5</f>
        <v>218.51768034563449</v>
      </c>
      <c r="U52" s="241">
        <f>NMM_fec!U5</f>
        <v>222.61270093446919</v>
      </c>
      <c r="V52" s="241">
        <f>NMM_fec!V5</f>
        <v>218.8490728501246</v>
      </c>
      <c r="W52" s="241">
        <f>NMM_fec!W5</f>
        <v>219.7898537488048</v>
      </c>
      <c r="X52" s="241">
        <f>NMM_fec!X5</f>
        <v>198.85445216143901</v>
      </c>
      <c r="Y52" s="241">
        <f>NMM_fec!Y5</f>
        <v>183.669363149307</v>
      </c>
      <c r="DA52" s="83"/>
    </row>
    <row r="53" spans="1:105" ht="12" customHeight="1" x14ac:dyDescent="0.25">
      <c r="A53" s="99" t="s">
        <v>52</v>
      </c>
      <c r="B53" s="282">
        <f>NMM_fec!B48</f>
        <v>200.56580139591051</v>
      </c>
      <c r="C53" s="282">
        <f>NMM_fec!C48</f>
        <v>205.78131033480591</v>
      </c>
      <c r="D53" s="282">
        <f>NMM_fec!D48</f>
        <v>250.79738087575581</v>
      </c>
      <c r="E53" s="282">
        <f>NMM_fec!E48</f>
        <v>266.53694989399082</v>
      </c>
      <c r="F53" s="282">
        <f>NMM_fec!F48</f>
        <v>187.94707769148269</v>
      </c>
      <c r="G53" s="282">
        <f>NMM_fec!G48</f>
        <v>140.42014393929759</v>
      </c>
      <c r="H53" s="282">
        <f>NMM_fec!H48</f>
        <v>161.73668545351379</v>
      </c>
      <c r="I53" s="282">
        <f>NMM_fec!I48</f>
        <v>212.7077194523435</v>
      </c>
      <c r="J53" s="282">
        <f>NMM_fec!J48</f>
        <v>254.3415946159266</v>
      </c>
      <c r="K53" s="282">
        <f>NMM_fec!K48</f>
        <v>192.97336614516971</v>
      </c>
      <c r="L53" s="282">
        <f>NMM_fec!L48</f>
        <v>318.71140710505432</v>
      </c>
      <c r="M53" s="282">
        <f>NMM_fec!M48</f>
        <v>225.02478314056009</v>
      </c>
      <c r="N53" s="282">
        <f>NMM_fec!N48</f>
        <v>221.97876508799729</v>
      </c>
      <c r="O53" s="282">
        <f>NMM_fec!O48</f>
        <v>237.44692121696801</v>
      </c>
      <c r="P53" s="282">
        <f>NMM_fec!P48</f>
        <v>258.11863308474852</v>
      </c>
      <c r="Q53" s="282">
        <f>NMM_fec!Q48</f>
        <v>247.20821114295089</v>
      </c>
      <c r="R53" s="282">
        <f>NMM_fec!R48</f>
        <v>250.3042049223171</v>
      </c>
      <c r="S53" s="282">
        <f>NMM_fec!S48</f>
        <v>254.4803750593193</v>
      </c>
      <c r="T53" s="282">
        <f>NMM_fec!T48</f>
        <v>244.279808924766</v>
      </c>
      <c r="U53" s="282">
        <f>NMM_fec!U48</f>
        <v>231.88325316680709</v>
      </c>
      <c r="V53" s="282">
        <f>NMM_fec!V48</f>
        <v>225.32879073292091</v>
      </c>
      <c r="W53" s="282">
        <f>NMM_fec!W48</f>
        <v>245.3122662564538</v>
      </c>
      <c r="X53" s="282">
        <f>NMM_fec!X48</f>
        <v>249.1561711178112</v>
      </c>
      <c r="Y53" s="282">
        <f>NMM_fec!Y48</f>
        <v>217.48128308856769</v>
      </c>
      <c r="DA53" s="94"/>
    </row>
    <row r="54" spans="1:105" ht="12" customHeight="1" x14ac:dyDescent="0.25">
      <c r="A54" s="52" t="s">
        <v>53</v>
      </c>
      <c r="B54" s="242">
        <f>NMM_fec!B99</f>
        <v>45.794455498164581</v>
      </c>
      <c r="C54" s="242">
        <f>NMM_fec!C99</f>
        <v>59.112507251044597</v>
      </c>
      <c r="D54" s="242">
        <f>NMM_fec!D99</f>
        <v>53.786582678956449</v>
      </c>
      <c r="E54" s="242">
        <f>NMM_fec!E99</f>
        <v>49.899098513704658</v>
      </c>
      <c r="F54" s="242">
        <f>NMM_fec!F99</f>
        <v>63.509471325425721</v>
      </c>
      <c r="G54" s="242">
        <f>NMM_fec!G99</f>
        <v>68.080433497788121</v>
      </c>
      <c r="H54" s="242">
        <f>NMM_fec!H99</f>
        <v>77.284642312057429</v>
      </c>
      <c r="I54" s="242">
        <f>NMM_fec!I99</f>
        <v>85.236974275869443</v>
      </c>
      <c r="J54" s="242">
        <f>NMM_fec!J99</f>
        <v>92.589321582290893</v>
      </c>
      <c r="K54" s="242">
        <f>NMM_fec!K99</f>
        <v>65.398375858758456</v>
      </c>
      <c r="L54" s="242">
        <f>NMM_fec!L99</f>
        <v>73.183353224814709</v>
      </c>
      <c r="M54" s="242">
        <f>NMM_fec!M99</f>
        <v>94.703546112705055</v>
      </c>
      <c r="N54" s="242">
        <f>NMM_fec!N99</f>
        <v>87.909763002703173</v>
      </c>
      <c r="O54" s="242">
        <f>NMM_fec!O99</f>
        <v>89.448341613640167</v>
      </c>
      <c r="P54" s="242">
        <f>NMM_fec!P99</f>
        <v>93.063685739288843</v>
      </c>
      <c r="Q54" s="242">
        <f>NMM_fec!Q99</f>
        <v>96.683926859674088</v>
      </c>
      <c r="R54" s="242">
        <f>NMM_fec!R99</f>
        <v>114.85808773036089</v>
      </c>
      <c r="S54" s="242">
        <f>NMM_fec!S99</f>
        <v>106.4233725219383</v>
      </c>
      <c r="T54" s="242">
        <f>NMM_fec!T99</f>
        <v>108.983852088155</v>
      </c>
      <c r="U54" s="242">
        <f>NMM_fec!U99</f>
        <v>105.878594479979</v>
      </c>
      <c r="V54" s="242">
        <f>NMM_fec!V99</f>
        <v>116.67123357946519</v>
      </c>
      <c r="W54" s="242">
        <f>NMM_fec!W99</f>
        <v>134.33459538597091</v>
      </c>
      <c r="X54" s="242">
        <f>NMM_fec!X99</f>
        <v>131.8474162736303</v>
      </c>
      <c r="Y54" s="242">
        <f>NMM_fec!Y99</f>
        <v>118.5555446477658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3064.7843235264691</v>
      </c>
      <c r="C56" s="203">
        <f t="shared" si="11"/>
        <v>3209.7149431348362</v>
      </c>
      <c r="D56" s="203">
        <f t="shared" si="11"/>
        <v>3488.7128564736554</v>
      </c>
      <c r="E56" s="203">
        <f t="shared" si="11"/>
        <v>3591.2095398100464</v>
      </c>
      <c r="F56" s="203">
        <f t="shared" si="11"/>
        <v>3924.0757110489076</v>
      </c>
      <c r="G56" s="203">
        <f t="shared" si="11"/>
        <v>4168.3377163141404</v>
      </c>
      <c r="H56" s="203">
        <f t="shared" si="11"/>
        <v>4444.0400850721053</v>
      </c>
      <c r="I56" s="203">
        <f t="shared" si="11"/>
        <v>5282.859462066921</v>
      </c>
      <c r="J56" s="203">
        <f t="shared" si="11"/>
        <v>4959.2482225442709</v>
      </c>
      <c r="K56" s="203">
        <f t="shared" si="11"/>
        <v>3259.8569474421129</v>
      </c>
      <c r="L56" s="203">
        <f t="shared" si="11"/>
        <v>3613.0536072885716</v>
      </c>
      <c r="M56" s="203">
        <f t="shared" si="11"/>
        <v>3372.1824299279551</v>
      </c>
      <c r="N56" s="203">
        <f t="shared" si="11"/>
        <v>3393.3422524227894</v>
      </c>
      <c r="O56" s="203">
        <f t="shared" si="11"/>
        <v>3307.5992363404348</v>
      </c>
      <c r="P56" s="203">
        <f t="shared" si="11"/>
        <v>3371.9520312577324</v>
      </c>
      <c r="Q56" s="203">
        <f t="shared" si="11"/>
        <v>3750.5132678454265</v>
      </c>
      <c r="R56" s="203">
        <f t="shared" si="11"/>
        <v>3956.2547853560854</v>
      </c>
      <c r="S56" s="203">
        <f t="shared" si="11"/>
        <v>3975.8149739011678</v>
      </c>
      <c r="T56" s="203">
        <f t="shared" si="11"/>
        <v>3915.2367334396595</v>
      </c>
      <c r="U56" s="203">
        <f t="shared" si="11"/>
        <v>3758.3599451473683</v>
      </c>
      <c r="V56" s="203">
        <f t="shared" si="11"/>
        <v>3665.8252061157236</v>
      </c>
      <c r="W56" s="203">
        <f t="shared" si="11"/>
        <v>3852.4445924243846</v>
      </c>
      <c r="X56" s="203">
        <f t="shared" si="11"/>
        <v>4132.4486813575268</v>
      </c>
      <c r="Y56" s="203">
        <f t="shared" si="11"/>
        <v>3187.185115443594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1435.5385835264692</v>
      </c>
      <c r="C57" s="213">
        <f>(NMM_emi!C5-NMM_emi!C46)+(NMM_emi!C48-NMM_emi!C97)+(NMM_emi!C99-NMM_emi!C128)</f>
        <v>1555.2187931348362</v>
      </c>
      <c r="D57" s="213">
        <f>(NMM_emi!D5-NMM_emi!D46)+(NMM_emi!D48-NMM_emi!D97)+(NMM_emi!D99-NMM_emi!D128)</f>
        <v>1768.0567264736555</v>
      </c>
      <c r="E57" s="213">
        <f>(NMM_emi!E5-NMM_emi!E46)+(NMM_emi!E48-NMM_emi!E97)+(NMM_emi!E99-NMM_emi!E128)</f>
        <v>1832.6783198100463</v>
      </c>
      <c r="F57" s="213">
        <f>(NMM_emi!F5-NMM_emi!F46)+(NMM_emi!F48-NMM_emi!F97)+(NMM_emi!F99-NMM_emi!F128)</f>
        <v>1934.7825910489075</v>
      </c>
      <c r="G57" s="213">
        <f>(NMM_emi!G5-NMM_emi!G46)+(NMM_emi!G48-NMM_emi!G97)+(NMM_emi!G99-NMM_emi!G128)</f>
        <v>1971.9382563141403</v>
      </c>
      <c r="H57" s="213">
        <f>(NMM_emi!H5-NMM_emi!H46)+(NMM_emi!H48-NMM_emi!H97)+(NMM_emi!H99-NMM_emi!H128)</f>
        <v>2113.5754350721049</v>
      </c>
      <c r="I57" s="213">
        <f>(NMM_emi!I5-NMM_emi!I46)+(NMM_emi!I48-NMM_emi!I97)+(NMM_emi!I99-NMM_emi!I128)</f>
        <v>2457.4726020669209</v>
      </c>
      <c r="J57" s="213">
        <f>(NMM_emi!J5-NMM_emi!J46)+(NMM_emi!J48-NMM_emi!J97)+(NMM_emi!J99-NMM_emi!J128)</f>
        <v>2144.6398925442718</v>
      </c>
      <c r="K57" s="213">
        <f>(NMM_emi!K5-NMM_emi!K46)+(NMM_emi!K48-NMM_emi!K97)+(NMM_emi!K99-NMM_emi!K128)</f>
        <v>1513.5159774421131</v>
      </c>
      <c r="L57" s="213">
        <f>(NMM_emi!L5-NMM_emi!L46)+(NMM_emi!L48-NMM_emi!L97)+(NMM_emi!L99-NMM_emi!L128)</f>
        <v>1801.2661872885715</v>
      </c>
      <c r="M57" s="213">
        <f>(NMM_emi!M5-NMM_emi!M46)+(NMM_emi!M48-NMM_emi!M97)+(NMM_emi!M99-NMM_emi!M128)</f>
        <v>1418.4126399279551</v>
      </c>
      <c r="N57" s="213">
        <f>(NMM_emi!N5-NMM_emi!N46)+(NMM_emi!N48-NMM_emi!N97)+(NMM_emi!N99-NMM_emi!N128)</f>
        <v>1336.5046424227894</v>
      </c>
      <c r="O57" s="213">
        <f>(NMM_emi!O5-NMM_emi!O46)+(NMM_emi!O48-NMM_emi!O97)+(NMM_emi!O99-NMM_emi!O128)</f>
        <v>1366.2508163404345</v>
      </c>
      <c r="P57" s="213">
        <f>(NMM_emi!P5-NMM_emi!P46)+(NMM_emi!P48-NMM_emi!P97)+(NMM_emi!P99-NMM_emi!P128)</f>
        <v>1366.6652912577326</v>
      </c>
      <c r="Q57" s="213">
        <f>(NMM_emi!Q5-NMM_emi!Q46)+(NMM_emi!Q48-NMM_emi!Q97)+(NMM_emi!Q99-NMM_emi!Q128)</f>
        <v>1364.8468778454269</v>
      </c>
      <c r="R57" s="213">
        <f>(NMM_emi!R5-NMM_emi!R46)+(NMM_emi!R48-NMM_emi!R97)+(NMM_emi!R99-NMM_emi!R128)</f>
        <v>1448.0465653560855</v>
      </c>
      <c r="S57" s="213">
        <f>(NMM_emi!S5-NMM_emi!S46)+(NMM_emi!S48-NMM_emi!S97)+(NMM_emi!S99-NMM_emi!S128)</f>
        <v>1454.3346439011677</v>
      </c>
      <c r="T57" s="213">
        <f>(NMM_emi!T5-NMM_emi!T46)+(NMM_emi!T48-NMM_emi!T97)+(NMM_emi!T99-NMM_emi!T128)</f>
        <v>1436.7141734396589</v>
      </c>
      <c r="U57" s="213">
        <f>(NMM_emi!U5-NMM_emi!U46)+(NMM_emi!U48-NMM_emi!U97)+(NMM_emi!U99-NMM_emi!U128)</f>
        <v>1400.6765051473678</v>
      </c>
      <c r="V57" s="213">
        <f>(NMM_emi!V5-NMM_emi!V46)+(NMM_emi!V48-NMM_emi!V97)+(NMM_emi!V99-NMM_emi!V128)</f>
        <v>1385.0589161157234</v>
      </c>
      <c r="W57" s="213">
        <f>(NMM_emi!W5-NMM_emi!W46)+(NMM_emi!W48-NMM_emi!W97)+(NMM_emi!W99-NMM_emi!W128)</f>
        <v>1503.548272424385</v>
      </c>
      <c r="X57" s="213">
        <f>(NMM_emi!X5-NMM_emi!X46)+(NMM_emi!X48-NMM_emi!X97)+(NMM_emi!X99-NMM_emi!X128)</f>
        <v>1481.9254913575264</v>
      </c>
      <c r="Y57" s="213">
        <f>(NMM_emi!Y5-NMM_emi!Y46)+(NMM_emi!Y48-NMM_emi!Y97)+(NMM_emi!Y99-NMM_emi!Y128)</f>
        <v>1219.3140154435939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1629.2457399999998</v>
      </c>
      <c r="C58" s="204">
        <f>NMM_emi!C46+NMM_emi!C97+NMM_emi!C128</f>
        <v>1654.4961499999999</v>
      </c>
      <c r="D58" s="204">
        <f>NMM_emi!D46+NMM_emi!D97+NMM_emi!D128</f>
        <v>1720.6561299999998</v>
      </c>
      <c r="E58" s="204">
        <f>NMM_emi!E46+NMM_emi!E97+NMM_emi!E128</f>
        <v>1758.5312199999998</v>
      </c>
      <c r="F58" s="204">
        <f>NMM_emi!F46+NMM_emi!F97+NMM_emi!F128</f>
        <v>1989.29312</v>
      </c>
      <c r="G58" s="204">
        <f>NMM_emi!G46+NMM_emi!G97+NMM_emi!G128</f>
        <v>2196.3994600000001</v>
      </c>
      <c r="H58" s="204">
        <f>NMM_emi!H46+NMM_emi!H97+NMM_emi!H128</f>
        <v>2330.4646500000003</v>
      </c>
      <c r="I58" s="204">
        <f>NMM_emi!I46+NMM_emi!I97+NMM_emi!I128</f>
        <v>2825.3868599999996</v>
      </c>
      <c r="J58" s="204">
        <f>NMM_emi!J46+NMM_emi!J97+NMM_emi!J128</f>
        <v>2814.6083299999996</v>
      </c>
      <c r="K58" s="204">
        <f>NMM_emi!K46+NMM_emi!K97+NMM_emi!K128</f>
        <v>1746.34097</v>
      </c>
      <c r="L58" s="204">
        <f>NMM_emi!L46+NMM_emi!L97+NMM_emi!L128</f>
        <v>1811.7874200000003</v>
      </c>
      <c r="M58" s="204">
        <f>NMM_emi!M46+NMM_emi!M97+NMM_emi!M128</f>
        <v>1953.7697899999998</v>
      </c>
      <c r="N58" s="204">
        <f>NMM_emi!N46+NMM_emi!N97+NMM_emi!N128</f>
        <v>2056.83761</v>
      </c>
      <c r="O58" s="204">
        <f>NMM_emi!O46+NMM_emi!O97+NMM_emi!O128</f>
        <v>1941.3484200000003</v>
      </c>
      <c r="P58" s="204">
        <f>NMM_emi!P46+NMM_emi!P97+NMM_emi!P128</f>
        <v>2005.28674</v>
      </c>
      <c r="Q58" s="204">
        <f>NMM_emi!Q46+NMM_emi!Q97+NMM_emi!Q128</f>
        <v>2385.6663899999999</v>
      </c>
      <c r="R58" s="204">
        <f>NMM_emi!R46+NMM_emi!R97+NMM_emi!R128</f>
        <v>2508.20822</v>
      </c>
      <c r="S58" s="204">
        <f>NMM_emi!S46+NMM_emi!S97+NMM_emi!S128</f>
        <v>2521.4803299999999</v>
      </c>
      <c r="T58" s="204">
        <f>NMM_emi!T46+NMM_emi!T97+NMM_emi!T128</f>
        <v>2478.5225600000003</v>
      </c>
      <c r="U58" s="204">
        <f>NMM_emi!U46+NMM_emi!U97+NMM_emi!U128</f>
        <v>2357.6834400000002</v>
      </c>
      <c r="V58" s="204">
        <f>NMM_emi!V46+NMM_emi!V97+NMM_emi!V128</f>
        <v>2280.76629</v>
      </c>
      <c r="W58" s="204">
        <f>NMM_emi!W46+NMM_emi!W97+NMM_emi!W128</f>
        <v>2348.8963199999998</v>
      </c>
      <c r="X58" s="204">
        <f>NMM_emi!X46+NMM_emi!X97+NMM_emi!X128</f>
        <v>2650.5231900000003</v>
      </c>
      <c r="Y58" s="204">
        <f>NMM_emi!Y46+NMM_emi!Y97+NMM_emi!Y128</f>
        <v>1967.8711000000001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3064.7843235264691</v>
      </c>
      <c r="C59" s="210">
        <f t="shared" si="12"/>
        <v>3209.7149431348366</v>
      </c>
      <c r="D59" s="210">
        <f t="shared" si="12"/>
        <v>3488.7128564736549</v>
      </c>
      <c r="E59" s="210">
        <f t="shared" si="12"/>
        <v>3591.2095398100464</v>
      </c>
      <c r="F59" s="210">
        <f t="shared" si="12"/>
        <v>3924.0757110489076</v>
      </c>
      <c r="G59" s="210">
        <f t="shared" si="12"/>
        <v>4168.3377163141404</v>
      </c>
      <c r="H59" s="210">
        <f t="shared" si="12"/>
        <v>4444.0400850721053</v>
      </c>
      <c r="I59" s="210">
        <f t="shared" si="12"/>
        <v>5282.859462066921</v>
      </c>
      <c r="J59" s="210">
        <f t="shared" si="12"/>
        <v>4959.2482225442709</v>
      </c>
      <c r="K59" s="210">
        <f t="shared" si="12"/>
        <v>3259.8569474421133</v>
      </c>
      <c r="L59" s="210">
        <f t="shared" si="12"/>
        <v>3613.0536072885716</v>
      </c>
      <c r="M59" s="210">
        <f t="shared" si="12"/>
        <v>3372.1824299279551</v>
      </c>
      <c r="N59" s="210">
        <f t="shared" si="12"/>
        <v>3393.3422524227899</v>
      </c>
      <c r="O59" s="210">
        <f t="shared" si="12"/>
        <v>3307.5992363404348</v>
      </c>
      <c r="P59" s="210">
        <f t="shared" si="12"/>
        <v>3371.9520312577324</v>
      </c>
      <c r="Q59" s="210">
        <f t="shared" si="12"/>
        <v>3750.5132678454265</v>
      </c>
      <c r="R59" s="210">
        <f t="shared" si="12"/>
        <v>3956.2547853560854</v>
      </c>
      <c r="S59" s="210">
        <f t="shared" si="12"/>
        <v>3975.8149739011674</v>
      </c>
      <c r="T59" s="210">
        <f t="shared" si="12"/>
        <v>3915.2367334396586</v>
      </c>
      <c r="U59" s="210">
        <f t="shared" si="12"/>
        <v>3758.3599451473679</v>
      </c>
      <c r="V59" s="210">
        <f t="shared" si="12"/>
        <v>3665.8252061157236</v>
      </c>
      <c r="W59" s="210">
        <f t="shared" si="12"/>
        <v>3852.4445924243851</v>
      </c>
      <c r="X59" s="210">
        <f t="shared" si="12"/>
        <v>4132.4486813575268</v>
      </c>
      <c r="Y59" s="210">
        <f t="shared" si="12"/>
        <v>3187.1851154435935</v>
      </c>
      <c r="DA59" s="109"/>
    </row>
    <row r="60" spans="1:105" ht="12" customHeight="1" x14ac:dyDescent="0.25">
      <c r="A60" s="51" t="s">
        <v>51</v>
      </c>
      <c r="B60" s="241">
        <f>NMM_emi!B$5</f>
        <v>2248.8312566443001</v>
      </c>
      <c r="C60" s="241">
        <f>NMM_emi!C$5</f>
        <v>2279.5506079870829</v>
      </c>
      <c r="D60" s="241">
        <f>NMM_emi!D$5</f>
        <v>2316.9209117739861</v>
      </c>
      <c r="E60" s="241">
        <f>NMM_emi!E$5</f>
        <v>2398.1241514565945</v>
      </c>
      <c r="F60" s="241">
        <f>NMM_emi!F$5</f>
        <v>2905.3857631128249</v>
      </c>
      <c r="G60" s="241">
        <f>NMM_emi!G$5</f>
        <v>3309.5958977795581</v>
      </c>
      <c r="H60" s="241">
        <f>NMM_emi!H$5</f>
        <v>3365.8274001240429</v>
      </c>
      <c r="I60" s="241">
        <f>NMM_emi!I$5</f>
        <v>3933.6429950977608</v>
      </c>
      <c r="J60" s="241">
        <f>NMM_emi!J$5</f>
        <v>3383.3187217927434</v>
      </c>
      <c r="K60" s="241">
        <f>NMM_emi!K$5</f>
        <v>1973.5847894802109</v>
      </c>
      <c r="L60" s="241">
        <f>NMM_emi!L$5</f>
        <v>1702.4644290986057</v>
      </c>
      <c r="M60" s="241">
        <f>NMM_emi!M$5</f>
        <v>1611.4594115215391</v>
      </c>
      <c r="N60" s="241">
        <f>NMM_emi!N$5</f>
        <v>1712.3901641710804</v>
      </c>
      <c r="O60" s="241">
        <f>NMM_emi!O$5</f>
        <v>1636.901730067279</v>
      </c>
      <c r="P60" s="241">
        <f>NMM_emi!P$5</f>
        <v>1608.8740378039552</v>
      </c>
      <c r="Q60" s="241">
        <f>NMM_emi!Q$5</f>
        <v>1847.1321051478515</v>
      </c>
      <c r="R60" s="241">
        <f>NMM_emi!R$5</f>
        <v>1973.4324378150609</v>
      </c>
      <c r="S60" s="241">
        <f>NMM_emi!S$5</f>
        <v>2061.5081920140879</v>
      </c>
      <c r="T60" s="241">
        <f>NMM_emi!T$5</f>
        <v>2087.1786856881358</v>
      </c>
      <c r="U60" s="241">
        <f>NMM_emi!U$5</f>
        <v>2008.13113070486</v>
      </c>
      <c r="V60" s="241">
        <f>NMM_emi!V$5</f>
        <v>1876.9886694097677</v>
      </c>
      <c r="W60" s="241">
        <f>NMM_emi!W$5</f>
        <v>1932.2087554537768</v>
      </c>
      <c r="X60" s="241">
        <f>NMM_emi!X$5</f>
        <v>1933.6647813142145</v>
      </c>
      <c r="Y60" s="241">
        <f>NMM_emi!Y$5</f>
        <v>1765.7142076094112</v>
      </c>
      <c r="DA60" s="83"/>
    </row>
    <row r="61" spans="1:105" ht="12" customHeight="1" x14ac:dyDescent="0.25">
      <c r="A61" s="99" t="s">
        <v>52</v>
      </c>
      <c r="B61" s="282">
        <f>NMM_emi!B$48</f>
        <v>687.1057591575244</v>
      </c>
      <c r="C61" s="282">
        <f>NMM_emi!C$48</f>
        <v>745.92521061744253</v>
      </c>
      <c r="D61" s="282">
        <f>NMM_emi!D$48</f>
        <v>1004.0326867630845</v>
      </c>
      <c r="E61" s="282">
        <f>NMM_emi!E$48</f>
        <v>1031.1796946288948</v>
      </c>
      <c r="F61" s="282">
        <f>NMM_emi!F$48</f>
        <v>811.55107069307962</v>
      </c>
      <c r="G61" s="282">
        <f>NMM_emi!G$48</f>
        <v>648.17422866260665</v>
      </c>
      <c r="H61" s="282">
        <f>NMM_emi!H$48</f>
        <v>846.35568117894081</v>
      </c>
      <c r="I61" s="282">
        <f>NMM_emi!I$48</f>
        <v>1080.0457225784928</v>
      </c>
      <c r="J61" s="282">
        <f>NMM_emi!J$48</f>
        <v>1289.2703820976799</v>
      </c>
      <c r="K61" s="282">
        <f>NMM_emi!K$48</f>
        <v>1088.1314188832919</v>
      </c>
      <c r="L61" s="282">
        <f>NMM_emi!L$48</f>
        <v>1678.4129503822905</v>
      </c>
      <c r="M61" s="282">
        <f>NMM_emi!M$48</f>
        <v>1478.8514447090188</v>
      </c>
      <c r="N61" s="282">
        <f>NMM_emi!N$48</f>
        <v>1428.0649286338607</v>
      </c>
      <c r="O61" s="282">
        <f>NMM_emi!O$48</f>
        <v>1416.8720534269964</v>
      </c>
      <c r="P61" s="282">
        <f>NMM_emi!P$48</f>
        <v>1502.8039607309174</v>
      </c>
      <c r="Q61" s="282">
        <f>NMM_emi!Q$48</f>
        <v>1627.1864267315111</v>
      </c>
      <c r="R61" s="282">
        <f>NMM_emi!R$48</f>
        <v>1666.8654019585483</v>
      </c>
      <c r="S61" s="282">
        <f>NMM_emi!S$48</f>
        <v>1621.3677894867765</v>
      </c>
      <c r="T61" s="282">
        <f>NMM_emi!T$48</f>
        <v>1537.8457788542601</v>
      </c>
      <c r="U61" s="282">
        <f>NMM_emi!U$48</f>
        <v>1473.6477604355778</v>
      </c>
      <c r="V61" s="282">
        <f>NMM_emi!V$48</f>
        <v>1488.3245811137813</v>
      </c>
      <c r="W61" s="282">
        <f>NMM_emi!W$48</f>
        <v>1553.2215913109642</v>
      </c>
      <c r="X61" s="282">
        <f>NMM_emi!X$48</f>
        <v>1840.8641582874252</v>
      </c>
      <c r="Y61" s="282">
        <f>NMM_emi!Y$48</f>
        <v>1161.4388187240988</v>
      </c>
      <c r="DA61" s="94"/>
    </row>
    <row r="62" spans="1:105" ht="12" customHeight="1" x14ac:dyDescent="0.25">
      <c r="A62" s="52" t="s">
        <v>53</v>
      </c>
      <c r="B62" s="242">
        <f>NMM_emi!B$99</f>
        <v>128.84730772464439</v>
      </c>
      <c r="C62" s="242">
        <f>NMM_emi!C$99</f>
        <v>184.23912453031093</v>
      </c>
      <c r="D62" s="242">
        <f>NMM_emi!D$99</f>
        <v>167.75925793658462</v>
      </c>
      <c r="E62" s="242">
        <f>NMM_emi!E$99</f>
        <v>161.90569372455701</v>
      </c>
      <c r="F62" s="242">
        <f>NMM_emi!F$99</f>
        <v>207.13887724300321</v>
      </c>
      <c r="G62" s="242">
        <f>NMM_emi!G$99</f>
        <v>210.5675898719758</v>
      </c>
      <c r="H62" s="242">
        <f>NMM_emi!H$99</f>
        <v>231.85700376912141</v>
      </c>
      <c r="I62" s="242">
        <f>NMM_emi!I$99</f>
        <v>269.17074439066693</v>
      </c>
      <c r="J62" s="242">
        <f>NMM_emi!J$99</f>
        <v>286.65911865384794</v>
      </c>
      <c r="K62" s="242">
        <f>NMM_emi!K$99</f>
        <v>198.14073907861035</v>
      </c>
      <c r="L62" s="242">
        <f>NMM_emi!L$99</f>
        <v>232.17622780767542</v>
      </c>
      <c r="M62" s="242">
        <f>NMM_emi!M$99</f>
        <v>281.87157369739703</v>
      </c>
      <c r="N62" s="242">
        <f>NMM_emi!N$99</f>
        <v>252.88715961784857</v>
      </c>
      <c r="O62" s="242">
        <f>NMM_emi!O$99</f>
        <v>253.82545284615932</v>
      </c>
      <c r="P62" s="242">
        <f>NMM_emi!P$99</f>
        <v>260.27403272286</v>
      </c>
      <c r="Q62" s="242">
        <f>NMM_emi!Q$99</f>
        <v>276.19473596606417</v>
      </c>
      <c r="R62" s="242">
        <f>NMM_emi!R$99</f>
        <v>315.95694558247601</v>
      </c>
      <c r="S62" s="242">
        <f>NMM_emi!S$99</f>
        <v>292.93899240030311</v>
      </c>
      <c r="T62" s="242">
        <f>NMM_emi!T$99</f>
        <v>290.2122688972629</v>
      </c>
      <c r="U62" s="242">
        <f>NMM_emi!U$99</f>
        <v>276.58105400693023</v>
      </c>
      <c r="V62" s="242">
        <f>NMM_emi!V$99</f>
        <v>300.5119555921745</v>
      </c>
      <c r="W62" s="242">
        <f>NMM_emi!W$99</f>
        <v>367.0142456596439</v>
      </c>
      <c r="X62" s="242">
        <f>NMM_emi!X$99</f>
        <v>357.91974175588672</v>
      </c>
      <c r="Y62" s="242">
        <f>NMM_emi!Y$99</f>
        <v>260.03208911008386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71.050238355312089</v>
      </c>
      <c r="C65" s="287">
        <f t="shared" si="13"/>
        <v>102.13468184838985</v>
      </c>
      <c r="D65" s="287">
        <f t="shared" si="13"/>
        <v>135.4110693255806</v>
      </c>
      <c r="E65" s="287">
        <f t="shared" si="13"/>
        <v>116.91864148419205</v>
      </c>
      <c r="F65" s="287">
        <f t="shared" si="13"/>
        <v>118.1090291293599</v>
      </c>
      <c r="G65" s="287">
        <f t="shared" si="13"/>
        <v>124.35591980241495</v>
      </c>
      <c r="H65" s="287">
        <f t="shared" si="13"/>
        <v>138.07467274526925</v>
      </c>
      <c r="I65" s="287">
        <f t="shared" si="13"/>
        <v>159.73721690557593</v>
      </c>
      <c r="J65" s="287">
        <f t="shared" si="13"/>
        <v>150.47175703577059</v>
      </c>
      <c r="K65" s="287">
        <f t="shared" si="13"/>
        <v>152.12938606215192</v>
      </c>
      <c r="L65" s="287">
        <f t="shared" si="13"/>
        <v>114.21455163672478</v>
      </c>
      <c r="M65" s="287">
        <f t="shared" si="13"/>
        <v>139.64580407715468</v>
      </c>
      <c r="N65" s="287">
        <f t="shared" si="13"/>
        <v>127.00255071835088</v>
      </c>
      <c r="O65" s="287">
        <f t="shared" si="13"/>
        <v>92.324814263637862</v>
      </c>
      <c r="P65" s="287">
        <f t="shared" si="13"/>
        <v>130.93591313075163</v>
      </c>
      <c r="Q65" s="287">
        <f t="shared" si="13"/>
        <v>109.91891659829511</v>
      </c>
      <c r="R65" s="287">
        <f t="shared" si="13"/>
        <v>104.84246973012412</v>
      </c>
      <c r="S65" s="287">
        <f t="shared" si="13"/>
        <v>93.828677340182779</v>
      </c>
      <c r="T65" s="287">
        <f t="shared" si="13"/>
        <v>105.28110650790927</v>
      </c>
      <c r="U65" s="287">
        <f t="shared" si="13"/>
        <v>114.43592884435529</v>
      </c>
      <c r="V65" s="287">
        <f t="shared" si="13"/>
        <v>125.22251643899379</v>
      </c>
      <c r="W65" s="287">
        <f t="shared" si="13"/>
        <v>101.42865037061075</v>
      </c>
      <c r="X65" s="287">
        <f t="shared" si="13"/>
        <v>94.653483911881978</v>
      </c>
      <c r="Y65" s="287">
        <f t="shared" si="13"/>
        <v>145.0528108337121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16.451167467466835</v>
      </c>
      <c r="C66" s="288">
        <f t="shared" si="14"/>
        <v>26.435412595683882</v>
      </c>
      <c r="D66" s="288">
        <f t="shared" si="14"/>
        <v>37.023905114956314</v>
      </c>
      <c r="E66" s="288">
        <f t="shared" si="14"/>
        <v>31.967731368195981</v>
      </c>
      <c r="F66" s="288">
        <f t="shared" si="14"/>
        <v>32.293205492609992</v>
      </c>
      <c r="G66" s="288">
        <f t="shared" si="14"/>
        <v>34.001221600115926</v>
      </c>
      <c r="H66" s="288">
        <f t="shared" si="14"/>
        <v>37.752183835193826</v>
      </c>
      <c r="I66" s="288">
        <f t="shared" si="14"/>
        <v>43.675126350412803</v>
      </c>
      <c r="J66" s="288">
        <f t="shared" si="14"/>
        <v>41.141777276554635</v>
      </c>
      <c r="K66" s="288">
        <f t="shared" si="14"/>
        <v>46.134483557363232</v>
      </c>
      <c r="L66" s="288">
        <f t="shared" si="14"/>
        <v>29.701365109144358</v>
      </c>
      <c r="M66" s="288">
        <f t="shared" si="14"/>
        <v>37.638142072015889</v>
      </c>
      <c r="N66" s="288">
        <f t="shared" si="14"/>
        <v>37.00900550385952</v>
      </c>
      <c r="O66" s="288">
        <f t="shared" si="14"/>
        <v>34.676349589153368</v>
      </c>
      <c r="P66" s="288">
        <f t="shared" si="14"/>
        <v>28.168703218579189</v>
      </c>
      <c r="Q66" s="288">
        <f t="shared" si="14"/>
        <v>38.497910633858005</v>
      </c>
      <c r="R66" s="288">
        <f t="shared" si="14"/>
        <v>35.412644098374699</v>
      </c>
      <c r="S66" s="288">
        <f t="shared" si="14"/>
        <v>33.764949480787322</v>
      </c>
      <c r="T66" s="288">
        <f t="shared" si="14"/>
        <v>35.642188068340744</v>
      </c>
      <c r="U66" s="288">
        <f t="shared" si="14"/>
        <v>36.237243202254724</v>
      </c>
      <c r="V66" s="288">
        <f t="shared" si="14"/>
        <v>40.191534201396934</v>
      </c>
      <c r="W66" s="288">
        <f t="shared" si="14"/>
        <v>33.297503024216198</v>
      </c>
      <c r="X66" s="288">
        <f t="shared" si="14"/>
        <v>23.384255017570467</v>
      </c>
      <c r="Y66" s="288">
        <f t="shared" si="14"/>
        <v>34.863314587514353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240.56949319316806</v>
      </c>
      <c r="C67" s="289">
        <f t="shared" si="15"/>
        <v>287.00769235743121</v>
      </c>
      <c r="D67" s="289">
        <f t="shared" si="15"/>
        <v>347.30424972576981</v>
      </c>
      <c r="E67" s="289">
        <f t="shared" si="15"/>
        <v>299.8746059821022</v>
      </c>
      <c r="F67" s="289">
        <f t="shared" si="15"/>
        <v>302.92772926106971</v>
      </c>
      <c r="G67" s="289">
        <f t="shared" si="15"/>
        <v>318.94984391631851</v>
      </c>
      <c r="H67" s="289">
        <f t="shared" si="15"/>
        <v>354.13589792003739</v>
      </c>
      <c r="I67" s="289">
        <f t="shared" si="15"/>
        <v>409.69630139530511</v>
      </c>
      <c r="J67" s="289">
        <f t="shared" si="15"/>
        <v>385.93211723758435</v>
      </c>
      <c r="K67" s="289">
        <f t="shared" si="15"/>
        <v>383.53676231028783</v>
      </c>
      <c r="L67" s="289">
        <f t="shared" si="15"/>
        <v>363.39672115874077</v>
      </c>
      <c r="M67" s="289">
        <f t="shared" si="15"/>
        <v>335.56736916030349</v>
      </c>
      <c r="N67" s="289">
        <f t="shared" si="15"/>
        <v>322.72517787065959</v>
      </c>
      <c r="O67" s="289">
        <f t="shared" si="15"/>
        <v>275.27583997111418</v>
      </c>
      <c r="P67" s="289">
        <f t="shared" si="15"/>
        <v>278.10563886804601</v>
      </c>
      <c r="Q67" s="289">
        <f t="shared" si="15"/>
        <v>289.08333746231904</v>
      </c>
      <c r="R67" s="289">
        <f t="shared" si="15"/>
        <v>340.65401102386812</v>
      </c>
      <c r="S67" s="289">
        <f t="shared" si="15"/>
        <v>367.32109376433635</v>
      </c>
      <c r="T67" s="289">
        <f t="shared" si="15"/>
        <v>369.93603958083679</v>
      </c>
      <c r="U67" s="289">
        <f t="shared" si="15"/>
        <v>393.65825712011861</v>
      </c>
      <c r="V67" s="289">
        <f t="shared" si="15"/>
        <v>377.85550084270017</v>
      </c>
      <c r="W67" s="289">
        <f t="shared" si="15"/>
        <v>250.65009949801544</v>
      </c>
      <c r="X67" s="289">
        <f t="shared" si="15"/>
        <v>224.91589670885088</v>
      </c>
      <c r="Y67" s="289">
        <f t="shared" si="15"/>
        <v>338.13564668255304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0.1182785117056856</v>
      </c>
      <c r="C69" s="252">
        <f t="shared" si="16"/>
        <v>0.11716490338586955</v>
      </c>
      <c r="D69" s="252">
        <f t="shared" si="16"/>
        <v>0.11747318581946209</v>
      </c>
      <c r="E69" s="252">
        <f t="shared" si="16"/>
        <v>0.11621118441708629</v>
      </c>
      <c r="F69" s="252">
        <f t="shared" si="16"/>
        <v>0.11628642086346302</v>
      </c>
      <c r="G69" s="252">
        <f t="shared" si="16"/>
        <v>0.11211932864445873</v>
      </c>
      <c r="H69" s="252">
        <f t="shared" si="16"/>
        <v>0.10618288820687041</v>
      </c>
      <c r="I69" s="252">
        <f t="shared" si="16"/>
        <v>0.10784084665296077</v>
      </c>
      <c r="J69" s="252">
        <f t="shared" si="16"/>
        <v>0.10837292002420076</v>
      </c>
      <c r="K69" s="252">
        <f t="shared" si="16"/>
        <v>9.734048214705511E-2</v>
      </c>
      <c r="L69" s="252">
        <f t="shared" si="16"/>
        <v>0.10388407731344287</v>
      </c>
      <c r="M69" s="252">
        <f t="shared" si="16"/>
        <v>0.10068607291891998</v>
      </c>
      <c r="N69" s="252">
        <f t="shared" si="16"/>
        <v>9.7419339712552899E-2</v>
      </c>
      <c r="O69" s="252">
        <f t="shared" si="16"/>
        <v>9.8264037650972511E-2</v>
      </c>
      <c r="P69" s="252">
        <f t="shared" si="16"/>
        <v>9.5350097880708015E-2</v>
      </c>
      <c r="Q69" s="252">
        <f t="shared" si="16"/>
        <v>9.3134620710026733E-2</v>
      </c>
      <c r="R69" s="252">
        <f t="shared" si="16"/>
        <v>9.9524088289373827E-2</v>
      </c>
      <c r="S69" s="252">
        <f t="shared" si="16"/>
        <v>0.1019769404053512</v>
      </c>
      <c r="T69" s="252">
        <f t="shared" si="16"/>
        <v>9.8961141690760132E-2</v>
      </c>
      <c r="U69" s="252">
        <f t="shared" si="16"/>
        <v>9.3871660781877295E-2</v>
      </c>
      <c r="V69" s="252">
        <f t="shared" si="16"/>
        <v>0.10060735788380461</v>
      </c>
      <c r="W69" s="252">
        <f t="shared" si="16"/>
        <v>0.1023497541717389</v>
      </c>
      <c r="X69" s="252">
        <f t="shared" si="16"/>
        <v>9.4152430324234593E-2</v>
      </c>
      <c r="Y69" s="252">
        <f t="shared" si="16"/>
        <v>8.5473897016757575E-2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6.4805859589484233E-2</v>
      </c>
      <c r="C70" s="291">
        <f t="shared" si="17"/>
        <v>6.1327325312762623E-2</v>
      </c>
      <c r="D70" s="291">
        <f t="shared" si="17"/>
        <v>5.8540674260170678E-2</v>
      </c>
      <c r="E70" s="291">
        <f t="shared" si="17"/>
        <v>5.7115552934618993E-2</v>
      </c>
      <c r="F70" s="291">
        <f t="shared" si="17"/>
        <v>5.8324697836231891E-2</v>
      </c>
      <c r="G70" s="291">
        <f t="shared" si="17"/>
        <v>5.9246900741681915E-2</v>
      </c>
      <c r="H70" s="291">
        <f t="shared" si="17"/>
        <v>5.6884069516297452E-2</v>
      </c>
      <c r="I70" s="291">
        <f t="shared" si="17"/>
        <v>5.9634085770866346E-2</v>
      </c>
      <c r="J70" s="291">
        <f t="shared" si="17"/>
        <v>5.8459522849741048E-2</v>
      </c>
      <c r="K70" s="291">
        <f t="shared" si="17"/>
        <v>5.2508303172137803E-2</v>
      </c>
      <c r="L70" s="291">
        <f t="shared" si="17"/>
        <v>5.0394304899031836E-2</v>
      </c>
      <c r="M70" s="291">
        <f t="shared" si="17"/>
        <v>4.8842948688399369E-2</v>
      </c>
      <c r="N70" s="291">
        <f t="shared" si="17"/>
        <v>4.7258252039183934E-2</v>
      </c>
      <c r="O70" s="291">
        <f t="shared" si="17"/>
        <v>4.7668016139295874E-2</v>
      </c>
      <c r="P70" s="291">
        <f t="shared" si="17"/>
        <v>4.6254460057962493E-2</v>
      </c>
      <c r="Q70" s="291">
        <f t="shared" si="17"/>
        <v>4.5179729118212317E-2</v>
      </c>
      <c r="R70" s="291">
        <f t="shared" si="17"/>
        <v>4.8279268389900355E-2</v>
      </c>
      <c r="S70" s="291">
        <f t="shared" si="17"/>
        <v>4.8336565876170731E-2</v>
      </c>
      <c r="T70" s="291">
        <f t="shared" si="17"/>
        <v>4.6907092186749752E-2</v>
      </c>
      <c r="U70" s="291">
        <f t="shared" si="17"/>
        <v>4.5589481671657023E-2</v>
      </c>
      <c r="V70" s="291">
        <f t="shared" si="17"/>
        <v>4.7544150060659228E-2</v>
      </c>
      <c r="W70" s="291">
        <f t="shared" si="17"/>
        <v>4.8367556542264267E-2</v>
      </c>
      <c r="X70" s="291">
        <f t="shared" si="17"/>
        <v>4.4493736542422072E-2</v>
      </c>
      <c r="Y70" s="291">
        <f t="shared" si="17"/>
        <v>4.0365392019068608E-2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0.31225634960441967</v>
      </c>
      <c r="C71" s="253">
        <f t="shared" si="18"/>
        <v>0.29616782183690665</v>
      </c>
      <c r="D71" s="253">
        <f t="shared" si="18"/>
        <v>0.28827131956895541</v>
      </c>
      <c r="E71" s="253">
        <f t="shared" si="18"/>
        <v>0.27625921759797395</v>
      </c>
      <c r="F71" s="253">
        <f t="shared" si="18"/>
        <v>0.2676201551933633</v>
      </c>
      <c r="G71" s="253">
        <f t="shared" si="18"/>
        <v>0.25408468100253268</v>
      </c>
      <c r="H71" s="253">
        <f t="shared" si="18"/>
        <v>0.2273032878818439</v>
      </c>
      <c r="I71" s="253">
        <f t="shared" si="18"/>
        <v>0.22751301750605529</v>
      </c>
      <c r="J71" s="253">
        <f t="shared" si="18"/>
        <v>0.22572035295523163</v>
      </c>
      <c r="K71" s="253">
        <f t="shared" si="18"/>
        <v>0.19686581097393191</v>
      </c>
      <c r="L71" s="253">
        <f t="shared" si="18"/>
        <v>0.21264158969304003</v>
      </c>
      <c r="M71" s="253">
        <f t="shared" si="18"/>
        <v>0.20218103730569953</v>
      </c>
      <c r="N71" s="253">
        <f t="shared" si="18"/>
        <v>0.19349664461098914</v>
      </c>
      <c r="O71" s="253">
        <f t="shared" si="18"/>
        <v>0.19775598267286359</v>
      </c>
      <c r="P71" s="253">
        <f t="shared" si="18"/>
        <v>0.18319793017734801</v>
      </c>
      <c r="Q71" s="253">
        <f t="shared" si="18"/>
        <v>0.17549809206352504</v>
      </c>
      <c r="R71" s="253">
        <f t="shared" si="18"/>
        <v>0.18185271558762911</v>
      </c>
      <c r="S71" s="253">
        <f t="shared" si="18"/>
        <v>0.18487735013323506</v>
      </c>
      <c r="T71" s="253">
        <f t="shared" si="18"/>
        <v>0.17940990942877208</v>
      </c>
      <c r="U71" s="253">
        <f t="shared" si="18"/>
        <v>0.1729284474074502</v>
      </c>
      <c r="V71" s="253">
        <f t="shared" si="18"/>
        <v>0.18361900671524825</v>
      </c>
      <c r="W71" s="253">
        <f t="shared" si="18"/>
        <v>0.17579982898533325</v>
      </c>
      <c r="X71" s="253">
        <f t="shared" si="18"/>
        <v>0.15512499053145776</v>
      </c>
      <c r="Y71" s="253">
        <f t="shared" si="18"/>
        <v>0.14385513294805666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5.7145681765135396E-2</v>
      </c>
      <c r="C73" s="252">
        <f>IF(NMM_ued!C$5=0,"",NMM_ued!C$5/C$9)</f>
        <v>5.6660555735664891E-2</v>
      </c>
      <c r="D73" s="252">
        <f>IF(NMM_ued!D$5=0,"",NMM_ued!D$5/D$9)</f>
        <v>5.6008993734202477E-2</v>
      </c>
      <c r="E73" s="252">
        <f>IF(NMM_ued!E$5=0,"",NMM_ued!E$5/E$9)</f>
        <v>5.5444902195562813E-2</v>
      </c>
      <c r="F73" s="252">
        <f>IF(NMM_ued!F$5=0,"",NMM_ued!F$5/F$9)</f>
        <v>5.6147462253129839E-2</v>
      </c>
      <c r="G73" s="252">
        <f>IF(NMM_ued!G$5=0,"",NMM_ued!G$5/G$9)</f>
        <v>5.4757604066678345E-2</v>
      </c>
      <c r="H73" s="252">
        <f>IF(NMM_ued!H$5=0,"",NMM_ued!H$5/H$9)</f>
        <v>5.1825841100145528E-2</v>
      </c>
      <c r="I73" s="252">
        <f>IF(NMM_ued!I$5=0,"",NMM_ued!I$5/I$9)</f>
        <v>5.3666877243922752E-2</v>
      </c>
      <c r="J73" s="252">
        <f>IF(NMM_ued!J$5=0,"",NMM_ued!J$5/J$9)</f>
        <v>5.4136719318134026E-2</v>
      </c>
      <c r="K73" s="252">
        <f>IF(NMM_ued!K$5=0,"",NMM_ued!K$5/K$9)</f>
        <v>4.8644005646228693E-2</v>
      </c>
      <c r="L73" s="252">
        <f>IF(NMM_ued!L$5=0,"",NMM_ued!L$5/L$9)</f>
        <v>5.1714035771958496E-2</v>
      </c>
      <c r="M73" s="252">
        <f>IF(NMM_ued!M$5=0,"",NMM_ued!M$5/M$9)</f>
        <v>5.07508605931586E-2</v>
      </c>
      <c r="N73" s="252">
        <f>IF(NMM_ued!N$5=0,"",NMM_ued!N$5/N$9)</f>
        <v>4.8858496965853919E-2</v>
      </c>
      <c r="O73" s="252">
        <f>IF(NMM_ued!O$5=0,"",NMM_ued!O$5/O$9)</f>
        <v>4.9247642500986684E-2</v>
      </c>
      <c r="P73" s="252">
        <f>IF(NMM_ued!P$5=0,"",NMM_ued!P$5/P$9)</f>
        <v>4.8006418390398063E-2</v>
      </c>
      <c r="Q73" s="252">
        <f>IF(NMM_ued!Q$5=0,"",NMM_ued!Q$5/Q$9)</f>
        <v>4.7074272397518151E-2</v>
      </c>
      <c r="R73" s="252">
        <f>IF(NMM_ued!R$5=0,"",NMM_ued!R$5/R$9)</f>
        <v>5.0188748153903687E-2</v>
      </c>
      <c r="S73" s="252">
        <f>IF(NMM_ued!S$5=0,"",NMM_ued!S$5/S$9)</f>
        <v>5.1536712014677168E-2</v>
      </c>
      <c r="T73" s="252">
        <f>IF(NMM_ued!T$5=0,"",NMM_ued!T$5/T$9)</f>
        <v>5.0074929350224402E-2</v>
      </c>
      <c r="U73" s="252">
        <f>IF(NMM_ued!U$5=0,"",NMM_ued!U$5/U$9)</f>
        <v>4.8486681984104545E-2</v>
      </c>
      <c r="V73" s="252">
        <f>IF(NMM_ued!V$5=0,"",NMM_ued!V$5/V$9)</f>
        <v>5.1926311676764911E-2</v>
      </c>
      <c r="W73" s="252">
        <f>IF(NMM_ued!W$5=0,"",NMM_ued!W$5/W$9)</f>
        <v>5.3179751741390051E-2</v>
      </c>
      <c r="X73" s="252">
        <f>IF(NMM_ued!X$5=0,"",NMM_ued!X$5/X$9)</f>
        <v>4.887593517427341E-2</v>
      </c>
      <c r="Y73" s="252">
        <f>IF(NMM_ued!Y$5=0,"",NMM_ued!Y$5/Y$9)</f>
        <v>4.5198269985946386E-2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3.6083571095060329E-2</v>
      </c>
      <c r="C74" s="291">
        <f>IF(NMM_ued!C$48=0,"",NMM_ued!C$48/C$10)</f>
        <v>3.4191422551315187E-2</v>
      </c>
      <c r="D74" s="291">
        <f>IF(NMM_ued!D$48=0,"",NMM_ued!D$48/D$10)</f>
        <v>3.2498605984807992E-2</v>
      </c>
      <c r="E74" s="291">
        <f>IF(NMM_ued!E$48=0,"",NMM_ued!E$48/E$10)</f>
        <v>3.1750338601152915E-2</v>
      </c>
      <c r="F74" s="291">
        <f>IF(NMM_ued!F$48=0,"",NMM_ued!F$48/F$10)</f>
        <v>3.2579971311089549E-2</v>
      </c>
      <c r="G74" s="291">
        <f>IF(NMM_ued!G$48=0,"",NMM_ued!G$48/G$10)</f>
        <v>3.3086451837975206E-2</v>
      </c>
      <c r="H74" s="291">
        <f>IF(NMM_ued!H$48=0,"",NMM_ued!H$48/H$10)</f>
        <v>3.1708040087828418E-2</v>
      </c>
      <c r="I74" s="291">
        <f>IF(NMM_ued!I$48=0,"",NMM_ued!I$48/I$10)</f>
        <v>3.3297217705741823E-2</v>
      </c>
      <c r="J74" s="291">
        <f>IF(NMM_ued!J$48=0,"",NMM_ued!J$48/J$10)</f>
        <v>3.3062140744460608E-2</v>
      </c>
      <c r="K74" s="291">
        <f>IF(NMM_ued!K$48=0,"",NMM_ued!K$48/K$10)</f>
        <v>2.9761395833295349E-2</v>
      </c>
      <c r="L74" s="291">
        <f>IF(NMM_ued!L$48=0,"",NMM_ued!L$48/L$10)</f>
        <v>2.937391689820585E-2</v>
      </c>
      <c r="M74" s="291">
        <f>IF(NMM_ued!M$48=0,"",NMM_ued!M$48/M$10)</f>
        <v>2.9181837085392234E-2</v>
      </c>
      <c r="N74" s="291">
        <f>IF(NMM_ued!N$48=0,"",NMM_ued!N$48/N$10)</f>
        <v>2.820533056137637E-2</v>
      </c>
      <c r="O74" s="291">
        <f>IF(NMM_ued!O$48=0,"",NMM_ued!O$48/O$10)</f>
        <v>2.84908966976434E-2</v>
      </c>
      <c r="P74" s="291">
        <f>IF(NMM_ued!P$48=0,"",NMM_ued!P$48/P$10)</f>
        <v>2.7750697343332582E-2</v>
      </c>
      <c r="Q74" s="291">
        <f>IF(NMM_ued!Q$48=0,"",NMM_ued!Q$48/Q$10)</f>
        <v>2.720760146001807E-2</v>
      </c>
      <c r="R74" s="291">
        <f>IF(NMM_ued!R$48=0,"",NMM_ued!R$48/R$10)</f>
        <v>2.9084396065230545E-2</v>
      </c>
      <c r="S74" s="291">
        <f>IF(NMM_ued!S$48=0,"",NMM_ued!S$48/S$10)</f>
        <v>2.9502601065205494E-2</v>
      </c>
      <c r="T74" s="291">
        <f>IF(NMM_ued!T$48=0,"",NMM_ued!T$48/T$10)</f>
        <v>2.8683451039929093E-2</v>
      </c>
      <c r="U74" s="291">
        <f>IF(NMM_ued!U$48=0,"",NMM_ued!U$48/U$10)</f>
        <v>2.797626207642084E-2</v>
      </c>
      <c r="V74" s="291">
        <f>IF(NMM_ued!V$48=0,"",NMM_ued!V$48/V$10)</f>
        <v>2.9552121180120135E-2</v>
      </c>
      <c r="W74" s="291">
        <f>IF(NMM_ued!W$48=0,"",NMM_ued!W$48/W$10)</f>
        <v>3.0176230158848016E-2</v>
      </c>
      <c r="X74" s="291">
        <f>IF(NMM_ued!X$48=0,"",NMM_ued!X$48/X$10)</f>
        <v>2.7751378294230231E-2</v>
      </c>
      <c r="Y74" s="291">
        <f>IF(NMM_ued!Y$48=0,"",NMM_ued!Y$48/Y$10)</f>
        <v>2.5503519222124925E-2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0.12860623839030419</v>
      </c>
      <c r="C75" s="253">
        <f>IF(NMM_ued!C$99=0,"",NMM_ued!C$99/C$11)</f>
        <v>0.11894788038559576</v>
      </c>
      <c r="D75" s="253">
        <f>IF(NMM_ued!D$99=0,"",NMM_ued!D$99/D$11)</f>
        <v>0.11635304140339063</v>
      </c>
      <c r="E75" s="253">
        <f>IF(NMM_ued!E$99=0,"",NMM_ued!E$99/E$11)</f>
        <v>0.11058696069529163</v>
      </c>
      <c r="F75" s="253">
        <f>IF(NMM_ued!F$99=0,"",NMM_ued!F$99/F$11)</f>
        <v>0.10861218993192628</v>
      </c>
      <c r="G75" s="253">
        <f>IF(NMM_ued!G$99=0,"",NMM_ued!G$99/G$11)</f>
        <v>0.10648718126165319</v>
      </c>
      <c r="H75" s="253">
        <f>IF(NMM_ued!H$99=0,"",NMM_ued!H$99/H$11)</f>
        <v>9.7959879850193013E-2</v>
      </c>
      <c r="I75" s="253">
        <f>IF(NMM_ued!I$99=0,"",NMM_ued!I$99/I$11)</f>
        <v>9.7714194327337356E-2</v>
      </c>
      <c r="J75" s="253">
        <f>IF(NMM_ued!J$99=0,"",NMM_ued!J$99/J$11)</f>
        <v>9.842028310766382E-2</v>
      </c>
      <c r="K75" s="253">
        <f>IF(NMM_ued!K$99=0,"",NMM_ued!K$99/K$11)</f>
        <v>8.69385998234211E-2</v>
      </c>
      <c r="L75" s="253">
        <f>IF(NMM_ued!L$99=0,"",NMM_ued!L$99/L$11)</f>
        <v>9.2029690615480483E-2</v>
      </c>
      <c r="M75" s="253">
        <f>IF(NMM_ued!M$99=0,"",NMM_ued!M$99/M$11)</f>
        <v>9.0891874016326604E-2</v>
      </c>
      <c r="N75" s="253">
        <f>IF(NMM_ued!N$99=0,"",NMM_ued!N$99/N$11)</f>
        <v>8.7882793751957941E-2</v>
      </c>
      <c r="O75" s="253">
        <f>IF(NMM_ued!O$99=0,"",NMM_ued!O$99/O$11)</f>
        <v>8.9835649345417087E-2</v>
      </c>
      <c r="P75" s="253">
        <f>IF(NMM_ued!P$99=0,"",NMM_ued!P$99/P$11)</f>
        <v>8.5095559096162413E-2</v>
      </c>
      <c r="Q75" s="253">
        <f>IF(NMM_ued!Q$99=0,"",NMM_ued!Q$99/Q$11)</f>
        <v>8.2744750365130418E-2</v>
      </c>
      <c r="R75" s="253">
        <f>IF(NMM_ued!R$99=0,"",NMM_ued!R$99/R$11)</f>
        <v>8.7590671260428743E-2</v>
      </c>
      <c r="S75" s="253">
        <f>IF(NMM_ued!S$99=0,"",NMM_ued!S$99/S$11)</f>
        <v>8.98775137100324E-2</v>
      </c>
      <c r="T75" s="253">
        <f>IF(NMM_ued!T$99=0,"",NMM_ued!T$99/T$11)</f>
        <v>8.7275478337828491E-2</v>
      </c>
      <c r="U75" s="253">
        <f>IF(NMM_ued!U$99=0,"",NMM_ued!U$99/U$11)</f>
        <v>8.4804110566123164E-2</v>
      </c>
      <c r="V75" s="253">
        <f>IF(NMM_ued!V$99=0,"",NMM_ued!V$99/V$11)</f>
        <v>9.090203794019662E-2</v>
      </c>
      <c r="W75" s="253">
        <f>IF(NMM_ued!W$99=0,"",NMM_ued!W$99/W$11)</f>
        <v>8.8883616686241076E-2</v>
      </c>
      <c r="X75" s="253">
        <f>IF(NMM_ued!X$99=0,"",NMM_ued!X$99/X$11)</f>
        <v>7.9717024158574581E-2</v>
      </c>
      <c r="Y75" s="253">
        <f>IF(NMM_ued!Y$99=0,"",NMM_ued!Y$99/Y$11)</f>
        <v>7.5222195199437084E-2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6.0373482818276498</v>
      </c>
      <c r="C76" s="254">
        <f t="shared" si="19"/>
        <v>6.2993128767427606</v>
      </c>
      <c r="D76" s="254">
        <f t="shared" si="19"/>
        <v>6.2789077532333879</v>
      </c>
      <c r="E76" s="254">
        <f t="shared" si="19"/>
        <v>6.4073874444498768</v>
      </c>
      <c r="F76" s="254">
        <f t="shared" si="19"/>
        <v>6.6150167443830705</v>
      </c>
      <c r="G76" s="254">
        <f t="shared" si="19"/>
        <v>6.7869104094598693</v>
      </c>
      <c r="H76" s="254">
        <f t="shared" si="19"/>
        <v>6.5974938433554744</v>
      </c>
      <c r="I76" s="254">
        <f t="shared" si="19"/>
        <v>6.8264258764588073</v>
      </c>
      <c r="J76" s="254">
        <f t="shared" si="19"/>
        <v>7.0933255247537934</v>
      </c>
      <c r="K76" s="254">
        <f t="shared" si="19"/>
        <v>6.3195446281649774</v>
      </c>
      <c r="L76" s="254">
        <f t="shared" si="19"/>
        <v>6.0661253113401514</v>
      </c>
      <c r="M76" s="254">
        <f t="shared" si="19"/>
        <v>6.6222568214776967</v>
      </c>
      <c r="N76" s="254">
        <f t="shared" si="19"/>
        <v>6.9888639870051668</v>
      </c>
      <c r="O76" s="254">
        <f t="shared" si="19"/>
        <v>6.5503539115598111</v>
      </c>
      <c r="P76" s="254">
        <f t="shared" si="19"/>
        <v>6.4845177758017307</v>
      </c>
      <c r="Q76" s="254">
        <f t="shared" si="19"/>
        <v>7.0238775620528386</v>
      </c>
      <c r="R76" s="254">
        <f t="shared" si="19"/>
        <v>7.0727954301370524</v>
      </c>
      <c r="S76" s="254">
        <f t="shared" si="19"/>
        <v>6.9572336752117154</v>
      </c>
      <c r="T76" s="254">
        <f t="shared" si="19"/>
        <v>6.8474370362226855</v>
      </c>
      <c r="U76" s="254">
        <f t="shared" si="19"/>
        <v>6.7068712429261925</v>
      </c>
      <c r="V76" s="254">
        <f t="shared" si="19"/>
        <v>6.5362059503387595</v>
      </c>
      <c r="W76" s="254">
        <f t="shared" si="19"/>
        <v>6.4267744926335402</v>
      </c>
      <c r="X76" s="254">
        <f t="shared" si="19"/>
        <v>7.1266558355282843</v>
      </c>
      <c r="Y76" s="254">
        <f t="shared" si="19"/>
        <v>6.1326672095482548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8.6070693429735154</v>
      </c>
      <c r="C77" s="255">
        <f t="shared" si="20"/>
        <v>9.3179677990529264</v>
      </c>
      <c r="D77" s="255">
        <f t="shared" si="20"/>
        <v>9.2292825186754222</v>
      </c>
      <c r="E77" s="255">
        <f t="shared" si="20"/>
        <v>9.8266263042931072</v>
      </c>
      <c r="F77" s="255">
        <f t="shared" si="20"/>
        <v>8.5014777931579033</v>
      </c>
      <c r="G77" s="255">
        <f t="shared" si="20"/>
        <v>8.1582947353645565</v>
      </c>
      <c r="H77" s="255">
        <f t="shared" si="20"/>
        <v>7.7451216752336798</v>
      </c>
      <c r="I77" s="255">
        <f t="shared" si="20"/>
        <v>8.2650155787974438</v>
      </c>
      <c r="J77" s="255">
        <f t="shared" si="20"/>
        <v>9.6059158038237538</v>
      </c>
      <c r="K77" s="255">
        <f t="shared" si="20"/>
        <v>7.6654317274915531</v>
      </c>
      <c r="L77" s="255">
        <f t="shared" si="20"/>
        <v>8.357020474573023</v>
      </c>
      <c r="M77" s="255">
        <f t="shared" si="20"/>
        <v>8.5041389947508854</v>
      </c>
      <c r="N77" s="255">
        <f t="shared" si="20"/>
        <v>9.7490391899432538</v>
      </c>
      <c r="O77" s="255">
        <f t="shared" si="20"/>
        <v>9.1932656370999499</v>
      </c>
      <c r="P77" s="255">
        <f t="shared" si="20"/>
        <v>9.5302217714336255</v>
      </c>
      <c r="Q77" s="255">
        <f t="shared" si="20"/>
        <v>9.7179594479730458</v>
      </c>
      <c r="R77" s="255">
        <f t="shared" si="20"/>
        <v>10.161858099115546</v>
      </c>
      <c r="S77" s="255">
        <f t="shared" si="20"/>
        <v>9.7905429801385235</v>
      </c>
      <c r="T77" s="255">
        <f t="shared" si="20"/>
        <v>9.5515323171415556</v>
      </c>
      <c r="U77" s="255">
        <f t="shared" si="20"/>
        <v>9.0207392582510213</v>
      </c>
      <c r="V77" s="255">
        <f t="shared" si="20"/>
        <v>8.576635235257287</v>
      </c>
      <c r="W77" s="255">
        <f t="shared" si="20"/>
        <v>8.7911644805136238</v>
      </c>
      <c r="X77" s="255">
        <f t="shared" si="20"/>
        <v>9.7240205602456324</v>
      </c>
      <c r="Y77" s="255">
        <f t="shared" si="20"/>
        <v>9.6135478303697344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3.4258370787809409</v>
      </c>
      <c r="C78" s="293">
        <f t="shared" si="21"/>
        <v>3.6248443039060412</v>
      </c>
      <c r="D78" s="293">
        <f t="shared" si="21"/>
        <v>4.003361930085223</v>
      </c>
      <c r="E78" s="293">
        <f t="shared" si="21"/>
        <v>3.868805788612137</v>
      </c>
      <c r="F78" s="293">
        <f t="shared" si="21"/>
        <v>4.3179765318046082</v>
      </c>
      <c r="G78" s="293">
        <f t="shared" si="21"/>
        <v>4.6159632833221336</v>
      </c>
      <c r="H78" s="293">
        <f t="shared" si="21"/>
        <v>5.2329233705126201</v>
      </c>
      <c r="I78" s="293">
        <f t="shared" si="21"/>
        <v>5.0776047308451053</v>
      </c>
      <c r="J78" s="293">
        <f t="shared" si="21"/>
        <v>5.0690504793152975</v>
      </c>
      <c r="K78" s="293">
        <f t="shared" si="21"/>
        <v>5.6387647716354499</v>
      </c>
      <c r="L78" s="293">
        <f t="shared" si="21"/>
        <v>5.2662468708848209</v>
      </c>
      <c r="M78" s="293">
        <f t="shared" si="21"/>
        <v>6.5719492051916122</v>
      </c>
      <c r="N78" s="293">
        <f t="shared" si="21"/>
        <v>6.4333402704882348</v>
      </c>
      <c r="O78" s="293">
        <f t="shared" si="21"/>
        <v>5.9671106543105035</v>
      </c>
      <c r="P78" s="293">
        <f t="shared" si="21"/>
        <v>5.8221444254956181</v>
      </c>
      <c r="Q78" s="293">
        <f t="shared" si="21"/>
        <v>6.5822507238263723</v>
      </c>
      <c r="R78" s="293">
        <f t="shared" si="21"/>
        <v>6.6593583694523497</v>
      </c>
      <c r="S78" s="293">
        <f t="shared" si="21"/>
        <v>6.3712881164562738</v>
      </c>
      <c r="T78" s="293">
        <f t="shared" si="21"/>
        <v>6.2954273037273012</v>
      </c>
      <c r="U78" s="293">
        <f t="shared" si="21"/>
        <v>6.3551280237365715</v>
      </c>
      <c r="V78" s="293">
        <f t="shared" si="21"/>
        <v>6.6051239003801863</v>
      </c>
      <c r="W78" s="293">
        <f t="shared" si="21"/>
        <v>6.3316099721128447</v>
      </c>
      <c r="X78" s="293">
        <f t="shared" si="21"/>
        <v>7.388394796840049</v>
      </c>
      <c r="Y78" s="293">
        <f t="shared" si="21"/>
        <v>5.3404081594051993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2.8136006056411902</v>
      </c>
      <c r="C79" s="256">
        <f t="shared" si="22"/>
        <v>3.1167536803652527</v>
      </c>
      <c r="D79" s="256">
        <f t="shared" si="22"/>
        <v>3.1189796707835655</v>
      </c>
      <c r="E79" s="256">
        <f t="shared" si="22"/>
        <v>3.2446616982487173</v>
      </c>
      <c r="F79" s="256">
        <f t="shared" si="22"/>
        <v>3.2615430882995891</v>
      </c>
      <c r="G79" s="256">
        <f t="shared" si="22"/>
        <v>3.0929237528844022</v>
      </c>
      <c r="H79" s="256">
        <f t="shared" si="22"/>
        <v>3.0000398116994149</v>
      </c>
      <c r="I79" s="256">
        <f t="shared" si="22"/>
        <v>3.157910597805782</v>
      </c>
      <c r="J79" s="256">
        <f t="shared" si="22"/>
        <v>3.0960278545628293</v>
      </c>
      <c r="K79" s="256">
        <f t="shared" si="22"/>
        <v>3.0297501501648441</v>
      </c>
      <c r="L79" s="256">
        <f t="shared" si="22"/>
        <v>3.1725278711190574</v>
      </c>
      <c r="M79" s="256">
        <f t="shared" si="22"/>
        <v>2.9763571193199727</v>
      </c>
      <c r="N79" s="256">
        <f t="shared" si="22"/>
        <v>2.8766675165541336</v>
      </c>
      <c r="O79" s="256">
        <f t="shared" si="22"/>
        <v>2.8376764539975881</v>
      </c>
      <c r="P79" s="256">
        <f t="shared" si="22"/>
        <v>2.7967303320867689</v>
      </c>
      <c r="Q79" s="256">
        <f t="shared" si="22"/>
        <v>2.8566768535056499</v>
      </c>
      <c r="R79" s="256">
        <f t="shared" si="22"/>
        <v>2.750846299341251</v>
      </c>
      <c r="S79" s="256">
        <f t="shared" si="22"/>
        <v>2.7525813687206364</v>
      </c>
      <c r="T79" s="256">
        <f t="shared" si="22"/>
        <v>2.6628923765927781</v>
      </c>
      <c r="U79" s="256">
        <f t="shared" si="22"/>
        <v>2.612247124788099</v>
      </c>
      <c r="V79" s="256">
        <f t="shared" si="22"/>
        <v>2.5757159359037267</v>
      </c>
      <c r="W79" s="256">
        <f t="shared" si="22"/>
        <v>2.7320903048476568</v>
      </c>
      <c r="X79" s="256">
        <f t="shared" si="22"/>
        <v>2.7146511617116249</v>
      </c>
      <c r="Y79" s="256">
        <f t="shared" si="22"/>
        <v>2.1933355363737026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BG: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261.27723235785948</v>
      </c>
      <c r="C5" s="223">
        <v>244.6403182696956</v>
      </c>
      <c r="D5" s="223">
        <v>251.04019809619049</v>
      </c>
      <c r="E5" s="223">
        <v>244.0434872758812</v>
      </c>
      <c r="F5" s="223">
        <v>341.75067368300557</v>
      </c>
      <c r="G5" s="223">
        <v>405.67250940728212</v>
      </c>
      <c r="H5" s="223">
        <v>434.5738571011529</v>
      </c>
      <c r="I5" s="223">
        <v>475.93896921245778</v>
      </c>
      <c r="J5" s="223">
        <v>352.21199007865249</v>
      </c>
      <c r="K5" s="223">
        <v>257.46557527896078</v>
      </c>
      <c r="L5" s="223">
        <v>203.71667561166149</v>
      </c>
      <c r="M5" s="223">
        <v>189.4911892334074</v>
      </c>
      <c r="N5" s="223">
        <v>175.64706950173289</v>
      </c>
      <c r="O5" s="223">
        <v>178.05443622356219</v>
      </c>
      <c r="P5" s="223">
        <v>168.81811109857659</v>
      </c>
      <c r="Q5" s="223">
        <v>190.0740700799202</v>
      </c>
      <c r="R5" s="223">
        <v>194.1999601418191</v>
      </c>
      <c r="S5" s="223">
        <v>210.56117073344589</v>
      </c>
      <c r="T5" s="223">
        <v>218.51768034563449</v>
      </c>
      <c r="U5" s="223">
        <v>222.61270093446919</v>
      </c>
      <c r="V5" s="223">
        <v>218.8490728501246</v>
      </c>
      <c r="W5" s="223">
        <v>219.7898537488048</v>
      </c>
      <c r="X5" s="223">
        <v>198.85445216143901</v>
      </c>
      <c r="Y5" s="223">
        <v>183.669363149307</v>
      </c>
      <c r="DA5" s="89" t="s">
        <v>1439</v>
      </c>
    </row>
    <row r="6" spans="1:105" ht="12" customHeight="1" x14ac:dyDescent="0.25">
      <c r="A6" s="55" t="s">
        <v>91</v>
      </c>
      <c r="B6" s="259">
        <v>1.2785541619680341</v>
      </c>
      <c r="C6" s="259">
        <v>1.197141803310388</v>
      </c>
      <c r="D6" s="259">
        <v>1.2284594688966071</v>
      </c>
      <c r="E6" s="259">
        <v>1.194221224490063</v>
      </c>
      <c r="F6" s="259">
        <v>1.6723491069221481</v>
      </c>
      <c r="G6" s="259">
        <v>1.9851491483507071</v>
      </c>
      <c r="H6" s="259">
        <v>2.1265772324096619</v>
      </c>
      <c r="I6" s="259">
        <v>2.3289964626387532</v>
      </c>
      <c r="J6" s="259">
        <v>1.723541319487242</v>
      </c>
      <c r="K6" s="259">
        <v>1.259901905212768</v>
      </c>
      <c r="L6" s="259">
        <v>0.9968828937564298</v>
      </c>
      <c r="M6" s="259">
        <v>0.92727080145569762</v>
      </c>
      <c r="N6" s="259">
        <v>0.85952491811926113</v>
      </c>
      <c r="O6" s="259">
        <v>0.87130531212381279</v>
      </c>
      <c r="P6" s="259">
        <v>0.82610756633008675</v>
      </c>
      <c r="Q6" s="259">
        <v>0.93012311554925031</v>
      </c>
      <c r="R6" s="259">
        <v>0.95031306422154516</v>
      </c>
      <c r="S6" s="259">
        <v>1.030376274123026</v>
      </c>
      <c r="T6" s="259">
        <v>1.069311271970391</v>
      </c>
      <c r="U6" s="259">
        <v>1.0893501615817061</v>
      </c>
      <c r="V6" s="259">
        <v>1.070932933613161</v>
      </c>
      <c r="W6" s="259">
        <v>1.075536623428019</v>
      </c>
      <c r="X6" s="259">
        <v>0.97308971448615744</v>
      </c>
      <c r="Y6" s="259">
        <v>0.8987818286396777</v>
      </c>
      <c r="DA6" s="67" t="s">
        <v>1440</v>
      </c>
    </row>
    <row r="7" spans="1:105" ht="12" customHeight="1" x14ac:dyDescent="0.25">
      <c r="A7" s="173" t="s">
        <v>92</v>
      </c>
      <c r="B7" s="224">
        <v>0.5112181860622762</v>
      </c>
      <c r="C7" s="224">
        <v>0.47866619917425141</v>
      </c>
      <c r="D7" s="224">
        <v>0.49118828127990721</v>
      </c>
      <c r="E7" s="224">
        <v>0.47749843244899931</v>
      </c>
      <c r="F7" s="224">
        <v>0.66867349255477471</v>
      </c>
      <c r="G7" s="224">
        <v>0.79374372777513491</v>
      </c>
      <c r="H7" s="224">
        <v>0.8502924534697841</v>
      </c>
      <c r="I7" s="224">
        <v>0.93122793104279045</v>
      </c>
      <c r="J7" s="224">
        <v>0.68914223046710388</v>
      </c>
      <c r="K7" s="224">
        <v>0.50376025182058803</v>
      </c>
      <c r="L7" s="224">
        <v>0.39859450606161823</v>
      </c>
      <c r="M7" s="224">
        <v>0.37076074773322482</v>
      </c>
      <c r="N7" s="224">
        <v>0.34367317598801977</v>
      </c>
      <c r="O7" s="224">
        <v>0.3483834587693419</v>
      </c>
      <c r="P7" s="224">
        <v>0.33031155356103509</v>
      </c>
      <c r="Q7" s="224">
        <v>0.37190121943192972</v>
      </c>
      <c r="R7" s="224">
        <v>0.37997398572057378</v>
      </c>
      <c r="S7" s="224">
        <v>0.41198652781981221</v>
      </c>
      <c r="T7" s="224">
        <v>0.42755433055038278</v>
      </c>
      <c r="U7" s="224">
        <v>0.43556669725531028</v>
      </c>
      <c r="V7" s="224">
        <v>0.42820273712406121</v>
      </c>
      <c r="W7" s="224">
        <v>0.43004348038418438</v>
      </c>
      <c r="X7" s="224">
        <v>0.3890810209789996</v>
      </c>
      <c r="Y7" s="224">
        <v>0.35936969255620732</v>
      </c>
      <c r="DA7" s="177" t="s">
        <v>1441</v>
      </c>
    </row>
    <row r="8" spans="1:105" ht="12" customHeight="1" x14ac:dyDescent="0.25">
      <c r="A8" s="173" t="s">
        <v>93</v>
      </c>
      <c r="B8" s="224">
        <v>1.5924665858568841</v>
      </c>
      <c r="C8" s="224">
        <v>1.4231616586804521</v>
      </c>
      <c r="D8" s="224">
        <v>1.232507412757156</v>
      </c>
      <c r="E8" s="224">
        <v>1.2558042317633911</v>
      </c>
      <c r="F8" s="224">
        <v>1.9958071861272</v>
      </c>
      <c r="G8" s="224">
        <v>2.7770289881970691</v>
      </c>
      <c r="H8" s="224">
        <v>2.9582824030099841</v>
      </c>
      <c r="I8" s="224">
        <v>3.1096496906972741</v>
      </c>
      <c r="J8" s="224">
        <v>2.3323429480768101</v>
      </c>
      <c r="K8" s="224">
        <v>1.736110936232967</v>
      </c>
      <c r="L8" s="224">
        <v>1.081437814883881</v>
      </c>
      <c r="M8" s="224">
        <v>1.182569052981574</v>
      </c>
      <c r="N8" s="224">
        <v>1.141539381570799</v>
      </c>
      <c r="O8" s="224">
        <v>1.071893106588286</v>
      </c>
      <c r="P8" s="224">
        <v>1.1465392113560711</v>
      </c>
      <c r="Q8" s="224">
        <v>1.352071891872165</v>
      </c>
      <c r="R8" s="224">
        <v>1.2649964130084099</v>
      </c>
      <c r="S8" s="224">
        <v>1.464801339289787</v>
      </c>
      <c r="T8" s="224">
        <v>1.543829383122308</v>
      </c>
      <c r="U8" s="224">
        <v>1.6558572030232039</v>
      </c>
      <c r="V8" s="224">
        <v>1.544588157144233</v>
      </c>
      <c r="W8" s="224">
        <v>1.495807870760457</v>
      </c>
      <c r="X8" s="224">
        <v>1.28364409977918</v>
      </c>
      <c r="Y8" s="224">
        <v>1.371503169124711</v>
      </c>
      <c r="DA8" s="177" t="s">
        <v>1442</v>
      </c>
    </row>
    <row r="9" spans="1:105" ht="12" customHeight="1" x14ac:dyDescent="0.25">
      <c r="A9" s="173" t="s">
        <v>94</v>
      </c>
      <c r="B9" s="224">
        <v>0.25510039621879532</v>
      </c>
      <c r="C9" s="224">
        <v>0.2388567942123663</v>
      </c>
      <c r="D9" s="224">
        <v>0.2451053749431151</v>
      </c>
      <c r="E9" s="224">
        <v>0.23827407285693589</v>
      </c>
      <c r="F9" s="224">
        <v>0.33367137074217651</v>
      </c>
      <c r="G9" s="224">
        <v>0.39608203497469879</v>
      </c>
      <c r="H9" s="224">
        <v>0.42430012799969058</v>
      </c>
      <c r="I9" s="224">
        <v>0.46468733048961969</v>
      </c>
      <c r="J9" s="224">
        <v>0.34388537191407098</v>
      </c>
      <c r="K9" s="224">
        <v>0.25137885024899559</v>
      </c>
      <c r="L9" s="224">
        <v>0.19890062442842571</v>
      </c>
      <c r="M9" s="224">
        <v>0.1850114417439771</v>
      </c>
      <c r="N9" s="224">
        <v>0.17149460984479839</v>
      </c>
      <c r="O9" s="224">
        <v>0.17384506418421319</v>
      </c>
      <c r="P9" s="224">
        <v>0.16482709435301879</v>
      </c>
      <c r="Q9" s="224">
        <v>0.1855805427465391</v>
      </c>
      <c r="R9" s="224">
        <v>0.1896088929401763</v>
      </c>
      <c r="S9" s="224">
        <v>0.205583309336411</v>
      </c>
      <c r="T9" s="224">
        <v>0.2133517196807582</v>
      </c>
      <c r="U9" s="224">
        <v>0.2173499301842246</v>
      </c>
      <c r="V9" s="224">
        <v>0.21367527775902281</v>
      </c>
      <c r="W9" s="224">
        <v>0.21459381772453431</v>
      </c>
      <c r="X9" s="224">
        <v>0.1941533484508414</v>
      </c>
      <c r="Y9" s="224">
        <v>0.17932724902894459</v>
      </c>
      <c r="DA9" s="177" t="s">
        <v>1443</v>
      </c>
    </row>
    <row r="10" spans="1:105" ht="12" customHeight="1" x14ac:dyDescent="0.25">
      <c r="A10" s="56" t="s">
        <v>95</v>
      </c>
      <c r="B10" s="260">
        <v>1.036129193274663</v>
      </c>
      <c r="C10" s="260">
        <v>0.94201986577066799</v>
      </c>
      <c r="D10" s="260">
        <v>0.91946988844446809</v>
      </c>
      <c r="E10" s="260">
        <v>0.8770270801680714</v>
      </c>
      <c r="F10" s="260">
        <v>1.279311057396185</v>
      </c>
      <c r="G10" s="260">
        <v>1.540648800661458</v>
      </c>
      <c r="H10" s="260">
        <v>1.6308303802404189</v>
      </c>
      <c r="I10" s="260">
        <v>1.794604708720015</v>
      </c>
      <c r="J10" s="260">
        <v>1.3310886101578701</v>
      </c>
      <c r="K10" s="260">
        <v>0.98382058482121149</v>
      </c>
      <c r="L10" s="260">
        <v>0.74196246811158972</v>
      </c>
      <c r="M10" s="260">
        <v>0.72651705823094381</v>
      </c>
      <c r="N10" s="260">
        <v>0.66278769329816412</v>
      </c>
      <c r="O10" s="260">
        <v>0.65819179625093782</v>
      </c>
      <c r="P10" s="260">
        <v>0.64208518658321634</v>
      </c>
      <c r="Q10" s="260">
        <v>0.73349984516458855</v>
      </c>
      <c r="R10" s="260">
        <v>0.72817741686500725</v>
      </c>
      <c r="S10" s="260">
        <v>0.80057376981254147</v>
      </c>
      <c r="T10" s="260">
        <v>0.83020327380658088</v>
      </c>
      <c r="U10" s="260">
        <v>0.84792885811377794</v>
      </c>
      <c r="V10" s="260">
        <v>0.82603983210960952</v>
      </c>
      <c r="W10" s="260">
        <v>0.84199476849693577</v>
      </c>
      <c r="X10" s="260">
        <v>0.74949939839015634</v>
      </c>
      <c r="Y10" s="260">
        <v>0.70029595429992797</v>
      </c>
      <c r="DA10" s="68" t="s">
        <v>1444</v>
      </c>
    </row>
    <row r="11" spans="1:105" ht="12" customHeight="1" x14ac:dyDescent="0.25">
      <c r="A11" s="37" t="s">
        <v>159</v>
      </c>
      <c r="B11" s="226">
        <v>2.5592494257839399E-2</v>
      </c>
      <c r="C11" s="226">
        <v>1.084127797285942E-2</v>
      </c>
      <c r="D11" s="226">
        <v>1.067112062381554E-2</v>
      </c>
      <c r="E11" s="226">
        <v>5.9787667265024493E-3</v>
      </c>
      <c r="F11" s="226">
        <v>1.506842717005172E-2</v>
      </c>
      <c r="G11" s="226">
        <v>1.5326171259458791E-2</v>
      </c>
      <c r="H11" s="226">
        <v>1.9624167811280079E-2</v>
      </c>
      <c r="I11" s="226">
        <v>1.337369418597862E-2</v>
      </c>
      <c r="J11" s="226">
        <v>2.339841588968861E-2</v>
      </c>
      <c r="K11" s="226">
        <v>1.229146401749027E-2</v>
      </c>
      <c r="L11" s="226">
        <v>3.228596851959583E-3</v>
      </c>
      <c r="M11" s="226">
        <v>2.749057236335165E-3</v>
      </c>
      <c r="N11" s="226">
        <v>2.61938770797539E-3</v>
      </c>
      <c r="O11" s="226">
        <v>2.5929527148508482E-3</v>
      </c>
      <c r="P11" s="226">
        <v>6.5113809891559661E-3</v>
      </c>
      <c r="Q11" s="226">
        <v>9.2750005866835492E-3</v>
      </c>
      <c r="R11" s="226">
        <v>9.0241257702942113E-3</v>
      </c>
      <c r="S11" s="226">
        <v>8.1720656558273534E-3</v>
      </c>
      <c r="T11" s="226">
        <v>1.0007557285361259E-2</v>
      </c>
      <c r="U11" s="226">
        <v>9.5151490025347195E-3</v>
      </c>
      <c r="V11" s="226">
        <v>1.273536845954084E-2</v>
      </c>
      <c r="W11" s="226">
        <v>7.8154675641455128E-3</v>
      </c>
      <c r="X11" s="226">
        <v>9.9232408259332817E-3</v>
      </c>
      <c r="Y11" s="226">
        <v>9.4247526693905601E-3</v>
      </c>
      <c r="DA11" s="69" t="s">
        <v>1445</v>
      </c>
    </row>
    <row r="12" spans="1:105" ht="12" customHeight="1" x14ac:dyDescent="0.25">
      <c r="A12" s="37" t="s">
        <v>35</v>
      </c>
      <c r="B12" s="226">
        <v>0.8889973386992297</v>
      </c>
      <c r="C12" s="226">
        <v>0.78727401049207502</v>
      </c>
      <c r="D12" s="226">
        <v>0.80439272659645422</v>
      </c>
      <c r="E12" s="226">
        <v>0.73358676839055481</v>
      </c>
      <c r="F12" s="226">
        <v>1.0303665480577331</v>
      </c>
      <c r="G12" s="226">
        <v>1.13796292316401</v>
      </c>
      <c r="H12" s="226">
        <v>1.2251712751480079</v>
      </c>
      <c r="I12" s="226">
        <v>1.392445705815939</v>
      </c>
      <c r="J12" s="226">
        <v>1.0278468080149681</v>
      </c>
      <c r="K12" s="226">
        <v>0.7837724384760717</v>
      </c>
      <c r="L12" s="226">
        <v>0.64146778919273606</v>
      </c>
      <c r="M12" s="226">
        <v>0.61531902460456134</v>
      </c>
      <c r="N12" s="226">
        <v>0.54332944910442338</v>
      </c>
      <c r="O12" s="226">
        <v>0.55567064949984346</v>
      </c>
      <c r="P12" s="226">
        <v>0.51625368722505538</v>
      </c>
      <c r="Q12" s="226">
        <v>0.57959715474711115</v>
      </c>
      <c r="R12" s="226">
        <v>0.59631058285019811</v>
      </c>
      <c r="S12" s="226">
        <v>0.64170378569787778</v>
      </c>
      <c r="T12" s="226">
        <v>0.65537082564145133</v>
      </c>
      <c r="U12" s="226">
        <v>0.64330905052462362</v>
      </c>
      <c r="V12" s="226">
        <v>0.65341772601792503</v>
      </c>
      <c r="W12" s="226">
        <v>0.69168159028052401</v>
      </c>
      <c r="X12" s="226">
        <v>0.61328386661993572</v>
      </c>
      <c r="Y12" s="226">
        <v>0.51915837557972322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0.1215393603175936</v>
      </c>
      <c r="C15" s="226">
        <v>0.14390457730573361</v>
      </c>
      <c r="D15" s="226">
        <v>0.1044060412241983</v>
      </c>
      <c r="E15" s="226">
        <v>0.13746154505101421</v>
      </c>
      <c r="F15" s="226">
        <v>0.23387608216840061</v>
      </c>
      <c r="G15" s="226">
        <v>0.38735970623798971</v>
      </c>
      <c r="H15" s="226">
        <v>0.38603493728113097</v>
      </c>
      <c r="I15" s="226">
        <v>0.38878530871809691</v>
      </c>
      <c r="J15" s="226">
        <v>0.27984338625321298</v>
      </c>
      <c r="K15" s="226">
        <v>0.1877566823276495</v>
      </c>
      <c r="L15" s="226">
        <v>9.7266082066894147E-2</v>
      </c>
      <c r="M15" s="226">
        <v>0.1084489763900474</v>
      </c>
      <c r="N15" s="226">
        <v>0.11683885648576529</v>
      </c>
      <c r="O15" s="226">
        <v>9.9928194036243506E-2</v>
      </c>
      <c r="P15" s="226">
        <v>0.119320118369005</v>
      </c>
      <c r="Q15" s="226">
        <v>0.14462768983079391</v>
      </c>
      <c r="R15" s="226">
        <v>0.1228427082445149</v>
      </c>
      <c r="S15" s="226">
        <v>0.15069791845883629</v>
      </c>
      <c r="T15" s="226">
        <v>0.16482489087976829</v>
      </c>
      <c r="U15" s="226">
        <v>0.1951046585866196</v>
      </c>
      <c r="V15" s="226">
        <v>0.15988673763214359</v>
      </c>
      <c r="W15" s="226">
        <v>0.14249771065226621</v>
      </c>
      <c r="X15" s="226">
        <v>0.12629229094428729</v>
      </c>
      <c r="Y15" s="226">
        <v>0.1717128260508142</v>
      </c>
      <c r="DA15" s="69" t="s">
        <v>1449</v>
      </c>
    </row>
    <row r="16" spans="1:105" ht="12" customHeight="1" x14ac:dyDescent="0.25">
      <c r="A16" s="57" t="s">
        <v>1450</v>
      </c>
      <c r="B16" s="261">
        <v>6.3099425858502212</v>
      </c>
      <c r="C16" s="261">
        <v>5.639093740748705</v>
      </c>
      <c r="D16" s="261">
        <v>4.8836509853346337</v>
      </c>
      <c r="E16" s="261">
        <v>4.9759616131794164</v>
      </c>
      <c r="F16" s="261">
        <v>7.9081274726487054</v>
      </c>
      <c r="G16" s="261">
        <v>11.003617677375891</v>
      </c>
      <c r="H16" s="261">
        <v>11.721810857136321</v>
      </c>
      <c r="I16" s="261">
        <v>12.321584129093999</v>
      </c>
      <c r="J16" s="261">
        <v>9.2416068403459306</v>
      </c>
      <c r="K16" s="261">
        <v>6.8791147190081157</v>
      </c>
      <c r="L16" s="261">
        <v>4.285057270707382</v>
      </c>
      <c r="M16" s="261">
        <v>4.6857767028762041</v>
      </c>
      <c r="N16" s="261">
        <v>4.5232019441857556</v>
      </c>
      <c r="O16" s="261">
        <v>4.2472376003426913</v>
      </c>
      <c r="P16" s="261">
        <v>4.5430131221183281</v>
      </c>
      <c r="Q16" s="261">
        <v>5.3574097475110092</v>
      </c>
      <c r="R16" s="261">
        <v>5.0123844407664624</v>
      </c>
      <c r="S16" s="261">
        <v>5.8040855818784003</v>
      </c>
      <c r="T16" s="261">
        <v>6.1172239696373714</v>
      </c>
      <c r="U16" s="261">
        <v>6.5611196958464468</v>
      </c>
      <c r="V16" s="261">
        <v>6.1202305134207728</v>
      </c>
      <c r="W16" s="261">
        <v>5.9269449467805586</v>
      </c>
      <c r="X16" s="261">
        <v>5.0862734842964814</v>
      </c>
      <c r="Y16" s="261">
        <v>5.4344036668322886</v>
      </c>
      <c r="DA16" s="70" t="s">
        <v>1451</v>
      </c>
    </row>
    <row r="17" spans="1:105" ht="12" customHeight="1" x14ac:dyDescent="0.25">
      <c r="A17" s="57" t="s">
        <v>1452</v>
      </c>
      <c r="B17" s="261">
        <v>43.410805828644037</v>
      </c>
      <c r="C17" s="261">
        <v>40.759508991654357</v>
      </c>
      <c r="D17" s="261">
        <v>42.239662796356939</v>
      </c>
      <c r="E17" s="261">
        <v>40.971575591957709</v>
      </c>
      <c r="F17" s="261">
        <v>56.953404556578867</v>
      </c>
      <c r="G17" s="261">
        <v>66.884220289468487</v>
      </c>
      <c r="H17" s="261">
        <v>71.683908670433567</v>
      </c>
      <c r="I17" s="261">
        <v>78.735579715385086</v>
      </c>
      <c r="J17" s="261">
        <v>58.213688591200061</v>
      </c>
      <c r="K17" s="261">
        <v>42.497116884035393</v>
      </c>
      <c r="L17" s="261">
        <v>34.143118914351611</v>
      </c>
      <c r="M17" s="261">
        <v>31.44325429561496</v>
      </c>
      <c r="N17" s="261">
        <v>29.06858113697762</v>
      </c>
      <c r="O17" s="261">
        <v>29.6179657458793</v>
      </c>
      <c r="P17" s="261">
        <v>27.85124949529283</v>
      </c>
      <c r="Q17" s="261">
        <v>31.249255707638149</v>
      </c>
      <c r="R17" s="261">
        <v>32.134996693505371</v>
      </c>
      <c r="S17" s="261">
        <v>34.677685596575643</v>
      </c>
      <c r="T17" s="261">
        <v>35.946454948990933</v>
      </c>
      <c r="U17" s="261">
        <v>36.4742646561293</v>
      </c>
      <c r="V17" s="261">
        <v>36.005089915164938</v>
      </c>
      <c r="W17" s="261">
        <v>36.254547152219807</v>
      </c>
      <c r="X17" s="261">
        <v>32.925048535114193</v>
      </c>
      <c r="Y17" s="261">
        <v>30.084204588616291</v>
      </c>
      <c r="DA17" s="70" t="s">
        <v>1453</v>
      </c>
    </row>
    <row r="18" spans="1:105" ht="12" customHeight="1" x14ac:dyDescent="0.25">
      <c r="A18" s="18" t="s">
        <v>28</v>
      </c>
      <c r="B18" s="230">
        <v>8.5705747529389402</v>
      </c>
      <c r="C18" s="230">
        <v>13.624964920561331</v>
      </c>
      <c r="D18" s="230">
        <v>8.9998646823510882</v>
      </c>
      <c r="E18" s="230">
        <v>10.618807316366549</v>
      </c>
      <c r="F18" s="230">
        <v>17.123066692462409</v>
      </c>
      <c r="G18" s="230">
        <v>15.05157176278801</v>
      </c>
      <c r="H18" s="230">
        <v>10.278935229646169</v>
      </c>
      <c r="I18" s="230">
        <v>16.69332390363418</v>
      </c>
      <c r="J18" s="230">
        <v>12.4048192767159</v>
      </c>
      <c r="K18" s="230">
        <v>6.7470080434534099</v>
      </c>
      <c r="L18" s="230">
        <v>6.4467045660964173</v>
      </c>
      <c r="M18" s="230">
        <v>6.3191259235901311</v>
      </c>
      <c r="N18" s="230">
        <v>4.4285664056512504</v>
      </c>
      <c r="O18" s="230">
        <v>3.872146305471952</v>
      </c>
      <c r="P18" s="230">
        <v>3.8270893858710182</v>
      </c>
      <c r="Q18" s="230">
        <v>4.3891601123460449</v>
      </c>
      <c r="R18" s="230">
        <v>3.4052271008251491</v>
      </c>
      <c r="S18" s="230">
        <v>3.2896516985365558</v>
      </c>
      <c r="T18" s="230">
        <v>3.3587309022949041</v>
      </c>
      <c r="U18" s="230">
        <v>3.063441477792475</v>
      </c>
      <c r="V18" s="230">
        <v>1.92412058752977</v>
      </c>
      <c r="W18" s="230">
        <v>3.8155272929025892</v>
      </c>
      <c r="X18" s="230">
        <v>3.2443305632085808</v>
      </c>
      <c r="Y18" s="230">
        <v>1.587663842685038</v>
      </c>
      <c r="DA18" s="71" t="s">
        <v>1454</v>
      </c>
    </row>
    <row r="19" spans="1:105" ht="12" customHeight="1" x14ac:dyDescent="0.25">
      <c r="A19" s="18" t="s">
        <v>31</v>
      </c>
      <c r="B19" s="230">
        <v>0.3095484729368656</v>
      </c>
      <c r="C19" s="230">
        <v>9.5697945320533939E-2</v>
      </c>
      <c r="D19" s="230">
        <v>8.1611636523473891E-2</v>
      </c>
      <c r="E19" s="230">
        <v>7.8058104361905897E-2</v>
      </c>
      <c r="F19" s="230">
        <v>0.23988613030813399</v>
      </c>
      <c r="G19" s="230">
        <v>0.1337763462783855</v>
      </c>
      <c r="H19" s="230">
        <v>0.12612382387888171</v>
      </c>
      <c r="I19" s="230">
        <v>0</v>
      </c>
      <c r="J19" s="230">
        <v>8.9910899954210838E-2</v>
      </c>
      <c r="K19" s="230">
        <v>8.9916760302590756E-2</v>
      </c>
      <c r="L19" s="230">
        <v>5.8727404708102462E-2</v>
      </c>
      <c r="M19" s="230">
        <v>6.9284475908883522E-2</v>
      </c>
      <c r="N19" s="230">
        <v>6.4734324147853392E-2</v>
      </c>
      <c r="O19" s="230">
        <v>6.088323806111981E-2</v>
      </c>
      <c r="P19" s="230">
        <v>5.8600384384901588E-2</v>
      </c>
      <c r="Q19" s="230">
        <v>6.5550432582150625E-2</v>
      </c>
      <c r="R19" s="230">
        <v>6.104298892738972E-2</v>
      </c>
      <c r="S19" s="230">
        <v>7.5139579316369456E-2</v>
      </c>
      <c r="T19" s="230">
        <v>9.6428605934010245E-2</v>
      </c>
      <c r="U19" s="230">
        <v>0.1086965664825644</v>
      </c>
      <c r="V19" s="230">
        <v>0.10593708779295979</v>
      </c>
      <c r="W19" s="230">
        <v>0.1181805360902994</v>
      </c>
      <c r="X19" s="230">
        <v>1.781861930152276</v>
      </c>
      <c r="Y19" s="230">
        <v>2.2848463900383451</v>
      </c>
      <c r="DA19" s="71" t="s">
        <v>1455</v>
      </c>
    </row>
    <row r="20" spans="1:105" ht="12" customHeight="1" x14ac:dyDescent="0.25">
      <c r="A20" s="18" t="s">
        <v>159</v>
      </c>
      <c r="B20" s="295">
        <v>0.5560121911588729</v>
      </c>
      <c r="C20" s="295">
        <v>0.17105431420575831</v>
      </c>
      <c r="D20" s="295">
        <v>0.14566135859520199</v>
      </c>
      <c r="E20" s="295">
        <v>6.9429587515041635E-2</v>
      </c>
      <c r="F20" s="295">
        <v>0.19377587384942671</v>
      </c>
      <c r="G20" s="295">
        <v>0.21681589553614231</v>
      </c>
      <c r="H20" s="295">
        <v>0.29895461015814051</v>
      </c>
      <c r="I20" s="295">
        <v>0.19790197821704661</v>
      </c>
      <c r="J20" s="295">
        <v>0.4076003051659377</v>
      </c>
      <c r="K20" s="295">
        <v>0.24497808930509421</v>
      </c>
      <c r="L20" s="295">
        <v>5.3135279699439077E-2</v>
      </c>
      <c r="M20" s="295">
        <v>6.2936051999204018E-2</v>
      </c>
      <c r="N20" s="295">
        <v>5.8810321329081879E-2</v>
      </c>
      <c r="O20" s="295">
        <v>5.5290582072075017E-2</v>
      </c>
      <c r="P20" s="295">
        <v>0.1598282432010579</v>
      </c>
      <c r="Q20" s="295">
        <v>0.23851496412858239</v>
      </c>
      <c r="R20" s="295">
        <v>0.2220707521168396</v>
      </c>
      <c r="S20" s="295">
        <v>0.20960404802214719</v>
      </c>
      <c r="T20" s="295">
        <v>0.25462434051913052</v>
      </c>
      <c r="U20" s="295">
        <v>0.24165994176653399</v>
      </c>
      <c r="V20" s="295">
        <v>0.33862870583979793</v>
      </c>
      <c r="W20" s="295">
        <v>0.21382853784406949</v>
      </c>
      <c r="X20" s="295">
        <v>0.24135814301862901</v>
      </c>
      <c r="Y20" s="295">
        <v>0.24148761234821289</v>
      </c>
      <c r="DA20" s="122" t="s">
        <v>1456</v>
      </c>
    </row>
    <row r="21" spans="1:105" ht="12" customHeight="1" x14ac:dyDescent="0.25">
      <c r="A21" s="18" t="s">
        <v>32</v>
      </c>
      <c r="B21" s="295">
        <v>3.9658517602333299</v>
      </c>
      <c r="C21" s="295">
        <v>3.923382686047344</v>
      </c>
      <c r="D21" s="295">
        <v>1.6729360605660091</v>
      </c>
      <c r="E21" s="295">
        <v>1.2667406292909891</v>
      </c>
      <c r="F21" s="295">
        <v>2.225756205535367</v>
      </c>
      <c r="G21" s="295">
        <v>1.2412332385470131</v>
      </c>
      <c r="H21" s="295">
        <v>1.72783729646944</v>
      </c>
      <c r="I21" s="295">
        <v>1.6151412045456699</v>
      </c>
      <c r="J21" s="295">
        <v>0.70363828419322905</v>
      </c>
      <c r="K21" s="295">
        <v>0.86005683813611311</v>
      </c>
      <c r="L21" s="295">
        <v>0.45959778297153292</v>
      </c>
      <c r="M21" s="295">
        <v>0.48679149148127621</v>
      </c>
      <c r="N21" s="295">
        <v>0.39402928968318529</v>
      </c>
      <c r="O21" s="295">
        <v>0.1588214880490928</v>
      </c>
      <c r="P21" s="295">
        <v>5.0955460236393968E-2</v>
      </c>
      <c r="Q21" s="295">
        <v>0.1139976297417868</v>
      </c>
      <c r="R21" s="295">
        <v>5.3079406008156797E-2</v>
      </c>
      <c r="S21" s="295">
        <v>6.0551665367822704E-3</v>
      </c>
      <c r="T21" s="295">
        <v>3.441265049253657E-2</v>
      </c>
      <c r="U21" s="295">
        <v>9.4275351422405854E-2</v>
      </c>
      <c r="V21" s="295">
        <v>6.8319351155886263E-2</v>
      </c>
      <c r="W21" s="295">
        <v>0</v>
      </c>
      <c r="X21" s="295">
        <v>2.026587671505186E-2</v>
      </c>
      <c r="Y21" s="295">
        <v>5.0357446638558102E-2</v>
      </c>
      <c r="DA21" s="122" t="s">
        <v>1457</v>
      </c>
    </row>
    <row r="22" spans="1:105" ht="12" customHeight="1" x14ac:dyDescent="0.25">
      <c r="A22" s="18" t="s">
        <v>33</v>
      </c>
      <c r="B22" s="295">
        <v>10.678252178229259</v>
      </c>
      <c r="C22" s="295">
        <v>10.512062582766569</v>
      </c>
      <c r="D22" s="295">
        <v>20.352163402938299</v>
      </c>
      <c r="E22" s="295">
        <v>20.407727842192269</v>
      </c>
      <c r="F22" s="295">
        <v>23.92068617073744</v>
      </c>
      <c r="G22" s="295">
        <v>34.090939804908167</v>
      </c>
      <c r="H22" s="295">
        <v>40.540600473429272</v>
      </c>
      <c r="I22" s="295">
        <v>39.601372361926117</v>
      </c>
      <c r="J22" s="295">
        <v>26.39895729824271</v>
      </c>
      <c r="K22" s="295">
        <v>18.056149210182891</v>
      </c>
      <c r="L22" s="295">
        <v>15.772546771858821</v>
      </c>
      <c r="M22" s="295">
        <v>9.0427684629904963</v>
      </c>
      <c r="N22" s="295">
        <v>10.528753694368371</v>
      </c>
      <c r="O22" s="295">
        <v>10.49631956139396</v>
      </c>
      <c r="P22" s="295">
        <v>8.626528823194306</v>
      </c>
      <c r="Q22" s="295">
        <v>7.7820252679486774</v>
      </c>
      <c r="R22" s="295">
        <v>8.1958810197771577</v>
      </c>
      <c r="S22" s="295">
        <v>7.8431927299097222</v>
      </c>
      <c r="T22" s="295">
        <v>7.2724473032997468</v>
      </c>
      <c r="U22" s="295">
        <v>5.8944303828623799</v>
      </c>
      <c r="V22" s="295">
        <v>5.6520925392223083</v>
      </c>
      <c r="W22" s="295">
        <v>2.0479605389940838</v>
      </c>
      <c r="X22" s="295">
        <v>1.9573744031407281</v>
      </c>
      <c r="Y22" s="295">
        <v>4.0332288073460338</v>
      </c>
      <c r="DA22" s="122" t="s">
        <v>1458</v>
      </c>
    </row>
    <row r="23" spans="1:105" ht="12" customHeight="1" x14ac:dyDescent="0.25">
      <c r="A23" s="18" t="s">
        <v>35</v>
      </c>
      <c r="B23" s="295">
        <v>19.313997035406398</v>
      </c>
      <c r="C23" s="295">
        <v>12.4216551124203</v>
      </c>
      <c r="D23" s="295">
        <v>10.980003087833509</v>
      </c>
      <c r="E23" s="295">
        <v>8.5189185438656434</v>
      </c>
      <c r="F23" s="295">
        <v>13.25023348368609</v>
      </c>
      <c r="G23" s="295">
        <v>16.098505366789411</v>
      </c>
      <c r="H23" s="295">
        <v>18.664261560599279</v>
      </c>
      <c r="I23" s="295">
        <v>20.6052086961671</v>
      </c>
      <c r="J23" s="295">
        <v>17.905087018961918</v>
      </c>
      <c r="K23" s="295">
        <v>15.6211720714997</v>
      </c>
      <c r="L23" s="295">
        <v>10.55708469028872</v>
      </c>
      <c r="M23" s="295">
        <v>14.086920278254521</v>
      </c>
      <c r="N23" s="295">
        <v>12.198797219706741</v>
      </c>
      <c r="O23" s="295">
        <v>11.848790560371491</v>
      </c>
      <c r="P23" s="295">
        <v>12.671953923854881</v>
      </c>
      <c r="Q23" s="295">
        <v>14.90486100583276</v>
      </c>
      <c r="R23" s="295">
        <v>14.674345526597991</v>
      </c>
      <c r="S23" s="295">
        <v>16.458961146194351</v>
      </c>
      <c r="T23" s="295">
        <v>16.6747348544814</v>
      </c>
      <c r="U23" s="295">
        <v>16.338370281563801</v>
      </c>
      <c r="V23" s="295">
        <v>17.374134061152329</v>
      </c>
      <c r="W23" s="295">
        <v>18.92417336383836</v>
      </c>
      <c r="X23" s="295">
        <v>14.916604140437251</v>
      </c>
      <c r="Y23" s="295">
        <v>13.302239427088439</v>
      </c>
      <c r="DA23" s="122" t="s">
        <v>1459</v>
      </c>
    </row>
    <row r="24" spans="1:105" ht="12" customHeight="1" x14ac:dyDescent="0.25">
      <c r="A24" s="18" t="s">
        <v>38</v>
      </c>
      <c r="B24" s="295">
        <v>1.6569437740372089E-2</v>
      </c>
      <c r="C24" s="295">
        <v>1.0691430332512471E-2</v>
      </c>
      <c r="D24" s="295">
        <v>7.4225675493678721E-3</v>
      </c>
      <c r="E24" s="295">
        <v>1.189356836531239E-2</v>
      </c>
      <c r="F24" s="295">
        <v>0</v>
      </c>
      <c r="G24" s="295">
        <v>5.137787462134942E-2</v>
      </c>
      <c r="H24" s="295">
        <v>4.7195676252388102E-2</v>
      </c>
      <c r="I24" s="295">
        <v>2.2631570894971319E-2</v>
      </c>
      <c r="J24" s="295">
        <v>0.30367550796615322</v>
      </c>
      <c r="K24" s="295">
        <v>0.87783587115559902</v>
      </c>
      <c r="L24" s="295">
        <v>0.79532241872858445</v>
      </c>
      <c r="M24" s="295">
        <v>1.375427611390458</v>
      </c>
      <c r="N24" s="295">
        <v>1.394889882091144</v>
      </c>
      <c r="O24" s="295">
        <v>3.1257140104596139</v>
      </c>
      <c r="P24" s="295">
        <v>2.4562932745502701</v>
      </c>
      <c r="Q24" s="295">
        <v>3.7551462950581471</v>
      </c>
      <c r="R24" s="295">
        <v>5.523349899252695</v>
      </c>
      <c r="S24" s="295">
        <v>6.7950812280597113</v>
      </c>
      <c r="T24" s="295">
        <v>8.2550762919691962</v>
      </c>
      <c r="U24" s="295">
        <v>10.733390654239139</v>
      </c>
      <c r="V24" s="295">
        <v>10.54185758247189</v>
      </c>
      <c r="W24" s="295">
        <v>11.134876882550421</v>
      </c>
      <c r="X24" s="295">
        <v>10.76325347844168</v>
      </c>
      <c r="Y24" s="295">
        <v>8.5843810624716657</v>
      </c>
      <c r="DA24" s="122" t="s">
        <v>1460</v>
      </c>
    </row>
    <row r="25" spans="1:105" ht="12" customHeight="1" x14ac:dyDescent="0.25">
      <c r="A25" s="57" t="s">
        <v>1461</v>
      </c>
      <c r="B25" s="261">
        <v>198.5566490590524</v>
      </c>
      <c r="C25" s="261">
        <v>186.42988463796479</v>
      </c>
      <c r="D25" s="261">
        <v>193.19995890734941</v>
      </c>
      <c r="E25" s="261">
        <v>187.39985588659329</v>
      </c>
      <c r="F25" s="261">
        <v>260.49913023722581</v>
      </c>
      <c r="G25" s="261">
        <v>305.92168014631761</v>
      </c>
      <c r="H25" s="261">
        <v>327.87497088259011</v>
      </c>
      <c r="I25" s="261">
        <v>360.12860327262621</v>
      </c>
      <c r="J25" s="261">
        <v>266.26354234615491</v>
      </c>
      <c r="K25" s="261">
        <v>194.37752794713589</v>
      </c>
      <c r="L25" s="261">
        <v>156.1671835076867</v>
      </c>
      <c r="M25" s="261">
        <v>143.81827494963071</v>
      </c>
      <c r="N25" s="261">
        <v>132.9567593433392</v>
      </c>
      <c r="O25" s="261">
        <v>135.4695891539335</v>
      </c>
      <c r="P25" s="261">
        <v>127.38880714911851</v>
      </c>
      <c r="Q25" s="261">
        <v>142.93094496771531</v>
      </c>
      <c r="R25" s="261">
        <v>146.98223493414139</v>
      </c>
      <c r="S25" s="261">
        <v>158.6122376156429</v>
      </c>
      <c r="T25" s="261">
        <v>164.4154607126483</v>
      </c>
      <c r="U25" s="261">
        <v>166.82960909782031</v>
      </c>
      <c r="V25" s="261">
        <v>164.6836511361839</v>
      </c>
      <c r="W25" s="261">
        <v>165.82464338748329</v>
      </c>
      <c r="X25" s="261">
        <v>150.59585240238181</v>
      </c>
      <c r="Y25" s="261">
        <v>137.6021186130836</v>
      </c>
      <c r="DA25" s="70" t="s">
        <v>1462</v>
      </c>
    </row>
    <row r="26" spans="1:105" ht="12" customHeight="1" x14ac:dyDescent="0.25">
      <c r="A26" s="18" t="s">
        <v>28</v>
      </c>
      <c r="B26" s="230">
        <v>39.20094481016978</v>
      </c>
      <c r="C26" s="230">
        <v>62.319215838852763</v>
      </c>
      <c r="D26" s="230">
        <v>41.164473665066772</v>
      </c>
      <c r="E26" s="230">
        <v>48.56935404664307</v>
      </c>
      <c r="F26" s="230">
        <v>78.319180654937981</v>
      </c>
      <c r="G26" s="230">
        <v>68.844371700629878</v>
      </c>
      <c r="H26" s="230">
        <v>47.01481338885651</v>
      </c>
      <c r="I26" s="230">
        <v>76.353580466730378</v>
      </c>
      <c r="J26" s="230">
        <v>56.738392682465012</v>
      </c>
      <c r="K26" s="230">
        <v>30.860134538175821</v>
      </c>
      <c r="L26" s="230">
        <v>29.486576710197401</v>
      </c>
      <c r="M26" s="230">
        <v>28.903044862215982</v>
      </c>
      <c r="N26" s="230">
        <v>20.255816238762279</v>
      </c>
      <c r="O26" s="230">
        <v>17.71080680040248</v>
      </c>
      <c r="P26" s="230">
        <v>17.504720992914859</v>
      </c>
      <c r="Q26" s="230">
        <v>20.075575826239071</v>
      </c>
      <c r="R26" s="230">
        <v>15.57516543447295</v>
      </c>
      <c r="S26" s="230">
        <v>15.04653519704638</v>
      </c>
      <c r="T26" s="230">
        <v>15.362496510274861</v>
      </c>
      <c r="U26" s="230">
        <v>14.011872454522109</v>
      </c>
      <c r="V26" s="230">
        <v>8.8007335720397428</v>
      </c>
      <c r="W26" s="230">
        <v>17.451837145400429</v>
      </c>
      <c r="X26" s="230">
        <v>14.83924089346224</v>
      </c>
      <c r="Y26" s="230">
        <v>7.2618143436478642</v>
      </c>
      <c r="DA26" s="71" t="s">
        <v>1463</v>
      </c>
    </row>
    <row r="27" spans="1:105" ht="12" customHeight="1" x14ac:dyDescent="0.25">
      <c r="A27" s="18" t="s">
        <v>31</v>
      </c>
      <c r="B27" s="295">
        <v>1.415843505653962</v>
      </c>
      <c r="C27" s="295">
        <v>0.43771275335653348</v>
      </c>
      <c r="D27" s="295">
        <v>0.37328339714058012</v>
      </c>
      <c r="E27" s="295">
        <v>0.35702989931080831</v>
      </c>
      <c r="F27" s="295">
        <v>1.0972149740260659</v>
      </c>
      <c r="G27" s="295">
        <v>0.61187952016483749</v>
      </c>
      <c r="H27" s="295">
        <v>0.57687765425862569</v>
      </c>
      <c r="I27" s="295">
        <v>0</v>
      </c>
      <c r="J27" s="295">
        <v>0.41124339131737869</v>
      </c>
      <c r="K27" s="295">
        <v>0.41127019596001152</v>
      </c>
      <c r="L27" s="295">
        <v>0.2686132280705435</v>
      </c>
      <c r="M27" s="295">
        <v>0.31690020734890978</v>
      </c>
      <c r="N27" s="295">
        <v>0.2960882719532264</v>
      </c>
      <c r="O27" s="295">
        <v>0.278473792469982</v>
      </c>
      <c r="P27" s="295">
        <v>0.26803224991877372</v>
      </c>
      <c r="Q27" s="295">
        <v>0.29982106964932381</v>
      </c>
      <c r="R27" s="295">
        <v>0.27920447682576288</v>
      </c>
      <c r="S27" s="295">
        <v>0.34368086000653758</v>
      </c>
      <c r="T27" s="295">
        <v>0.44105472133528861</v>
      </c>
      <c r="U27" s="295">
        <v>0.49716713599362888</v>
      </c>
      <c r="V27" s="295">
        <v>0.48454555868588378</v>
      </c>
      <c r="W27" s="295">
        <v>0.5405458567785637</v>
      </c>
      <c r="X27" s="295">
        <v>8.1500568161183633</v>
      </c>
      <c r="Y27" s="295">
        <v>10.45065702331048</v>
      </c>
      <c r="DA27" s="122" t="s">
        <v>1464</v>
      </c>
    </row>
    <row r="28" spans="1:105" ht="12" customHeight="1" x14ac:dyDescent="0.25">
      <c r="A28" s="18" t="s">
        <v>159</v>
      </c>
      <c r="B28" s="295">
        <v>2.543143703626924</v>
      </c>
      <c r="C28" s="295">
        <v>0.78238518699367121</v>
      </c>
      <c r="D28" s="295">
        <v>0.66624036822114208</v>
      </c>
      <c r="E28" s="295">
        <v>0.31756393320491122</v>
      </c>
      <c r="F28" s="295">
        <v>0.88631130995141028</v>
      </c>
      <c r="G28" s="295">
        <v>0.99169404618579615</v>
      </c>
      <c r="H28" s="295">
        <v>1.367388245407511</v>
      </c>
      <c r="I28" s="295">
        <v>0.90518369532330178</v>
      </c>
      <c r="J28" s="295">
        <v>1.8643227004045611</v>
      </c>
      <c r="K28" s="295">
        <v>1.120505081092344</v>
      </c>
      <c r="L28" s="295">
        <v>0.24303541209489829</v>
      </c>
      <c r="M28" s="295">
        <v>0.28786315645222732</v>
      </c>
      <c r="N28" s="295">
        <v>0.26899248033501327</v>
      </c>
      <c r="O28" s="295">
        <v>0.25289354784360718</v>
      </c>
      <c r="P28" s="295">
        <v>0.73103827006264477</v>
      </c>
      <c r="Q28" s="295">
        <v>1.0909433981656791</v>
      </c>
      <c r="R28" s="295">
        <v>1.015729230376289</v>
      </c>
      <c r="S28" s="295">
        <v>0.95870778277580315</v>
      </c>
      <c r="T28" s="295">
        <v>1.1646260615828059</v>
      </c>
      <c r="U28" s="295">
        <v>1.105328208796061</v>
      </c>
      <c r="V28" s="295">
        <v>1.548853559000013</v>
      </c>
      <c r="W28" s="295">
        <v>0.97803017329617248</v>
      </c>
      <c r="X28" s="295">
        <v>1.103947811751353</v>
      </c>
      <c r="Y28" s="295">
        <v>1.1045399914114029</v>
      </c>
      <c r="DA28" s="122" t="s">
        <v>1465</v>
      </c>
    </row>
    <row r="29" spans="1:105" ht="12" customHeight="1" x14ac:dyDescent="0.25">
      <c r="A29" s="18" t="s">
        <v>32</v>
      </c>
      <c r="B29" s="295">
        <v>18.139406102830009</v>
      </c>
      <c r="C29" s="295">
        <v>17.9451568393564</v>
      </c>
      <c r="D29" s="295">
        <v>7.6518408708473924</v>
      </c>
      <c r="E29" s="295">
        <v>5.7939439219764921</v>
      </c>
      <c r="F29" s="295">
        <v>10.18038447703467</v>
      </c>
      <c r="G29" s="295">
        <v>5.6772756884413829</v>
      </c>
      <c r="H29" s="295">
        <v>7.9029535885706101</v>
      </c>
      <c r="I29" s="295">
        <v>7.387493026452459</v>
      </c>
      <c r="J29" s="295">
        <v>3.218370569082631</v>
      </c>
      <c r="K29" s="295">
        <v>3.9338132642529779</v>
      </c>
      <c r="L29" s="295">
        <v>2.1021539213534481</v>
      </c>
      <c r="M29" s="295">
        <v>2.2265352023298188</v>
      </c>
      <c r="N29" s="295">
        <v>1.80225024385491</v>
      </c>
      <c r="O29" s="295">
        <v>0.72643347350148002</v>
      </c>
      <c r="P29" s="295">
        <v>0.23306513764654069</v>
      </c>
      <c r="Q29" s="295">
        <v>0.52141366487300644</v>
      </c>
      <c r="R29" s="295">
        <v>0.24277985146431791</v>
      </c>
      <c r="S29" s="295">
        <v>2.7695721240094489E-2</v>
      </c>
      <c r="T29" s="295">
        <v>0.15739999377136271</v>
      </c>
      <c r="U29" s="295">
        <v>0.43120595229646702</v>
      </c>
      <c r="V29" s="295">
        <v>0.31248582403532849</v>
      </c>
      <c r="W29" s="295">
        <v>0</v>
      </c>
      <c r="X29" s="295">
        <v>9.2694076831198513E-2</v>
      </c>
      <c r="Y29" s="295">
        <v>0.23032988374347471</v>
      </c>
      <c r="DA29" s="122" t="s">
        <v>1466</v>
      </c>
    </row>
    <row r="30" spans="1:105" ht="12" customHeight="1" x14ac:dyDescent="0.25">
      <c r="A30" s="18" t="s">
        <v>33</v>
      </c>
      <c r="B30" s="295">
        <v>48.841248851402781</v>
      </c>
      <c r="C30" s="295">
        <v>48.081114397465051</v>
      </c>
      <c r="D30" s="295">
        <v>93.088743441921309</v>
      </c>
      <c r="E30" s="295">
        <v>93.34288958490383</v>
      </c>
      <c r="F30" s="295">
        <v>109.4108067931988</v>
      </c>
      <c r="G30" s="295">
        <v>155.92852152193879</v>
      </c>
      <c r="H30" s="295">
        <v>185.42861914658411</v>
      </c>
      <c r="I30" s="295">
        <v>181.13268446022369</v>
      </c>
      <c r="J30" s="295">
        <v>120.7461690640497</v>
      </c>
      <c r="K30" s="295">
        <v>82.587006014952721</v>
      </c>
      <c r="L30" s="295">
        <v>72.142038701364612</v>
      </c>
      <c r="M30" s="295">
        <v>41.360711232029978</v>
      </c>
      <c r="N30" s="295">
        <v>48.15745785908625</v>
      </c>
      <c r="O30" s="295">
        <v>48.009107404963032</v>
      </c>
      <c r="P30" s="295">
        <v>39.456873086068988</v>
      </c>
      <c r="Q30" s="295">
        <v>35.594198969630767</v>
      </c>
      <c r="R30" s="295">
        <v>37.487133452377847</v>
      </c>
      <c r="S30" s="295">
        <v>35.873972773562762</v>
      </c>
      <c r="T30" s="295">
        <v>33.263440736429267</v>
      </c>
      <c r="U30" s="295">
        <v>26.960530277942059</v>
      </c>
      <c r="V30" s="295">
        <v>25.85210141432443</v>
      </c>
      <c r="W30" s="295">
        <v>9.3671650241406681</v>
      </c>
      <c r="X30" s="295">
        <v>8.9528331718997958</v>
      </c>
      <c r="Y30" s="295">
        <v>18.447581923177601</v>
      </c>
      <c r="DA30" s="122" t="s">
        <v>1467</v>
      </c>
    </row>
    <row r="31" spans="1:105" ht="12" customHeight="1" x14ac:dyDescent="0.25">
      <c r="A31" s="18" t="s">
        <v>35</v>
      </c>
      <c r="B31" s="295">
        <v>88.340275147722423</v>
      </c>
      <c r="C31" s="295">
        <v>56.815398097540012</v>
      </c>
      <c r="D31" s="295">
        <v>50.221427088545859</v>
      </c>
      <c r="E31" s="295">
        <v>38.964674517994723</v>
      </c>
      <c r="F31" s="295">
        <v>60.605232028076877</v>
      </c>
      <c r="G31" s="295">
        <v>73.632940450502545</v>
      </c>
      <c r="H31" s="295">
        <v>85.368450594136945</v>
      </c>
      <c r="I31" s="295">
        <v>94.246147100402212</v>
      </c>
      <c r="J31" s="295">
        <v>81.896062782828622</v>
      </c>
      <c r="K31" s="295">
        <v>71.44966608395066</v>
      </c>
      <c r="L31" s="295">
        <v>48.287040978014197</v>
      </c>
      <c r="M31" s="295">
        <v>64.432153069285661</v>
      </c>
      <c r="N31" s="295">
        <v>55.79606856543603</v>
      </c>
      <c r="O31" s="295">
        <v>54.195173394305513</v>
      </c>
      <c r="P31" s="295">
        <v>57.960239625202242</v>
      </c>
      <c r="Q31" s="295">
        <v>68.173331490113213</v>
      </c>
      <c r="R31" s="295">
        <v>67.118976929320965</v>
      </c>
      <c r="S31" s="295">
        <v>75.281628843321784</v>
      </c>
      <c r="T31" s="295">
        <v>76.268556030106495</v>
      </c>
      <c r="U31" s="295">
        <v>74.730058386816353</v>
      </c>
      <c r="V31" s="295">
        <v>79.467537485998022</v>
      </c>
      <c r="W31" s="295">
        <v>86.557260977103823</v>
      </c>
      <c r="X31" s="295">
        <v>68.227043403817817</v>
      </c>
      <c r="Y31" s="295">
        <v>60.843101969811791</v>
      </c>
      <c r="DA31" s="122" t="s">
        <v>1468</v>
      </c>
    </row>
    <row r="32" spans="1:105" ht="12" customHeight="1" x14ac:dyDescent="0.25">
      <c r="A32" s="18" t="s">
        <v>38</v>
      </c>
      <c r="B32" s="295">
        <v>7.5786937646525665E-2</v>
      </c>
      <c r="C32" s="295">
        <v>4.8901524400435083E-2</v>
      </c>
      <c r="D32" s="295">
        <v>3.3950075606393813E-2</v>
      </c>
      <c r="E32" s="295">
        <v>5.4399982559479282E-2</v>
      </c>
      <c r="F32" s="295">
        <v>0</v>
      </c>
      <c r="G32" s="295">
        <v>0.23499721845430471</v>
      </c>
      <c r="H32" s="295">
        <v>0.2158682647758346</v>
      </c>
      <c r="I32" s="295">
        <v>0.1035145234941206</v>
      </c>
      <c r="J32" s="295">
        <v>1.3889811560069889</v>
      </c>
      <c r="K32" s="295">
        <v>4.015132768751327</v>
      </c>
      <c r="L32" s="295">
        <v>3.6377245565916012</v>
      </c>
      <c r="M32" s="295">
        <v>6.2910672199681734</v>
      </c>
      <c r="N32" s="295">
        <v>6.3800856839115099</v>
      </c>
      <c r="O32" s="295">
        <v>14.296700740447379</v>
      </c>
      <c r="P32" s="295">
        <v>11.2348377873045</v>
      </c>
      <c r="Q32" s="295">
        <v>17.175660549044242</v>
      </c>
      <c r="R32" s="295">
        <v>25.2632455593033</v>
      </c>
      <c r="S32" s="295">
        <v>31.080016437689562</v>
      </c>
      <c r="T32" s="295">
        <v>37.757886659148177</v>
      </c>
      <c r="U32" s="295">
        <v>49.093446681453628</v>
      </c>
      <c r="V32" s="295">
        <v>48.217393722100432</v>
      </c>
      <c r="W32" s="295">
        <v>50.92980421076367</v>
      </c>
      <c r="X32" s="295">
        <v>49.230036228500992</v>
      </c>
      <c r="Y32" s="295">
        <v>39.264093477980971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8.3263663609322425</v>
      </c>
      <c r="C33" s="261">
        <f t="shared" si="0"/>
        <v>7.5319845781795358</v>
      </c>
      <c r="D33" s="261">
        <f t="shared" si="0"/>
        <v>6.6001949808282232</v>
      </c>
      <c r="E33" s="261">
        <f t="shared" si="0"/>
        <v>6.6532691424233352</v>
      </c>
      <c r="F33" s="261">
        <f t="shared" si="0"/>
        <v>10.440199202809797</v>
      </c>
      <c r="G33" s="261">
        <f t="shared" si="0"/>
        <v>14.370338594161129</v>
      </c>
      <c r="H33" s="261">
        <f t="shared" si="0"/>
        <v>15.30288409386335</v>
      </c>
      <c r="I33" s="261">
        <f t="shared" si="0"/>
        <v>16.124035971764098</v>
      </c>
      <c r="J33" s="261">
        <f t="shared" si="0"/>
        <v>12.073151820848583</v>
      </c>
      <c r="K33" s="261">
        <f t="shared" si="0"/>
        <v>8.9768432004449501</v>
      </c>
      <c r="L33" s="261">
        <f t="shared" si="0"/>
        <v>5.7035376116737888</v>
      </c>
      <c r="M33" s="261">
        <f t="shared" si="0"/>
        <v>6.1517541831400502</v>
      </c>
      <c r="N33" s="261">
        <f t="shared" si="0"/>
        <v>5.9195072984092709</v>
      </c>
      <c r="O33" s="261">
        <f t="shared" si="0"/>
        <v>5.5960249854901543</v>
      </c>
      <c r="P33" s="261">
        <f t="shared" si="0"/>
        <v>5.9251707198635</v>
      </c>
      <c r="Q33" s="261">
        <f t="shared" si="0"/>
        <v>6.9632830422912981</v>
      </c>
      <c r="R33" s="261">
        <f t="shared" si="0"/>
        <v>6.5572743006500636</v>
      </c>
      <c r="S33" s="261">
        <f t="shared" si="0"/>
        <v>7.5538407189673924</v>
      </c>
      <c r="T33" s="261">
        <f t="shared" si="0"/>
        <v>7.9542907352275014</v>
      </c>
      <c r="U33" s="261">
        <f t="shared" si="0"/>
        <v>8.5016546345148925</v>
      </c>
      <c r="V33" s="261">
        <f t="shared" si="0"/>
        <v>7.9566623476049383</v>
      </c>
      <c r="W33" s="261">
        <f t="shared" si="0"/>
        <v>7.7257417015269176</v>
      </c>
      <c r="X33" s="261">
        <f t="shared" si="0"/>
        <v>6.6578101575612632</v>
      </c>
      <c r="Y33" s="261">
        <f t="shared" si="0"/>
        <v>7.0393583871253895</v>
      </c>
      <c r="DA33" s="70"/>
    </row>
    <row r="34" spans="1:105" ht="12" customHeight="1" x14ac:dyDescent="0.25">
      <c r="A34" s="60" t="s">
        <v>1471</v>
      </c>
      <c r="B34" s="262">
        <v>7.6612749136083869</v>
      </c>
      <c r="C34" s="262">
        <v>6.8467576089145838</v>
      </c>
      <c r="D34" s="262">
        <v>5.9295298287918907</v>
      </c>
      <c r="E34" s="262">
        <v>6.0416096278938021</v>
      </c>
      <c r="F34" s="262">
        <v>9.6017258153320029</v>
      </c>
      <c r="G34" s="262">
        <v>13.360143761000421</v>
      </c>
      <c r="H34" s="262">
        <v>14.232144625724899</v>
      </c>
      <c r="I34" s="262">
        <v>14.96036486858517</v>
      </c>
      <c r="J34" s="262">
        <v>11.22078207274747</v>
      </c>
      <c r="K34" s="262">
        <v>8.3523405019175421</v>
      </c>
      <c r="L34" s="262">
        <v>5.2027417563296634</v>
      </c>
      <c r="M34" s="262">
        <v>5.6892789460585824</v>
      </c>
      <c r="N34" s="262">
        <v>5.4918873052639219</v>
      </c>
      <c r="O34" s="262">
        <v>5.1568226551866996</v>
      </c>
      <c r="P34" s="262">
        <v>5.5159412294381589</v>
      </c>
      <c r="Q34" s="262">
        <v>6.5047483938392583</v>
      </c>
      <c r="R34" s="262">
        <v>6.0858327395115008</v>
      </c>
      <c r="S34" s="262">
        <v>7.0470839726174086</v>
      </c>
      <c r="T34" s="262">
        <v>7.427283830537724</v>
      </c>
      <c r="U34" s="262">
        <v>7.9662439153869444</v>
      </c>
      <c r="V34" s="262">
        <v>7.4309342533666198</v>
      </c>
      <c r="W34" s="262">
        <v>7.1962548022121986</v>
      </c>
      <c r="X34" s="262">
        <v>6.1755458023302419</v>
      </c>
      <c r="Y34" s="262">
        <v>6.5982312702000137</v>
      </c>
      <c r="DA34" s="72" t="s">
        <v>1472</v>
      </c>
    </row>
    <row r="35" spans="1:105" ht="12" customHeight="1" x14ac:dyDescent="0.25">
      <c r="A35" s="60" t="s">
        <v>1473</v>
      </c>
      <c r="B35" s="262">
        <v>0.66509144732385594</v>
      </c>
      <c r="C35" s="262">
        <v>0.68522696926495152</v>
      </c>
      <c r="D35" s="262">
        <v>0.67066515203633237</v>
      </c>
      <c r="E35" s="262">
        <v>0.61165951452953271</v>
      </c>
      <c r="F35" s="262">
        <v>0.83847338747779365</v>
      </c>
      <c r="G35" s="262">
        <v>1.010194833160708</v>
      </c>
      <c r="H35" s="262">
        <v>1.0707394681384499</v>
      </c>
      <c r="I35" s="262">
        <v>1.1636711031789291</v>
      </c>
      <c r="J35" s="262">
        <v>0.85236974810111343</v>
      </c>
      <c r="K35" s="262">
        <v>0.62450269852740758</v>
      </c>
      <c r="L35" s="262">
        <v>0.50079585534412574</v>
      </c>
      <c r="M35" s="262">
        <v>0.46247523708146782</v>
      </c>
      <c r="N35" s="262">
        <v>0.42761999314534882</v>
      </c>
      <c r="O35" s="262">
        <v>0.43920233030345451</v>
      </c>
      <c r="P35" s="262">
        <v>0.40922949042534063</v>
      </c>
      <c r="Q35" s="262">
        <v>0.45853464845204028</v>
      </c>
      <c r="R35" s="262">
        <v>0.4714415611385625</v>
      </c>
      <c r="S35" s="262">
        <v>0.50675674634998347</v>
      </c>
      <c r="T35" s="262">
        <v>0.52700690468977762</v>
      </c>
      <c r="U35" s="262">
        <v>0.53541071912794735</v>
      </c>
      <c r="V35" s="262">
        <v>0.52572809423831857</v>
      </c>
      <c r="W35" s="262">
        <v>0.5294868993147186</v>
      </c>
      <c r="X35" s="262">
        <v>0.48226435523102118</v>
      </c>
      <c r="Y35" s="262">
        <v>0.44112711692537582</v>
      </c>
      <c r="DA35" s="72" t="s">
        <v>1474</v>
      </c>
    </row>
    <row r="36" spans="1:105" ht="12" customHeight="1" x14ac:dyDescent="0.25">
      <c r="A36" s="64" t="s">
        <v>28</v>
      </c>
      <c r="B36" s="229">
        <v>0.1186531981125596</v>
      </c>
      <c r="C36" s="229">
        <v>0.17146995634032061</v>
      </c>
      <c r="D36" s="229">
        <v>0.1200774279770539</v>
      </c>
      <c r="E36" s="229">
        <v>0.1509540987651202</v>
      </c>
      <c r="F36" s="229">
        <v>0.24696717795902989</v>
      </c>
      <c r="G36" s="229">
        <v>0.21152368872282759</v>
      </c>
      <c r="H36" s="229">
        <v>0.14608975269464</v>
      </c>
      <c r="I36" s="229">
        <v>0.239821321793454</v>
      </c>
      <c r="J36" s="229">
        <v>0.17991258175572769</v>
      </c>
      <c r="K36" s="229">
        <v>9.7492095543041418E-2</v>
      </c>
      <c r="L36" s="229">
        <v>9.3326946917258014E-2</v>
      </c>
      <c r="M36" s="229">
        <v>9.1222890780212812E-2</v>
      </c>
      <c r="N36" s="229">
        <v>6.391905712980045E-2</v>
      </c>
      <c r="O36" s="229">
        <v>5.5428342263799432E-2</v>
      </c>
      <c r="P36" s="229">
        <v>5.5303800503619542E-2</v>
      </c>
      <c r="Q36" s="229">
        <v>6.3515962218217856E-2</v>
      </c>
      <c r="R36" s="229">
        <v>4.9287306509302298E-2</v>
      </c>
      <c r="S36" s="229">
        <v>4.780682814753321E-2</v>
      </c>
      <c r="T36" s="229">
        <v>4.8648045518243463E-2</v>
      </c>
      <c r="U36" s="229">
        <v>4.4314559522375598E-2</v>
      </c>
      <c r="V36" s="229">
        <v>2.7985749642743071E-2</v>
      </c>
      <c r="W36" s="229">
        <v>5.5483125994696653E-2</v>
      </c>
      <c r="X36" s="229">
        <v>4.7035741075885797E-2</v>
      </c>
      <c r="Y36" s="229">
        <v>2.299233653852412E-2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4.2854671178526853E-3</v>
      </c>
      <c r="C38" s="229">
        <v>1.2043570461753739E-3</v>
      </c>
      <c r="D38" s="229">
        <v>1.0888736389508579E-3</v>
      </c>
      <c r="E38" s="229">
        <v>1.1096529435188089E-3</v>
      </c>
      <c r="F38" s="229">
        <v>3.4598942874988171E-3</v>
      </c>
      <c r="G38" s="229">
        <v>1.8799941078993969E-3</v>
      </c>
      <c r="H38" s="229">
        <v>1.792539579997181E-3</v>
      </c>
      <c r="I38" s="229">
        <v>0</v>
      </c>
      <c r="J38" s="229">
        <v>1.3040175578459159E-3</v>
      </c>
      <c r="K38" s="229">
        <v>1.299268257853451E-3</v>
      </c>
      <c r="L38" s="229">
        <v>8.5017846336646167E-4</v>
      </c>
      <c r="M38" s="229">
        <v>1.0001905730357009E-3</v>
      </c>
      <c r="N38" s="229">
        <v>9.3433327728483645E-4</v>
      </c>
      <c r="O38" s="229">
        <v>8.7152103540385671E-4</v>
      </c>
      <c r="P38" s="229">
        <v>8.4681167349333548E-4</v>
      </c>
      <c r="Q38" s="229">
        <v>9.4858667551553204E-4</v>
      </c>
      <c r="R38" s="229">
        <v>8.8353710822375233E-4</v>
      </c>
      <c r="S38" s="229">
        <v>1.091965133285583E-3</v>
      </c>
      <c r="T38" s="229">
        <v>1.396677300802292E-3</v>
      </c>
      <c r="U38" s="229">
        <v>1.5723624884587269E-3</v>
      </c>
      <c r="V38" s="229">
        <v>1.540822771748029E-3</v>
      </c>
      <c r="W38" s="229">
        <v>1.718510986991457E-3</v>
      </c>
      <c r="X38" s="229">
        <v>2.5833124814733089E-2</v>
      </c>
      <c r="Y38" s="229">
        <v>3.3088841432421093E-2</v>
      </c>
      <c r="DA38" s="73" t="s">
        <v>1477</v>
      </c>
    </row>
    <row r="39" spans="1:105" ht="12" customHeight="1" x14ac:dyDescent="0.25">
      <c r="A39" s="64" t="s">
        <v>159</v>
      </c>
      <c r="B39" s="229">
        <v>7.6975729834162423E-3</v>
      </c>
      <c r="C39" s="229">
        <v>2.1527156920912241E-3</v>
      </c>
      <c r="D39" s="229">
        <v>1.9434338085165541E-3</v>
      </c>
      <c r="E39" s="229">
        <v>9.8699227688344034E-4</v>
      </c>
      <c r="F39" s="229">
        <v>2.7948428620093069E-3</v>
      </c>
      <c r="G39" s="229">
        <v>3.046970689860571E-3</v>
      </c>
      <c r="H39" s="229">
        <v>4.2489036159077623E-3</v>
      </c>
      <c r="I39" s="229">
        <v>2.843119457546681E-3</v>
      </c>
      <c r="J39" s="229">
        <v>5.9116075446961824E-3</v>
      </c>
      <c r="K39" s="229">
        <v>3.5398545747485728E-3</v>
      </c>
      <c r="L39" s="229">
        <v>7.6922300023218415E-4</v>
      </c>
      <c r="M39" s="229">
        <v>9.0854473657954633E-4</v>
      </c>
      <c r="N39" s="229">
        <v>8.4883006023316152E-4</v>
      </c>
      <c r="O39" s="229">
        <v>7.9146423334387306E-4</v>
      </c>
      <c r="P39" s="229">
        <v>2.3096166265328998E-3</v>
      </c>
      <c r="Q39" s="229">
        <v>3.4515732081537281E-3</v>
      </c>
      <c r="R39" s="229">
        <v>3.21425529113219E-3</v>
      </c>
      <c r="S39" s="229">
        <v>3.0460685875285331E-3</v>
      </c>
      <c r="T39" s="229">
        <v>3.6879931343007551E-3</v>
      </c>
      <c r="U39" s="229">
        <v>3.495759246983842E-3</v>
      </c>
      <c r="V39" s="229">
        <v>4.9252516941493641E-3</v>
      </c>
      <c r="W39" s="229">
        <v>3.1093672763218652E-3</v>
      </c>
      <c r="X39" s="229">
        <v>3.4991684418105269E-3</v>
      </c>
      <c r="Y39" s="229">
        <v>3.4971914732306749E-3</v>
      </c>
      <c r="DA39" s="73" t="s">
        <v>1478</v>
      </c>
    </row>
    <row r="40" spans="1:105" ht="12" customHeight="1" x14ac:dyDescent="0.25">
      <c r="A40" s="64" t="s">
        <v>32</v>
      </c>
      <c r="B40" s="229">
        <v>5.4904251833361388E-2</v>
      </c>
      <c r="C40" s="229">
        <v>4.9375705684766721E-2</v>
      </c>
      <c r="D40" s="229">
        <v>2.2320542187346939E-2</v>
      </c>
      <c r="E40" s="229">
        <v>1.800764288933461E-2</v>
      </c>
      <c r="F40" s="229">
        <v>3.2102236052601582E-2</v>
      </c>
      <c r="G40" s="229">
        <v>1.7443376500515931E-2</v>
      </c>
      <c r="H40" s="229">
        <v>2.455695241757885E-2</v>
      </c>
      <c r="I40" s="229">
        <v>2.3203605273176778E-2</v>
      </c>
      <c r="J40" s="229">
        <v>1.0205177319188571E-2</v>
      </c>
      <c r="K40" s="229">
        <v>1.242754460880925E-2</v>
      </c>
      <c r="L40" s="229">
        <v>6.6534548706093473E-3</v>
      </c>
      <c r="M40" s="229">
        <v>7.0273211195804701E-3</v>
      </c>
      <c r="N40" s="229">
        <v>5.6871633777320438E-3</v>
      </c>
      <c r="O40" s="229">
        <v>2.2734708618811052E-3</v>
      </c>
      <c r="P40" s="229">
        <v>7.3633780749604474E-4</v>
      </c>
      <c r="Q40" s="229">
        <v>1.6496707703323029E-3</v>
      </c>
      <c r="R40" s="229">
        <v>7.6827209340069751E-4</v>
      </c>
      <c r="S40" s="229">
        <v>8.7996642975127746E-5</v>
      </c>
      <c r="T40" s="229">
        <v>4.9843474701127778E-4</v>
      </c>
      <c r="U40" s="229">
        <v>1.3637507693183011E-3</v>
      </c>
      <c r="V40" s="229">
        <v>9.9368421584112416E-4</v>
      </c>
      <c r="W40" s="229">
        <v>0</v>
      </c>
      <c r="X40" s="229">
        <v>2.9381116112357081E-4</v>
      </c>
      <c r="Y40" s="229">
        <v>7.292698423971033E-4</v>
      </c>
      <c r="DA40" s="73" t="s">
        <v>1479</v>
      </c>
    </row>
    <row r="41" spans="1:105" ht="12" customHeight="1" x14ac:dyDescent="0.25">
      <c r="A41" s="64" t="s">
        <v>33</v>
      </c>
      <c r="B41" s="229">
        <v>0.14783241587909121</v>
      </c>
      <c r="C41" s="229">
        <v>0.1322941323242276</v>
      </c>
      <c r="D41" s="229">
        <v>0.27154135328122941</v>
      </c>
      <c r="E41" s="229">
        <v>0.29011075090456478</v>
      </c>
      <c r="F41" s="229">
        <v>0.34500971493798832</v>
      </c>
      <c r="G41" s="229">
        <v>0.47908892527688701</v>
      </c>
      <c r="H41" s="229">
        <v>0.5761848056181752</v>
      </c>
      <c r="I41" s="229">
        <v>0.56892524936895938</v>
      </c>
      <c r="J41" s="229">
        <v>0.38287575636841192</v>
      </c>
      <c r="K41" s="229">
        <v>0.26090554696264279</v>
      </c>
      <c r="L41" s="229">
        <v>0.2283342784263121</v>
      </c>
      <c r="M41" s="229">
        <v>0.1305413897150943</v>
      </c>
      <c r="N41" s="229">
        <v>0.15196520662694271</v>
      </c>
      <c r="O41" s="229">
        <v>0.15025093249627269</v>
      </c>
      <c r="P41" s="229">
        <v>0.1246586585716972</v>
      </c>
      <c r="Q41" s="229">
        <v>0.1126144433669443</v>
      </c>
      <c r="R41" s="229">
        <v>0.1186273009038501</v>
      </c>
      <c r="S41" s="229">
        <v>0.1139811145154306</v>
      </c>
      <c r="T41" s="229">
        <v>0.10533453192044059</v>
      </c>
      <c r="U41" s="229">
        <v>8.5266550037078587E-2</v>
      </c>
      <c r="V41" s="229">
        <v>8.2207969596834865E-2</v>
      </c>
      <c r="W41" s="229">
        <v>2.978022273056152E-2</v>
      </c>
      <c r="X41" s="229">
        <v>2.8377674167592119E-2</v>
      </c>
      <c r="Y41" s="229">
        <v>5.8408682985776582E-2</v>
      </c>
      <c r="DA41" s="73" t="s">
        <v>1480</v>
      </c>
    </row>
    <row r="42" spans="1:105" ht="12" customHeight="1" x14ac:dyDescent="0.25">
      <c r="A42" s="64" t="s">
        <v>35</v>
      </c>
      <c r="B42" s="229">
        <v>0.26738784534860149</v>
      </c>
      <c r="C42" s="229">
        <v>0.1563263224690547</v>
      </c>
      <c r="D42" s="229">
        <v>0.1464967059507756</v>
      </c>
      <c r="E42" s="229">
        <v>0.1211026467408139</v>
      </c>
      <c r="F42" s="229">
        <v>0.1911090361053549</v>
      </c>
      <c r="G42" s="229">
        <v>0.2262365214592568</v>
      </c>
      <c r="H42" s="229">
        <v>0.26526651785409522</v>
      </c>
      <c r="I42" s="229">
        <v>0.29602063758368558</v>
      </c>
      <c r="J42" s="229">
        <v>0.25968539809273522</v>
      </c>
      <c r="K42" s="229">
        <v>0.22572091070302511</v>
      </c>
      <c r="L42" s="229">
        <v>0.15283164792025869</v>
      </c>
      <c r="M42" s="229">
        <v>0.2033587564975588</v>
      </c>
      <c r="N42" s="229">
        <v>0.17606953243520809</v>
      </c>
      <c r="O42" s="229">
        <v>0.16961105464022461</v>
      </c>
      <c r="P42" s="229">
        <v>0.18311754472816691</v>
      </c>
      <c r="Q42" s="229">
        <v>0.21568969103026039</v>
      </c>
      <c r="R42" s="229">
        <v>0.2123966902582165</v>
      </c>
      <c r="S42" s="229">
        <v>0.2391896769354275</v>
      </c>
      <c r="T42" s="229">
        <v>0.2415177886538013</v>
      </c>
      <c r="U42" s="229">
        <v>0.23634454504504149</v>
      </c>
      <c r="V42" s="229">
        <v>0.25270150386940909</v>
      </c>
      <c r="W42" s="229">
        <v>0.27518406094078268</v>
      </c>
      <c r="X42" s="229">
        <v>0.21625833632292071</v>
      </c>
      <c r="Y42" s="229">
        <v>0.19264126158242201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2.293914743754991E-4</v>
      </c>
      <c r="C44" s="229">
        <v>1.345514724639719E-4</v>
      </c>
      <c r="D44" s="229">
        <v>9.903291346833935E-5</v>
      </c>
      <c r="E44" s="229">
        <v>1.6907575777553549E-4</v>
      </c>
      <c r="F44" s="229">
        <v>0</v>
      </c>
      <c r="G44" s="229">
        <v>7.2202675773136383E-4</v>
      </c>
      <c r="H44" s="229">
        <v>6.7077031987534117E-4</v>
      </c>
      <c r="I44" s="229">
        <v>3.2513196758332221E-4</v>
      </c>
      <c r="J44" s="229">
        <v>4.4043402354699166E-3</v>
      </c>
      <c r="K44" s="229">
        <v>1.2684445915971671E-2</v>
      </c>
      <c r="L44" s="229">
        <v>1.1513636524487459E-2</v>
      </c>
      <c r="M44" s="229">
        <v>1.985567059228284E-2</v>
      </c>
      <c r="N44" s="229">
        <v>2.013293646209938E-2</v>
      </c>
      <c r="O44" s="229">
        <v>4.4743440025929511E-2</v>
      </c>
      <c r="P44" s="229">
        <v>3.549495178649812E-2</v>
      </c>
      <c r="Q44" s="229">
        <v>5.4341086699001097E-2</v>
      </c>
      <c r="R44" s="229">
        <v>7.9945046653900093E-2</v>
      </c>
      <c r="S44" s="229">
        <v>9.8749445317537349E-2</v>
      </c>
      <c r="T44" s="229">
        <v>0.11956698493883371</v>
      </c>
      <c r="U44" s="229">
        <v>0.15526507768215689</v>
      </c>
      <c r="V44" s="229">
        <v>0.15332811726278911</v>
      </c>
      <c r="W44" s="229">
        <v>0.16191674953005031</v>
      </c>
      <c r="X44" s="229">
        <v>0.15604377972059369</v>
      </c>
      <c r="Y44" s="229">
        <v>0.1243178644350076</v>
      </c>
      <c r="DA44" s="73" t="s">
        <v>1483</v>
      </c>
    </row>
    <row r="45" spans="1:105" ht="12" customHeight="1" x14ac:dyDescent="0.25">
      <c r="A45" s="146" t="s">
        <v>39</v>
      </c>
      <c r="B45" s="325">
        <v>6.4101304574597701E-2</v>
      </c>
      <c r="C45" s="325">
        <v>0.17226922823585139</v>
      </c>
      <c r="D45" s="325">
        <v>0.10709778227899081</v>
      </c>
      <c r="E45" s="325">
        <v>2.9218654251521418E-2</v>
      </c>
      <c r="F45" s="325">
        <v>1.7030485273310851E-2</v>
      </c>
      <c r="G45" s="325">
        <v>7.025332964572982E-2</v>
      </c>
      <c r="H45" s="325">
        <v>5.1929226038180128E-2</v>
      </c>
      <c r="I45" s="325">
        <v>3.2532037734523123E-2</v>
      </c>
      <c r="J45" s="325">
        <v>8.0708692270380911E-3</v>
      </c>
      <c r="K45" s="325">
        <v>1.043303196131542E-2</v>
      </c>
      <c r="L45" s="325">
        <v>6.5164892216013869E-3</v>
      </c>
      <c r="M45" s="325">
        <v>8.5604730671233076E-3</v>
      </c>
      <c r="N45" s="325">
        <v>8.0629337760481229E-3</v>
      </c>
      <c r="O45" s="325">
        <v>1.5232104746599419E-2</v>
      </c>
      <c r="P45" s="325">
        <v>6.7617687278365276E-3</v>
      </c>
      <c r="Q45" s="325">
        <v>6.3236344836150012E-3</v>
      </c>
      <c r="R45" s="325">
        <v>6.3191523205368052E-3</v>
      </c>
      <c r="S45" s="325">
        <v>2.8036510702656192E-3</v>
      </c>
      <c r="T45" s="325">
        <v>6.356448476344298E-3</v>
      </c>
      <c r="U45" s="325">
        <v>7.7881143365339687E-3</v>
      </c>
      <c r="V45" s="325">
        <v>2.0449951848039642E-3</v>
      </c>
      <c r="W45" s="325">
        <v>2.294861855314113E-3</v>
      </c>
      <c r="X45" s="325">
        <v>4.9227195263616694E-3</v>
      </c>
      <c r="Y45" s="325">
        <v>5.4516686355966307E-3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200.56580139591051</v>
      </c>
      <c r="C48" s="223">
        <v>205.78131033480591</v>
      </c>
      <c r="D48" s="223">
        <v>250.79738087575581</v>
      </c>
      <c r="E48" s="223">
        <v>266.53694989399082</v>
      </c>
      <c r="F48" s="223">
        <v>187.94707769148269</v>
      </c>
      <c r="G48" s="223">
        <v>140.42014393929759</v>
      </c>
      <c r="H48" s="223">
        <v>161.73668545351379</v>
      </c>
      <c r="I48" s="223">
        <v>212.7077194523435</v>
      </c>
      <c r="J48" s="223">
        <v>254.3415946159266</v>
      </c>
      <c r="K48" s="223">
        <v>192.97336614516971</v>
      </c>
      <c r="L48" s="223">
        <v>318.71140710505432</v>
      </c>
      <c r="M48" s="223">
        <v>225.02478314056009</v>
      </c>
      <c r="N48" s="223">
        <v>221.97876508799729</v>
      </c>
      <c r="O48" s="223">
        <v>237.44692121696801</v>
      </c>
      <c r="P48" s="223">
        <v>258.11863308474852</v>
      </c>
      <c r="Q48" s="223">
        <v>247.20821114295089</v>
      </c>
      <c r="R48" s="223">
        <v>250.3042049223171</v>
      </c>
      <c r="S48" s="223">
        <v>254.4803750593193</v>
      </c>
      <c r="T48" s="223">
        <v>244.279808924766</v>
      </c>
      <c r="U48" s="223">
        <v>231.88325316680709</v>
      </c>
      <c r="V48" s="223">
        <v>225.32879073292091</v>
      </c>
      <c r="W48" s="223">
        <v>245.3122662564538</v>
      </c>
      <c r="X48" s="223">
        <v>249.1561711178112</v>
      </c>
      <c r="Y48" s="223">
        <v>217.48128308856769</v>
      </c>
      <c r="DA48" s="89" t="s">
        <v>1485</v>
      </c>
    </row>
    <row r="49" spans="1:105" ht="12" customHeight="1" x14ac:dyDescent="0.25">
      <c r="A49" s="55" t="s">
        <v>91</v>
      </c>
      <c r="B49" s="259">
        <v>1.4431812980381811</v>
      </c>
      <c r="C49" s="259">
        <v>1.480709754574429</v>
      </c>
      <c r="D49" s="259">
        <v>1.8046251512357501</v>
      </c>
      <c r="E49" s="259">
        <v>1.9178800106794369</v>
      </c>
      <c r="F49" s="259">
        <v>1.352382637805049</v>
      </c>
      <c r="G49" s="259">
        <v>1.010400198790768</v>
      </c>
      <c r="H49" s="259">
        <v>1.1637844439514331</v>
      </c>
      <c r="I49" s="259">
        <v>1.530549079282076</v>
      </c>
      <c r="J49" s="259">
        <v>1.8301277192233389</v>
      </c>
      <c r="K49" s="259">
        <v>1.388549548835758</v>
      </c>
      <c r="L49" s="259">
        <v>2.2933039381795388</v>
      </c>
      <c r="M49" s="259">
        <v>1.61917712971634</v>
      </c>
      <c r="N49" s="259">
        <v>1.597259353822496</v>
      </c>
      <c r="O49" s="259">
        <v>1.70856124818879</v>
      </c>
      <c r="P49" s="259">
        <v>1.857305589239902</v>
      </c>
      <c r="Q49" s="259">
        <v>1.778799100144945</v>
      </c>
      <c r="R49" s="259">
        <v>1.80107647889116</v>
      </c>
      <c r="S49" s="259">
        <v>1.831126320874227</v>
      </c>
      <c r="T49" s="259">
        <v>1.757727634895252</v>
      </c>
      <c r="U49" s="259">
        <v>1.66852759528004</v>
      </c>
      <c r="V49" s="259">
        <v>1.621364631617001</v>
      </c>
      <c r="W49" s="259">
        <v>1.7651567334838949</v>
      </c>
      <c r="X49" s="259">
        <v>1.7928157439869139</v>
      </c>
      <c r="Y49" s="259">
        <v>1.564897496194454</v>
      </c>
      <c r="DA49" s="67" t="s">
        <v>1486</v>
      </c>
    </row>
    <row r="50" spans="1:105" ht="12" customHeight="1" x14ac:dyDescent="0.25">
      <c r="A50" s="173" t="s">
        <v>92</v>
      </c>
      <c r="B50" s="224">
        <v>1.615846399067536</v>
      </c>
      <c r="C50" s="224">
        <v>1.6578648353091181</v>
      </c>
      <c r="D50" s="224">
        <v>2.020534118793611</v>
      </c>
      <c r="E50" s="224">
        <v>2.147339016458063</v>
      </c>
      <c r="F50" s="224">
        <v>1.5141844052644671</v>
      </c>
      <c r="G50" s="224">
        <v>1.1312865022936229</v>
      </c>
      <c r="H50" s="224">
        <v>1.303021945756941</v>
      </c>
      <c r="I50" s="224">
        <v>1.713667036647426</v>
      </c>
      <c r="J50" s="224">
        <v>2.0490878650940498</v>
      </c>
      <c r="K50" s="224">
        <v>1.5546783979692009</v>
      </c>
      <c r="L50" s="224">
        <v>2.5676794145767641</v>
      </c>
      <c r="M50" s="224">
        <v>1.8128987245478001</v>
      </c>
      <c r="N50" s="224">
        <v>1.788358662047143</v>
      </c>
      <c r="O50" s="224">
        <v>1.9129769379807711</v>
      </c>
      <c r="P50" s="224">
        <v>2.0795173499136528</v>
      </c>
      <c r="Q50" s="224">
        <v>1.9916181872235861</v>
      </c>
      <c r="R50" s="224">
        <v>2.0165608761821159</v>
      </c>
      <c r="S50" s="224">
        <v>2.050205941446539</v>
      </c>
      <c r="T50" s="224">
        <v>1.968025689667612</v>
      </c>
      <c r="U50" s="224">
        <v>1.8681535786550509</v>
      </c>
      <c r="V50" s="224">
        <v>1.81534794355718</v>
      </c>
      <c r="W50" s="224">
        <v>1.9763436204910609</v>
      </c>
      <c r="X50" s="224">
        <v>2.007311810408591</v>
      </c>
      <c r="Y50" s="224">
        <v>1.752124966955271</v>
      </c>
      <c r="DA50" s="177" t="s">
        <v>1487</v>
      </c>
    </row>
    <row r="51" spans="1:105" ht="12" customHeight="1" x14ac:dyDescent="0.25">
      <c r="A51" s="173" t="s">
        <v>93</v>
      </c>
      <c r="B51" s="224">
        <v>1.519071543351342</v>
      </c>
      <c r="C51" s="224">
        <v>1.4892934362515571</v>
      </c>
      <c r="D51" s="224">
        <v>1.561494337428966</v>
      </c>
      <c r="E51" s="224">
        <v>1.7401108422979421</v>
      </c>
      <c r="F51" s="224">
        <v>1.376790366392139</v>
      </c>
      <c r="G51" s="224">
        <v>1.1978879929484689</v>
      </c>
      <c r="H51" s="224">
        <v>1.3779944132468711</v>
      </c>
      <c r="I51" s="224">
        <v>1.7384703091121689</v>
      </c>
      <c r="J51" s="224">
        <v>2.1070962099274269</v>
      </c>
      <c r="K51" s="224">
        <v>1.624585868181025</v>
      </c>
      <c r="L51" s="224">
        <v>2.1498648258901221</v>
      </c>
      <c r="M51" s="224">
        <v>1.757189053763961</v>
      </c>
      <c r="N51" s="224">
        <v>1.8089730279440659</v>
      </c>
      <c r="O51" s="224">
        <v>1.805489654650192</v>
      </c>
      <c r="P51" s="224">
        <v>2.1918330437671401</v>
      </c>
      <c r="Q51" s="224">
        <v>2.188219083793431</v>
      </c>
      <c r="R51" s="224">
        <v>2.0488495411999921</v>
      </c>
      <c r="S51" s="224">
        <v>2.2130860716867722</v>
      </c>
      <c r="T51" s="224">
        <v>2.156508953940147</v>
      </c>
      <c r="U51" s="224">
        <v>2.1507115760278319</v>
      </c>
      <c r="V51" s="224">
        <v>1.991003628096399</v>
      </c>
      <c r="W51" s="224">
        <v>2.0853005351256688</v>
      </c>
      <c r="X51" s="224">
        <v>2.018636936805029</v>
      </c>
      <c r="Y51" s="224">
        <v>2.0240958239909341</v>
      </c>
      <c r="DA51" s="177" t="s">
        <v>1488</v>
      </c>
    </row>
    <row r="52" spans="1:105" ht="12" customHeight="1" x14ac:dyDescent="0.25">
      <c r="A52" s="173" t="s">
        <v>94</v>
      </c>
      <c r="B52" s="224">
        <v>1.1884804557100479</v>
      </c>
      <c r="C52" s="224">
        <v>1.219385676826013</v>
      </c>
      <c r="D52" s="224">
        <v>1.486134642294773</v>
      </c>
      <c r="E52" s="224">
        <v>1.5794016401043931</v>
      </c>
      <c r="F52" s="224">
        <v>1.113706459374018</v>
      </c>
      <c r="G52" s="224">
        <v>0.83207902592748617</v>
      </c>
      <c r="H52" s="224">
        <v>0.95839314726144165</v>
      </c>
      <c r="I52" s="224">
        <v>1.26042907409103</v>
      </c>
      <c r="J52" s="224">
        <v>1.507136372060027</v>
      </c>
      <c r="K52" s="224">
        <v>1.1434904282778779</v>
      </c>
      <c r="L52" s="224">
        <v>1.888568617979111</v>
      </c>
      <c r="M52" s="224">
        <v>1.3334155421889711</v>
      </c>
      <c r="N52" s="224">
        <v>1.3153659400233411</v>
      </c>
      <c r="O52" s="224">
        <v>1.4070246431382329</v>
      </c>
      <c r="P52" s="224">
        <v>1.529517737025345</v>
      </c>
      <c r="Q52" s="224">
        <v>1.4648665195638899</v>
      </c>
      <c r="R52" s="224">
        <v>1.4832122598255739</v>
      </c>
      <c r="S52" s="224">
        <v>1.50795873481288</v>
      </c>
      <c r="T52" s="224">
        <v>1.4475138663272691</v>
      </c>
      <c r="U52" s="224">
        <v>1.374056356951731</v>
      </c>
      <c r="V52" s="224">
        <v>1.335216981314671</v>
      </c>
      <c r="W52" s="224">
        <v>1.4536318353503901</v>
      </c>
      <c r="X52" s="224">
        <v>1.476409426393043</v>
      </c>
      <c r="Y52" s="224">
        <v>1.288715487059682</v>
      </c>
      <c r="DA52" s="177" t="s">
        <v>1489</v>
      </c>
    </row>
    <row r="53" spans="1:105" ht="12" customHeight="1" x14ac:dyDescent="0.25">
      <c r="A53" s="56" t="s">
        <v>95</v>
      </c>
      <c r="B53" s="260">
        <v>1.6037004294447459</v>
      </c>
      <c r="C53" s="260">
        <v>1.599512128447983</v>
      </c>
      <c r="D53" s="260">
        <v>1.8901219271439109</v>
      </c>
      <c r="E53" s="260">
        <v>1.9718297271325249</v>
      </c>
      <c r="F53" s="260">
        <v>1.4319466098388081</v>
      </c>
      <c r="G53" s="260">
        <v>1.078303175769652</v>
      </c>
      <c r="H53" s="260">
        <v>1.2325883407013569</v>
      </c>
      <c r="I53" s="260">
        <v>1.627893723852619</v>
      </c>
      <c r="J53" s="260">
        <v>1.951193583787217</v>
      </c>
      <c r="K53" s="260">
        <v>1.4937658928836079</v>
      </c>
      <c r="L53" s="260">
        <v>2.3932770452322401</v>
      </c>
      <c r="M53" s="260">
        <v>1.7516173199262051</v>
      </c>
      <c r="N53" s="260">
        <v>1.704186278292545</v>
      </c>
      <c r="O53" s="260">
        <v>1.79886025656979</v>
      </c>
      <c r="P53" s="260">
        <v>1.99164827250004</v>
      </c>
      <c r="Q53" s="260">
        <v>1.9261605283948711</v>
      </c>
      <c r="R53" s="260">
        <v>1.913636360115442</v>
      </c>
      <c r="S53" s="260">
        <v>1.962557404703321</v>
      </c>
      <c r="T53" s="260">
        <v>1.8816456482045101</v>
      </c>
      <c r="U53" s="260">
        <v>1.7869818549944669</v>
      </c>
      <c r="V53" s="260">
        <v>1.727673914390474</v>
      </c>
      <c r="W53" s="260">
        <v>1.9045995141458361</v>
      </c>
      <c r="X53" s="260">
        <v>1.9124333599875289</v>
      </c>
      <c r="Y53" s="260">
        <v>1.676939159029379</v>
      </c>
      <c r="DA53" s="68" t="s">
        <v>1490</v>
      </c>
    </row>
    <row r="54" spans="1:105" ht="12" customHeight="1" x14ac:dyDescent="0.25">
      <c r="A54" s="37" t="s">
        <v>159</v>
      </c>
      <c r="B54" s="226">
        <v>3.9611560313385953E-2</v>
      </c>
      <c r="C54" s="226">
        <v>1.8408057234841971E-2</v>
      </c>
      <c r="D54" s="226">
        <v>2.1936247539757821E-2</v>
      </c>
      <c r="E54" s="226">
        <v>1.344212764861161E-2</v>
      </c>
      <c r="F54" s="226">
        <v>1.686625240750686E-2</v>
      </c>
      <c r="G54" s="226">
        <v>1.07268179057866E-2</v>
      </c>
      <c r="H54" s="226">
        <v>1.483202712754517E-2</v>
      </c>
      <c r="I54" s="226">
        <v>1.2131336067655129E-2</v>
      </c>
      <c r="J54" s="226">
        <v>3.4298872822096003E-2</v>
      </c>
      <c r="K54" s="226">
        <v>1.866251835569159E-2</v>
      </c>
      <c r="L54" s="226">
        <v>1.041417466003392E-2</v>
      </c>
      <c r="M54" s="226">
        <v>6.6279190750982526E-3</v>
      </c>
      <c r="N54" s="226">
        <v>6.7350746469754747E-3</v>
      </c>
      <c r="O54" s="226">
        <v>7.0866267438733409E-3</v>
      </c>
      <c r="P54" s="226">
        <v>2.019728996965629E-2</v>
      </c>
      <c r="Q54" s="226">
        <v>2.435602427005339E-2</v>
      </c>
      <c r="R54" s="226">
        <v>2.3715230371516949E-2</v>
      </c>
      <c r="S54" s="226">
        <v>2.003331681516507E-2</v>
      </c>
      <c r="T54" s="226">
        <v>2.2682007177370501E-2</v>
      </c>
      <c r="U54" s="226">
        <v>2.0052859921435379E-2</v>
      </c>
      <c r="V54" s="226">
        <v>2.6636202060024039E-2</v>
      </c>
      <c r="W54" s="226">
        <v>1.7678655833059671E-2</v>
      </c>
      <c r="X54" s="226">
        <v>2.532028289211001E-2</v>
      </c>
      <c r="Y54" s="226">
        <v>2.2568653607698459E-2</v>
      </c>
      <c r="DA54" s="69" t="s">
        <v>1491</v>
      </c>
    </row>
    <row r="55" spans="1:105" ht="12" customHeight="1" x14ac:dyDescent="0.25">
      <c r="A55" s="37" t="s">
        <v>35</v>
      </c>
      <c r="B55" s="226">
        <v>1.3759726326611299</v>
      </c>
      <c r="C55" s="226">
        <v>1.3367598433433889</v>
      </c>
      <c r="D55" s="226">
        <v>1.6535618508912819</v>
      </c>
      <c r="E55" s="226">
        <v>1.649331280701587</v>
      </c>
      <c r="F55" s="226">
        <v>1.153300346192244</v>
      </c>
      <c r="G55" s="226">
        <v>0.79646252502779424</v>
      </c>
      <c r="H55" s="226">
        <v>0.92598951270887087</v>
      </c>
      <c r="I55" s="226">
        <v>1.263093546054517</v>
      </c>
      <c r="J55" s="226">
        <v>1.506682636760837</v>
      </c>
      <c r="K55" s="226">
        <v>1.190026468688429</v>
      </c>
      <c r="L55" s="226">
        <v>2.0691210150268078</v>
      </c>
      <c r="M55" s="226">
        <v>1.4835212037579419</v>
      </c>
      <c r="N55" s="226">
        <v>1.397030453520298</v>
      </c>
      <c r="O55" s="226">
        <v>1.5186665236807351</v>
      </c>
      <c r="P55" s="226">
        <v>1.6013385541644169</v>
      </c>
      <c r="Q55" s="226">
        <v>1.522014175195024</v>
      </c>
      <c r="R55" s="226">
        <v>1.567092835941817</v>
      </c>
      <c r="S55" s="226">
        <v>1.5730974005586189</v>
      </c>
      <c r="T55" s="226">
        <v>1.4853900254743351</v>
      </c>
      <c r="U55" s="226">
        <v>1.3557524188980561</v>
      </c>
      <c r="V55" s="226">
        <v>1.366632354227338</v>
      </c>
      <c r="W55" s="226">
        <v>1.564589793287652</v>
      </c>
      <c r="X55" s="226">
        <v>1.564863865381739</v>
      </c>
      <c r="Y55" s="226">
        <v>1.243184405681792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0.1881162364702296</v>
      </c>
      <c r="C58" s="226">
        <v>0.2443442278697518</v>
      </c>
      <c r="D58" s="226">
        <v>0.21462382871287111</v>
      </c>
      <c r="E58" s="226">
        <v>0.3090563187823267</v>
      </c>
      <c r="F58" s="226">
        <v>0.26178001123905731</v>
      </c>
      <c r="G58" s="226">
        <v>0.27111383283607088</v>
      </c>
      <c r="H58" s="226">
        <v>0.29176680086494061</v>
      </c>
      <c r="I58" s="226">
        <v>0.35266884173044638</v>
      </c>
      <c r="J58" s="226">
        <v>0.41021207420428402</v>
      </c>
      <c r="K58" s="226">
        <v>0.28507690583948669</v>
      </c>
      <c r="L58" s="226">
        <v>0.31374185554539752</v>
      </c>
      <c r="M58" s="226">
        <v>0.26146819709316532</v>
      </c>
      <c r="N58" s="226">
        <v>0.30042075012527197</v>
      </c>
      <c r="O58" s="226">
        <v>0.2731071061451818</v>
      </c>
      <c r="P58" s="226">
        <v>0.37011242836596669</v>
      </c>
      <c r="Q58" s="226">
        <v>0.37979032892979298</v>
      </c>
      <c r="R58" s="226">
        <v>0.3228282938021082</v>
      </c>
      <c r="S58" s="226">
        <v>0.36942668732953698</v>
      </c>
      <c r="T58" s="226">
        <v>0.37357361555280438</v>
      </c>
      <c r="U58" s="226">
        <v>0.41117657617497522</v>
      </c>
      <c r="V58" s="226">
        <v>0.33440535810311173</v>
      </c>
      <c r="W58" s="226">
        <v>0.32233106502512421</v>
      </c>
      <c r="X58" s="226">
        <v>0.32224921171368093</v>
      </c>
      <c r="Y58" s="226">
        <v>0.41118609973988829</v>
      </c>
      <c r="DA58" s="69" t="s">
        <v>1495</v>
      </c>
    </row>
    <row r="59" spans="1:105" ht="12" customHeight="1" x14ac:dyDescent="0.25">
      <c r="A59" s="57" t="s">
        <v>1496</v>
      </c>
      <c r="B59" s="261">
        <v>6.4778837820177504</v>
      </c>
      <c r="C59" s="261">
        <v>6.350898902414702</v>
      </c>
      <c r="D59" s="261">
        <v>6.6587902909613907</v>
      </c>
      <c r="E59" s="261">
        <v>7.4204772339863121</v>
      </c>
      <c r="F59" s="261">
        <v>5.8711441371705906</v>
      </c>
      <c r="G59" s="261">
        <v>5.1082381446467133</v>
      </c>
      <c r="H59" s="261">
        <v>5.8762786389833561</v>
      </c>
      <c r="I59" s="261">
        <v>7.4134813927670526</v>
      </c>
      <c r="J59" s="261">
        <v>8.9854387867253855</v>
      </c>
      <c r="K59" s="261">
        <v>6.927835949561362</v>
      </c>
      <c r="L59" s="261">
        <v>9.1678200082923862</v>
      </c>
      <c r="M59" s="261">
        <v>7.4933050540885304</v>
      </c>
      <c r="N59" s="261">
        <v>7.7141311027219377</v>
      </c>
      <c r="O59" s="261">
        <v>7.6992767086245291</v>
      </c>
      <c r="P59" s="261">
        <v>9.3467880359245417</v>
      </c>
      <c r="Q59" s="261">
        <v>9.3313767718501079</v>
      </c>
      <c r="R59" s="261">
        <v>8.7370534145173124</v>
      </c>
      <c r="S59" s="261">
        <v>9.4374188198938196</v>
      </c>
      <c r="T59" s="261">
        <v>9.1961530315323312</v>
      </c>
      <c r="U59" s="261">
        <v>9.1714308645476432</v>
      </c>
      <c r="V59" s="261">
        <v>8.4903770127442524</v>
      </c>
      <c r="W59" s="261">
        <v>8.8924939554339364</v>
      </c>
      <c r="X59" s="261">
        <v>8.6082156774935061</v>
      </c>
      <c r="Y59" s="261">
        <v>8.6314943946311011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31.647368958040595</v>
      </c>
      <c r="C60" s="261">
        <f t="shared" si="1"/>
        <v>32.99503477673035</v>
      </c>
      <c r="D60" s="261">
        <f t="shared" si="1"/>
        <v>39.400639686213012</v>
      </c>
      <c r="E60" s="261">
        <f t="shared" si="1"/>
        <v>41.198437854858447</v>
      </c>
      <c r="F60" s="261">
        <f t="shared" si="1"/>
        <v>29.102689960364067</v>
      </c>
      <c r="G60" s="261">
        <f t="shared" si="1"/>
        <v>21.222367752306223</v>
      </c>
      <c r="H60" s="261">
        <f t="shared" si="1"/>
        <v>24.133151372602867</v>
      </c>
      <c r="I60" s="261">
        <f t="shared" si="1"/>
        <v>32.180664069465983</v>
      </c>
      <c r="J60" s="261">
        <f t="shared" si="1"/>
        <v>38.278698851765249</v>
      </c>
      <c r="K60" s="261">
        <f t="shared" si="1"/>
        <v>29.07104406453962</v>
      </c>
      <c r="L60" s="261">
        <f t="shared" si="1"/>
        <v>48.577145264913639</v>
      </c>
      <c r="M60" s="261">
        <f t="shared" si="1"/>
        <v>34.454446495332441</v>
      </c>
      <c r="N60" s="261">
        <f t="shared" si="1"/>
        <v>33.365510058285494</v>
      </c>
      <c r="O60" s="261">
        <f t="shared" si="1"/>
        <v>35.692204360772024</v>
      </c>
      <c r="P60" s="261">
        <f t="shared" si="1"/>
        <v>38.617141276521991</v>
      </c>
      <c r="Q60" s="261">
        <f t="shared" si="1"/>
        <v>36.983876968605998</v>
      </c>
      <c r="R60" s="261">
        <f t="shared" si="1"/>
        <v>37.332635999357358</v>
      </c>
      <c r="S60" s="261">
        <f t="shared" si="1"/>
        <v>37.783515246430781</v>
      </c>
      <c r="T60" s="261">
        <f t="shared" si="1"/>
        <v>36.143877284190829</v>
      </c>
      <c r="U60" s="261">
        <f t="shared" si="1"/>
        <v>33.939104349401603</v>
      </c>
      <c r="V60" s="261">
        <f t="shared" si="1"/>
        <v>33.133883867583606</v>
      </c>
      <c r="W60" s="261">
        <f t="shared" si="1"/>
        <v>36.77636685107742</v>
      </c>
      <c r="X60" s="261">
        <f t="shared" si="1"/>
        <v>37.403942770274142</v>
      </c>
      <c r="Y60" s="261">
        <f t="shared" si="1"/>
        <v>31.830707036186439</v>
      </c>
      <c r="DA60" s="70"/>
    </row>
    <row r="61" spans="1:105" ht="12" customHeight="1" x14ac:dyDescent="0.25">
      <c r="A61" s="60" t="s">
        <v>1499</v>
      </c>
      <c r="B61" s="262">
        <v>26.117415021730459</v>
      </c>
      <c r="C61" s="262">
        <v>26.74485169419853</v>
      </c>
      <c r="D61" s="262">
        <v>31.99455173191523</v>
      </c>
      <c r="E61" s="262">
        <v>33.810946980905861</v>
      </c>
      <c r="F61" s="262">
        <v>24.061062279369711</v>
      </c>
      <c r="G61" s="262">
        <v>17.424208306585541</v>
      </c>
      <c r="H61" s="262">
        <v>19.785808552675899</v>
      </c>
      <c r="I61" s="262">
        <v>26.510203810099458</v>
      </c>
      <c r="J61" s="262">
        <v>31.56669441618121</v>
      </c>
      <c r="K61" s="262">
        <v>23.977362766768319</v>
      </c>
      <c r="L61" s="262">
        <v>39.899486275037518</v>
      </c>
      <c r="M61" s="262">
        <v>28.464641079967599</v>
      </c>
      <c r="N61" s="262">
        <v>27.458993226178858</v>
      </c>
      <c r="O61" s="262">
        <v>29.243975947837519</v>
      </c>
      <c r="P61" s="262">
        <v>31.798187733472929</v>
      </c>
      <c r="Q61" s="262">
        <v>30.515498455591501</v>
      </c>
      <c r="R61" s="262">
        <v>30.677132902219409</v>
      </c>
      <c r="S61" s="262">
        <v>31.110050563282069</v>
      </c>
      <c r="T61" s="262">
        <v>29.727342995791719</v>
      </c>
      <c r="U61" s="262">
        <v>27.877625367218329</v>
      </c>
      <c r="V61" s="262">
        <v>27.22707677860387</v>
      </c>
      <c r="W61" s="262">
        <v>30.342377902396759</v>
      </c>
      <c r="X61" s="262">
        <v>30.79349312373165</v>
      </c>
      <c r="Y61" s="262">
        <v>26.15617228805473</v>
      </c>
      <c r="DA61" s="72" t="s">
        <v>1500</v>
      </c>
    </row>
    <row r="62" spans="1:105" ht="12" customHeight="1" x14ac:dyDescent="0.25">
      <c r="A62" s="59" t="s">
        <v>28</v>
      </c>
      <c r="B62" s="230">
        <v>6.8419539617748564</v>
      </c>
      <c r="C62" s="230">
        <v>12.051480603573729</v>
      </c>
      <c r="D62" s="230">
        <v>13.1602205262494</v>
      </c>
      <c r="E62" s="230">
        <v>17.46947896074305</v>
      </c>
      <c r="F62" s="230">
        <v>12.472457437161189</v>
      </c>
      <c r="G62" s="230">
        <v>8.0099719573635397</v>
      </c>
      <c r="H62" s="230">
        <v>6.5402723392968038</v>
      </c>
      <c r="I62" s="230">
        <v>11.314896168173149</v>
      </c>
      <c r="J62" s="230">
        <v>12.426722292896169</v>
      </c>
      <c r="K62" s="230">
        <v>6.8656178984522898</v>
      </c>
      <c r="L62" s="230">
        <v>14.63536532322428</v>
      </c>
      <c r="M62" s="230">
        <v>8.5551083598166979</v>
      </c>
      <c r="N62" s="230">
        <v>7.0927044502334224</v>
      </c>
      <c r="O62" s="230">
        <v>7.079109375545138</v>
      </c>
      <c r="P62" s="230">
        <v>7.2573595531386257</v>
      </c>
      <c r="Q62" s="230">
        <v>6.7946853131772</v>
      </c>
      <c r="R62" s="230">
        <v>5.6724550916605851</v>
      </c>
      <c r="S62" s="230">
        <v>5.1069977763168044</v>
      </c>
      <c r="T62" s="230">
        <v>4.8898810536862678</v>
      </c>
      <c r="U62" s="230">
        <v>4.3031122095052616</v>
      </c>
      <c r="V62" s="230">
        <v>2.6443798546730379</v>
      </c>
      <c r="W62" s="230">
        <v>5.0179276858807196</v>
      </c>
      <c r="X62" s="230">
        <v>4.9446738712506662</v>
      </c>
      <c r="Y62" s="230">
        <v>2.3775217592980962</v>
      </c>
      <c r="DA62" s="71" t="s">
        <v>1501</v>
      </c>
    </row>
    <row r="63" spans="1:105" ht="12" customHeight="1" x14ac:dyDescent="0.25">
      <c r="A63" s="59" t="s">
        <v>31</v>
      </c>
      <c r="B63" s="295">
        <v>0.24711486240120459</v>
      </c>
      <c r="C63" s="295">
        <v>8.4646231278866266E-2</v>
      </c>
      <c r="D63" s="295">
        <v>0.1193381425237665</v>
      </c>
      <c r="E63" s="295">
        <v>0.12841690890878671</v>
      </c>
      <c r="F63" s="295">
        <v>0.17473327668288369</v>
      </c>
      <c r="G63" s="295">
        <v>7.1191553887920297E-2</v>
      </c>
      <c r="H63" s="295">
        <v>8.024996151958308E-2</v>
      </c>
      <c r="I63" s="295">
        <v>0</v>
      </c>
      <c r="J63" s="295">
        <v>9.0069654374775071E-2</v>
      </c>
      <c r="K63" s="295">
        <v>9.149746301300285E-2</v>
      </c>
      <c r="L63" s="295">
        <v>0.13332346993347019</v>
      </c>
      <c r="M63" s="295">
        <v>9.3800346158769421E-2</v>
      </c>
      <c r="N63" s="295">
        <v>0.1036772144548689</v>
      </c>
      <c r="O63" s="295">
        <v>0.11130754557568</v>
      </c>
      <c r="P63" s="295">
        <v>0.1111246737542738</v>
      </c>
      <c r="Q63" s="295">
        <v>0.1014760341700735</v>
      </c>
      <c r="R63" s="295">
        <v>0.1016859090741544</v>
      </c>
      <c r="S63" s="295">
        <v>0.1166499373331194</v>
      </c>
      <c r="T63" s="295">
        <v>0.14038767228059859</v>
      </c>
      <c r="U63" s="295">
        <v>0.15268237560701611</v>
      </c>
      <c r="V63" s="295">
        <v>0.14559269446936249</v>
      </c>
      <c r="W63" s="295">
        <v>0.15542317966977739</v>
      </c>
      <c r="X63" s="295">
        <v>2.7157300887017501</v>
      </c>
      <c r="Y63" s="295">
        <v>3.421550496346176</v>
      </c>
      <c r="DA63" s="122" t="s">
        <v>1502</v>
      </c>
    </row>
    <row r="64" spans="1:105" ht="12" customHeight="1" x14ac:dyDescent="0.25">
      <c r="A64" s="59" t="s">
        <v>159</v>
      </c>
      <c r="B64" s="295">
        <v>0.44386869302902537</v>
      </c>
      <c r="C64" s="295">
        <v>0.15130004090486671</v>
      </c>
      <c r="D64" s="295">
        <v>0.21299604704336289</v>
      </c>
      <c r="E64" s="295">
        <v>0.11422174658708351</v>
      </c>
      <c r="F64" s="295">
        <v>0.1411465237123439</v>
      </c>
      <c r="G64" s="295">
        <v>0.1153825839935719</v>
      </c>
      <c r="H64" s="295">
        <v>0.19021859013989051</v>
      </c>
      <c r="I64" s="295">
        <v>0.13413987219851761</v>
      </c>
      <c r="J64" s="295">
        <v>0.40831999933317881</v>
      </c>
      <c r="K64" s="295">
        <v>0.24928471165728949</v>
      </c>
      <c r="L64" s="295">
        <v>0.12062817862675471</v>
      </c>
      <c r="M64" s="295">
        <v>8.5205572907201876E-2</v>
      </c>
      <c r="N64" s="295">
        <v>9.4189448594052608E-2</v>
      </c>
      <c r="O64" s="295">
        <v>0.1010829775136991</v>
      </c>
      <c r="P64" s="295">
        <v>0.30308438364121693</v>
      </c>
      <c r="Q64" s="295">
        <v>0.36923559001159822</v>
      </c>
      <c r="R64" s="295">
        <v>0.36992727100310491</v>
      </c>
      <c r="S64" s="295">
        <v>0.32539840239995899</v>
      </c>
      <c r="T64" s="295">
        <v>0.37070035520295369</v>
      </c>
      <c r="U64" s="295">
        <v>0.33945151343751162</v>
      </c>
      <c r="V64" s="295">
        <v>0.46538815380920562</v>
      </c>
      <c r="W64" s="295">
        <v>0.28121306904946902</v>
      </c>
      <c r="X64" s="295">
        <v>0.36785317653251359</v>
      </c>
      <c r="Y64" s="295">
        <v>0.36162696253624937</v>
      </c>
      <c r="DA64" s="122" t="s">
        <v>1503</v>
      </c>
    </row>
    <row r="65" spans="1:105" ht="12" customHeight="1" x14ac:dyDescent="0.25">
      <c r="A65" s="59" t="s">
        <v>32</v>
      </c>
      <c r="B65" s="295">
        <v>3.1659691380015822</v>
      </c>
      <c r="C65" s="295">
        <v>3.470289326759497</v>
      </c>
      <c r="D65" s="295">
        <v>2.446282056500007</v>
      </c>
      <c r="E65" s="295">
        <v>2.0839721555178699</v>
      </c>
      <c r="F65" s="295">
        <v>1.6212428554785421</v>
      </c>
      <c r="G65" s="295">
        <v>0.66054519687367863</v>
      </c>
      <c r="H65" s="295">
        <v>1.09938687465525</v>
      </c>
      <c r="I65" s="295">
        <v>1.094758307684536</v>
      </c>
      <c r="J65" s="295">
        <v>0.70488068848626628</v>
      </c>
      <c r="K65" s="295">
        <v>0.87517631275436236</v>
      </c>
      <c r="L65" s="295">
        <v>1.0433829232545799</v>
      </c>
      <c r="M65" s="295">
        <v>0.65903955841618456</v>
      </c>
      <c r="N65" s="295">
        <v>0.63106952464163424</v>
      </c>
      <c r="O65" s="295">
        <v>0.2903595567909017</v>
      </c>
      <c r="P65" s="295">
        <v>9.6627504310826215E-2</v>
      </c>
      <c r="Q65" s="295">
        <v>0.17647522549126421</v>
      </c>
      <c r="R65" s="295">
        <v>8.8420107663400402E-2</v>
      </c>
      <c r="S65" s="295">
        <v>9.4003027896028633E-3</v>
      </c>
      <c r="T65" s="295">
        <v>5.0100401772469022E-2</v>
      </c>
      <c r="U65" s="295">
        <v>0.132425384555897</v>
      </c>
      <c r="V65" s="295">
        <v>9.3893447766128416E-2</v>
      </c>
      <c r="W65" s="295">
        <v>0</v>
      </c>
      <c r="X65" s="295">
        <v>3.0887158111225319E-2</v>
      </c>
      <c r="Y65" s="295">
        <v>7.5410122663866652E-2</v>
      </c>
      <c r="DA65" s="122" t="s">
        <v>1504</v>
      </c>
    </row>
    <row r="66" spans="1:105" ht="12" customHeight="1" x14ac:dyDescent="0.25">
      <c r="A66" s="59" t="s">
        <v>35</v>
      </c>
      <c r="B66" s="295">
        <v>15.41850836652379</v>
      </c>
      <c r="C66" s="295">
        <v>10.98713549168157</v>
      </c>
      <c r="D66" s="295">
        <v>16.055714959598689</v>
      </c>
      <c r="E66" s="295">
        <v>14.014857209149071</v>
      </c>
      <c r="F66" s="295">
        <v>9.6514821863347517</v>
      </c>
      <c r="G66" s="295">
        <v>8.5671170144668309</v>
      </c>
      <c r="H66" s="295">
        <v>11.87568078706437</v>
      </c>
      <c r="I66" s="295">
        <v>13.966409462043259</v>
      </c>
      <c r="J66" s="295">
        <v>17.936701781090822</v>
      </c>
      <c r="K66" s="295">
        <v>15.89578638089138</v>
      </c>
      <c r="L66" s="295">
        <v>23.96678637999845</v>
      </c>
      <c r="M66" s="295">
        <v>19.071487242668749</v>
      </c>
      <c r="N66" s="295">
        <v>19.53735258825488</v>
      </c>
      <c r="O66" s="295">
        <v>21.6621164924121</v>
      </c>
      <c r="P66" s="295">
        <v>24.029991618627989</v>
      </c>
      <c r="Q66" s="295">
        <v>23.073626292741359</v>
      </c>
      <c r="R66" s="295">
        <v>24.444644522818169</v>
      </c>
      <c r="S66" s="295">
        <v>25.551604144442582</v>
      </c>
      <c r="T66" s="295">
        <v>24.276273512849439</v>
      </c>
      <c r="U66" s="295">
        <v>22.949953884112642</v>
      </c>
      <c r="V66" s="295">
        <v>23.877822627886129</v>
      </c>
      <c r="W66" s="295">
        <v>24.887813967796799</v>
      </c>
      <c r="X66" s="295">
        <v>22.734348829135499</v>
      </c>
      <c r="Y66" s="295">
        <v>19.92006294721034</v>
      </c>
      <c r="DA66" s="122" t="s">
        <v>1505</v>
      </c>
    </row>
    <row r="67" spans="1:105" ht="12" customHeight="1" x14ac:dyDescent="0.25">
      <c r="A67" s="60" t="s">
        <v>1506</v>
      </c>
      <c r="B67" s="262">
        <v>5.5299539363101342</v>
      </c>
      <c r="C67" s="262">
        <v>6.2501830825318176</v>
      </c>
      <c r="D67" s="262">
        <v>7.4060879542977842</v>
      </c>
      <c r="E67" s="262">
        <v>7.3874908739525837</v>
      </c>
      <c r="F67" s="262">
        <v>5.0416276809943579</v>
      </c>
      <c r="G67" s="262">
        <v>3.7981594457206831</v>
      </c>
      <c r="H67" s="262">
        <v>4.3473428199269684</v>
      </c>
      <c r="I67" s="262">
        <v>5.6704602593665259</v>
      </c>
      <c r="J67" s="262">
        <v>6.7120044355840394</v>
      </c>
      <c r="K67" s="262">
        <v>5.0936812977713011</v>
      </c>
      <c r="L67" s="262">
        <v>8.6776589898761234</v>
      </c>
      <c r="M67" s="262">
        <v>5.9898054153648443</v>
      </c>
      <c r="N67" s="262">
        <v>5.9065168321066341</v>
      </c>
      <c r="O67" s="262">
        <v>6.4482284129345011</v>
      </c>
      <c r="P67" s="262">
        <v>6.8189535430490658</v>
      </c>
      <c r="Q67" s="262">
        <v>6.468378513014498</v>
      </c>
      <c r="R67" s="262">
        <v>6.6555030971379479</v>
      </c>
      <c r="S67" s="262">
        <v>6.6734646831487119</v>
      </c>
      <c r="T67" s="262">
        <v>6.4165342883991121</v>
      </c>
      <c r="U67" s="262">
        <v>6.0614789821832771</v>
      </c>
      <c r="V67" s="262">
        <v>5.9068070889797344</v>
      </c>
      <c r="W67" s="262">
        <v>6.4339889486806614</v>
      </c>
      <c r="X67" s="262">
        <v>6.6104496465424907</v>
      </c>
      <c r="Y67" s="262">
        <v>5.674534748131709</v>
      </c>
      <c r="DA67" s="72" t="s">
        <v>1507</v>
      </c>
    </row>
    <row r="68" spans="1:105" ht="12" customHeight="1" x14ac:dyDescent="0.25">
      <c r="A68" s="147" t="s">
        <v>28</v>
      </c>
      <c r="B68" s="229">
        <v>0.98655113157519658</v>
      </c>
      <c r="C68" s="229">
        <v>1.564034500029067</v>
      </c>
      <c r="D68" s="229">
        <v>1.326002984087866</v>
      </c>
      <c r="E68" s="229">
        <v>1.8231908447803911</v>
      </c>
      <c r="F68" s="229">
        <v>1.4849804171373071</v>
      </c>
      <c r="G68" s="229">
        <v>0.79529281871557411</v>
      </c>
      <c r="H68" s="229">
        <v>0.59314357632311476</v>
      </c>
      <c r="I68" s="229">
        <v>1.168626831811455</v>
      </c>
      <c r="J68" s="229">
        <v>1.4167256046475389</v>
      </c>
      <c r="K68" s="229">
        <v>0.79518257474163456</v>
      </c>
      <c r="L68" s="229">
        <v>1.617144813144938</v>
      </c>
      <c r="M68" s="229">
        <v>1.181484588556039</v>
      </c>
      <c r="N68" s="229">
        <v>0.88288431991351202</v>
      </c>
      <c r="O68" s="229">
        <v>0.81378122748197645</v>
      </c>
      <c r="P68" s="229">
        <v>0.92152216595210279</v>
      </c>
      <c r="Q68" s="229">
        <v>0.89599616219347245</v>
      </c>
      <c r="R68" s="229">
        <v>0.6958059029204603</v>
      </c>
      <c r="S68" s="229">
        <v>0.62956671332715641</v>
      </c>
      <c r="T68" s="229">
        <v>0.592310744609993</v>
      </c>
      <c r="U68" s="229">
        <v>0.50169292760348927</v>
      </c>
      <c r="V68" s="229">
        <v>0.3144333091418004</v>
      </c>
      <c r="W68" s="229">
        <v>0.67419575432394796</v>
      </c>
      <c r="X68" s="229">
        <v>0.64472398716054502</v>
      </c>
      <c r="Y68" s="229">
        <v>0.29576692890241157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3.5631845594546518E-2</v>
      </c>
      <c r="C70" s="229">
        <v>1.098534116864675E-2</v>
      </c>
      <c r="D70" s="229">
        <v>1.202432229660484E-2</v>
      </c>
      <c r="E70" s="229">
        <v>1.3402147434598629E-2</v>
      </c>
      <c r="F70" s="229">
        <v>2.0803878899054811E-2</v>
      </c>
      <c r="G70" s="229">
        <v>7.0684556527338353E-3</v>
      </c>
      <c r="H70" s="229">
        <v>7.277946040490979E-3</v>
      </c>
      <c r="I70" s="229">
        <v>0</v>
      </c>
      <c r="J70" s="229">
        <v>1.0268515103732849E-2</v>
      </c>
      <c r="K70" s="229">
        <v>1.059732558629701E-2</v>
      </c>
      <c r="L70" s="229">
        <v>1.473166901623317E-2</v>
      </c>
      <c r="M70" s="229">
        <v>1.2954092306807699E-2</v>
      </c>
      <c r="N70" s="229">
        <v>1.29055126456738E-2</v>
      </c>
      <c r="O70" s="229">
        <v>1.2795393638003749E-2</v>
      </c>
      <c r="P70" s="229">
        <v>1.411034540854079E-2</v>
      </c>
      <c r="Q70" s="229">
        <v>1.3381361016774489E-2</v>
      </c>
      <c r="R70" s="229">
        <v>1.247319804816948E-2</v>
      </c>
      <c r="S70" s="229">
        <v>1.438005671300591E-2</v>
      </c>
      <c r="T70" s="229">
        <v>1.7005143026924852E-2</v>
      </c>
      <c r="U70" s="229">
        <v>1.7800992463672321E-2</v>
      </c>
      <c r="V70" s="229">
        <v>1.7311882265315871E-2</v>
      </c>
      <c r="W70" s="229">
        <v>2.0882255468075889E-2</v>
      </c>
      <c r="X70" s="229">
        <v>0.3540974342149677</v>
      </c>
      <c r="Y70" s="229">
        <v>0.42564551867133832</v>
      </c>
      <c r="DA70" s="73" t="s">
        <v>1510</v>
      </c>
    </row>
    <row r="71" spans="1:105" ht="12" customHeight="1" x14ac:dyDescent="0.25">
      <c r="A71" s="147" t="s">
        <v>159</v>
      </c>
      <c r="B71" s="229">
        <v>6.4002061958480932E-2</v>
      </c>
      <c r="C71" s="229">
        <v>1.9635635787427469E-2</v>
      </c>
      <c r="D71" s="229">
        <v>2.1461144470571489E-2</v>
      </c>
      <c r="E71" s="229">
        <v>1.192067852283208E-2</v>
      </c>
      <c r="F71" s="229">
        <v>1.6805014145435591E-2</v>
      </c>
      <c r="G71" s="229">
        <v>1.1456087604723379E-2</v>
      </c>
      <c r="H71" s="229">
        <v>1.725110652668118E-2</v>
      </c>
      <c r="I71" s="229">
        <v>1.3854254739684159E-2</v>
      </c>
      <c r="J71" s="229">
        <v>4.6551084373686498E-2</v>
      </c>
      <c r="K71" s="229">
        <v>2.8872398929170779E-2</v>
      </c>
      <c r="L71" s="229">
        <v>1.3328894023289149E-2</v>
      </c>
      <c r="M71" s="229">
        <v>1.176712988485209E-2</v>
      </c>
      <c r="N71" s="229">
        <v>1.17244963255521E-2</v>
      </c>
      <c r="O71" s="229">
        <v>1.162002522560214E-2</v>
      </c>
      <c r="P71" s="229">
        <v>3.8484930453600373E-2</v>
      </c>
      <c r="Q71" s="229">
        <v>4.8690065300601278E-2</v>
      </c>
      <c r="R71" s="229">
        <v>4.5376750393957763E-2</v>
      </c>
      <c r="S71" s="229">
        <v>4.0113587609312759E-2</v>
      </c>
      <c r="T71" s="229">
        <v>4.4902892525765251E-2</v>
      </c>
      <c r="U71" s="229">
        <v>3.9576105679912127E-2</v>
      </c>
      <c r="V71" s="229">
        <v>5.5337563164016369E-2</v>
      </c>
      <c r="W71" s="229">
        <v>3.7783058880467478E-2</v>
      </c>
      <c r="X71" s="229">
        <v>4.7963480067438252E-2</v>
      </c>
      <c r="Y71" s="229">
        <v>4.4986884220664457E-2</v>
      </c>
      <c r="DA71" s="73" t="s">
        <v>1511</v>
      </c>
    </row>
    <row r="72" spans="1:105" ht="12" customHeight="1" x14ac:dyDescent="0.25">
      <c r="A72" s="147" t="s">
        <v>32</v>
      </c>
      <c r="B72" s="229">
        <v>0.45650562004328071</v>
      </c>
      <c r="C72" s="229">
        <v>0.4503722331449454</v>
      </c>
      <c r="D72" s="229">
        <v>0.24648350689637491</v>
      </c>
      <c r="E72" s="229">
        <v>0.21749240279321019</v>
      </c>
      <c r="F72" s="229">
        <v>0.19302642674380349</v>
      </c>
      <c r="G72" s="229">
        <v>6.5584106199993664E-2</v>
      </c>
      <c r="H72" s="229">
        <v>9.9704450941230802E-2</v>
      </c>
      <c r="I72" s="229">
        <v>0.11306899450896241</v>
      </c>
      <c r="J72" s="229">
        <v>8.0360894535395633E-2</v>
      </c>
      <c r="K72" s="229">
        <v>0.1013637758497726</v>
      </c>
      <c r="L72" s="229">
        <v>0.1152893177041257</v>
      </c>
      <c r="M72" s="229">
        <v>9.1015221405586377E-2</v>
      </c>
      <c r="N72" s="229">
        <v>7.855415264949267E-2</v>
      </c>
      <c r="O72" s="229">
        <v>3.3378373464985053E-2</v>
      </c>
      <c r="P72" s="229">
        <v>1.2269529490866861E-2</v>
      </c>
      <c r="Q72" s="229">
        <v>2.3271294765594201E-2</v>
      </c>
      <c r="R72" s="229">
        <v>1.084596208430201E-2</v>
      </c>
      <c r="S72" s="229">
        <v>1.158825202347857E-3</v>
      </c>
      <c r="T72" s="229">
        <v>6.0686560579505753E-3</v>
      </c>
      <c r="U72" s="229">
        <v>1.543926247614729E-2</v>
      </c>
      <c r="V72" s="229">
        <v>1.11645183787285E-2</v>
      </c>
      <c r="W72" s="229">
        <v>0</v>
      </c>
      <c r="X72" s="229">
        <v>4.0273013444444917E-3</v>
      </c>
      <c r="Y72" s="229">
        <v>9.3811214560789655E-3</v>
      </c>
      <c r="DA72" s="73" t="s">
        <v>1512</v>
      </c>
    </row>
    <row r="73" spans="1:105" ht="12" customHeight="1" x14ac:dyDescent="0.25">
      <c r="A73" s="147" t="s">
        <v>33</v>
      </c>
      <c r="B73" s="229">
        <v>1.22916397947115</v>
      </c>
      <c r="C73" s="229">
        <v>1.206698779906598</v>
      </c>
      <c r="D73" s="229">
        <v>2.9986039076634259</v>
      </c>
      <c r="E73" s="229">
        <v>3.5038946895013501</v>
      </c>
      <c r="F73" s="229">
        <v>2.0744970025532279</v>
      </c>
      <c r="G73" s="229">
        <v>1.801292252888701</v>
      </c>
      <c r="H73" s="229">
        <v>2.3393859591353952</v>
      </c>
      <c r="I73" s="229">
        <v>2.772319436552019</v>
      </c>
      <c r="J73" s="229">
        <v>3.0149636126193449</v>
      </c>
      <c r="K73" s="229">
        <v>2.1280447757586129</v>
      </c>
      <c r="L73" s="229">
        <v>3.956516378358256</v>
      </c>
      <c r="M73" s="229">
        <v>1.690723006012504</v>
      </c>
      <c r="N73" s="229">
        <v>2.099024987663543</v>
      </c>
      <c r="O73" s="229">
        <v>2.205936228350537</v>
      </c>
      <c r="P73" s="229">
        <v>2.0771758180372371</v>
      </c>
      <c r="Q73" s="229">
        <v>1.588610257019694</v>
      </c>
      <c r="R73" s="229">
        <v>1.6747025159681219</v>
      </c>
      <c r="S73" s="229">
        <v>1.501013943560457</v>
      </c>
      <c r="T73" s="229">
        <v>1.282492942322712</v>
      </c>
      <c r="U73" s="229">
        <v>0.96531761966745522</v>
      </c>
      <c r="V73" s="229">
        <v>0.92364593581162613</v>
      </c>
      <c r="W73" s="229">
        <v>0.36187037712484388</v>
      </c>
      <c r="X73" s="229">
        <v>0.38897584724252671</v>
      </c>
      <c r="Y73" s="229">
        <v>0.75135281527357956</v>
      </c>
      <c r="DA73" s="73" t="s">
        <v>1513</v>
      </c>
    </row>
    <row r="74" spans="1:105" ht="12" customHeight="1" x14ac:dyDescent="0.25">
      <c r="A74" s="147" t="s">
        <v>35</v>
      </c>
      <c r="B74" s="229">
        <v>2.2232167829801939</v>
      </c>
      <c r="C74" s="229">
        <v>1.4259043789514121</v>
      </c>
      <c r="D74" s="229">
        <v>1.6177484188526421</v>
      </c>
      <c r="E74" s="229">
        <v>1.4626514856020769</v>
      </c>
      <c r="F74" s="229">
        <v>1.1491129246393941</v>
      </c>
      <c r="G74" s="229">
        <v>0.85061054832257876</v>
      </c>
      <c r="H74" s="229">
        <v>1.077016889799487</v>
      </c>
      <c r="I74" s="229">
        <v>1.442480832242965</v>
      </c>
      <c r="J74" s="229">
        <v>2.044898411443949</v>
      </c>
      <c r="K74" s="229">
        <v>1.841065513527874</v>
      </c>
      <c r="L74" s="229">
        <v>2.6482266363835878</v>
      </c>
      <c r="M74" s="229">
        <v>2.633826166818888</v>
      </c>
      <c r="N74" s="229">
        <v>2.431966871568183</v>
      </c>
      <c r="O74" s="229">
        <v>2.4901753615998059</v>
      </c>
      <c r="P74" s="229">
        <v>3.0512708874444749</v>
      </c>
      <c r="Q74" s="229">
        <v>3.0426546121406082</v>
      </c>
      <c r="R74" s="229">
        <v>2.9984773222400158</v>
      </c>
      <c r="S74" s="229">
        <v>3.149881818247998</v>
      </c>
      <c r="T74" s="229">
        <v>2.9405822928784588</v>
      </c>
      <c r="U74" s="229">
        <v>2.6756981904985708</v>
      </c>
      <c r="V74" s="229">
        <v>2.8392225007762781</v>
      </c>
      <c r="W74" s="229">
        <v>3.3438621602112311</v>
      </c>
      <c r="X74" s="229">
        <v>2.964276391986107</v>
      </c>
      <c r="Y74" s="229">
        <v>2.4780828265388841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1.9072930373454169E-3</v>
      </c>
      <c r="C76" s="229">
        <v>1.227288730077539E-3</v>
      </c>
      <c r="D76" s="229">
        <v>1.093610522762258E-3</v>
      </c>
      <c r="E76" s="229">
        <v>2.0420603095402008E-3</v>
      </c>
      <c r="F76" s="229">
        <v>0</v>
      </c>
      <c r="G76" s="229">
        <v>2.7146968682863811E-3</v>
      </c>
      <c r="H76" s="229">
        <v>2.7234155653195042E-3</v>
      </c>
      <c r="I76" s="229">
        <v>1.5843376158386829E-3</v>
      </c>
      <c r="J76" s="229">
        <v>3.4682074606885882E-2</v>
      </c>
      <c r="K76" s="229">
        <v>0.1034591605242533</v>
      </c>
      <c r="L76" s="229">
        <v>0.1995052683178255</v>
      </c>
      <c r="M76" s="229">
        <v>0.25716318129786858</v>
      </c>
      <c r="N76" s="229">
        <v>0.2780869229673828</v>
      </c>
      <c r="O76" s="229">
        <v>0.6569089036214526</v>
      </c>
      <c r="P76" s="229">
        <v>0.59144913284067036</v>
      </c>
      <c r="Q76" s="229">
        <v>0.76656959024644178</v>
      </c>
      <c r="R76" s="229">
        <v>1.128611792988456</v>
      </c>
      <c r="S76" s="229">
        <v>1.300428540031674</v>
      </c>
      <c r="T76" s="229">
        <v>1.4557791402603</v>
      </c>
      <c r="U76" s="229">
        <v>1.7577832707016541</v>
      </c>
      <c r="V76" s="229">
        <v>1.722714878496113</v>
      </c>
      <c r="W76" s="229">
        <v>1.9675096370296159</v>
      </c>
      <c r="X76" s="229">
        <v>2.138908955867203</v>
      </c>
      <c r="Y76" s="229">
        <v>1.599189926175669</v>
      </c>
      <c r="DA76" s="73" t="s">
        <v>1516</v>
      </c>
    </row>
    <row r="77" spans="1:105" ht="12" customHeight="1" x14ac:dyDescent="0.25">
      <c r="A77" s="147" t="s">
        <v>39</v>
      </c>
      <c r="B77" s="229">
        <v>0.53297522164993982</v>
      </c>
      <c r="C77" s="229">
        <v>1.5713249248136441</v>
      </c>
      <c r="D77" s="229">
        <v>1.1826700595075359</v>
      </c>
      <c r="E77" s="229">
        <v>0.35289656500858441</v>
      </c>
      <c r="F77" s="229">
        <v>0.10240201687613459</v>
      </c>
      <c r="G77" s="229">
        <v>0.26414047946809083</v>
      </c>
      <c r="H77" s="229">
        <v>0.21083947559524929</v>
      </c>
      <c r="I77" s="229">
        <v>0.15852557189560179</v>
      </c>
      <c r="J77" s="229">
        <v>6.355423825350523E-2</v>
      </c>
      <c r="K77" s="229">
        <v>8.5095772853686524E-2</v>
      </c>
      <c r="L77" s="229">
        <v>0.11291601292786831</v>
      </c>
      <c r="M77" s="229">
        <v>0.1108720290823</v>
      </c>
      <c r="N77" s="229">
        <v>0.1113695683732961</v>
      </c>
      <c r="O77" s="229">
        <v>0.22363289955213669</v>
      </c>
      <c r="P77" s="229">
        <v>0.1126707334215719</v>
      </c>
      <c r="Q77" s="229">
        <v>8.9205170331312617E-2</v>
      </c>
      <c r="R77" s="229">
        <v>8.9209652494464817E-2</v>
      </c>
      <c r="S77" s="229">
        <v>3.6921198456759938E-2</v>
      </c>
      <c r="T77" s="229">
        <v>7.7392476717006872E-2</v>
      </c>
      <c r="U77" s="229">
        <v>8.8170613092375713E-2</v>
      </c>
      <c r="V77" s="229">
        <v>2.2976500945855381E-2</v>
      </c>
      <c r="W77" s="229">
        <v>2.7885705642480212E-2</v>
      </c>
      <c r="X77" s="229">
        <v>6.7476248659258414E-2</v>
      </c>
      <c r="Y77" s="229">
        <v>7.0128726893083221E-2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134.37636472186858</v>
      </c>
      <c r="C79" s="261">
        <f t="shared" si="2"/>
        <v>138.09331517973501</v>
      </c>
      <c r="D79" s="261">
        <f t="shared" si="2"/>
        <v>171.96062074033105</v>
      </c>
      <c r="E79" s="261">
        <f t="shared" si="2"/>
        <v>182.78220816121498</v>
      </c>
      <c r="F79" s="261">
        <f t="shared" si="2"/>
        <v>127.22086409619371</v>
      </c>
      <c r="G79" s="261">
        <f t="shared" si="2"/>
        <v>94.210556395857196</v>
      </c>
      <c r="H79" s="261">
        <f t="shared" si="2"/>
        <v>109.00048195517357</v>
      </c>
      <c r="I79" s="261">
        <f t="shared" si="2"/>
        <v>143.36027887288662</v>
      </c>
      <c r="J79" s="261">
        <f t="shared" si="2"/>
        <v>171.41148250621711</v>
      </c>
      <c r="K79" s="261">
        <f t="shared" si="2"/>
        <v>129.74479977038641</v>
      </c>
      <c r="L79" s="261">
        <f t="shared" si="2"/>
        <v>218.82204249183303</v>
      </c>
      <c r="M79" s="261">
        <f t="shared" si="2"/>
        <v>151.79563492459096</v>
      </c>
      <c r="N79" s="261">
        <f t="shared" si="2"/>
        <v>149.98256944294772</v>
      </c>
      <c r="O79" s="261">
        <f t="shared" si="2"/>
        <v>161.78466612815313</v>
      </c>
      <c r="P79" s="261">
        <f t="shared" si="2"/>
        <v>173.78205886208679</v>
      </c>
      <c r="Q79" s="261">
        <f t="shared" si="2"/>
        <v>165.51998476321455</v>
      </c>
      <c r="R79" s="261">
        <f t="shared" si="2"/>
        <v>169.48372217677468</v>
      </c>
      <c r="S79" s="261">
        <f t="shared" si="2"/>
        <v>171.24346016957341</v>
      </c>
      <c r="T79" s="261">
        <f t="shared" si="2"/>
        <v>164.26647086016879</v>
      </c>
      <c r="U79" s="261">
        <f t="shared" si="2"/>
        <v>155.47375760640861</v>
      </c>
      <c r="V79" s="261">
        <f t="shared" si="2"/>
        <v>151.82272059988813</v>
      </c>
      <c r="W79" s="261">
        <f t="shared" si="2"/>
        <v>164.9865943793761</v>
      </c>
      <c r="X79" s="261">
        <f t="shared" si="2"/>
        <v>168.52178387274472</v>
      </c>
      <c r="Y79" s="261">
        <f t="shared" si="2"/>
        <v>145.74397743979964</v>
      </c>
      <c r="DA79" s="70"/>
    </row>
    <row r="80" spans="1:105" ht="12" customHeight="1" x14ac:dyDescent="0.25">
      <c r="A80" s="60" t="s">
        <v>1521</v>
      </c>
      <c r="B80" s="262">
        <v>127.9657210956764</v>
      </c>
      <c r="C80" s="262">
        <v>131.80833833554189</v>
      </c>
      <c r="D80" s="262">
        <v>165.3709484069991</v>
      </c>
      <c r="E80" s="262">
        <v>175.43875516265851</v>
      </c>
      <c r="F80" s="262">
        <v>121.4106621833578</v>
      </c>
      <c r="G80" s="262">
        <v>89.155341544063262</v>
      </c>
      <c r="H80" s="262">
        <v>103.1851988364335</v>
      </c>
      <c r="I80" s="262">
        <v>136.02374909901761</v>
      </c>
      <c r="J80" s="262">
        <v>162.51931218871891</v>
      </c>
      <c r="K80" s="262">
        <v>122.8888744608516</v>
      </c>
      <c r="L80" s="262">
        <v>209.74938406202551</v>
      </c>
      <c r="M80" s="262">
        <v>144.38011005558141</v>
      </c>
      <c r="N80" s="262">
        <v>142.34851069021849</v>
      </c>
      <c r="O80" s="262">
        <v>154.16530758154769</v>
      </c>
      <c r="P80" s="262">
        <v>164.53229008509811</v>
      </c>
      <c r="Q80" s="262">
        <v>156.2854672820402</v>
      </c>
      <c r="R80" s="262">
        <v>160.83735900197411</v>
      </c>
      <c r="S80" s="262">
        <v>161.90400135226599</v>
      </c>
      <c r="T80" s="262">
        <v>155.16577350268739</v>
      </c>
      <c r="U80" s="262">
        <v>146.3975258008789</v>
      </c>
      <c r="V80" s="262">
        <v>143.42047333638999</v>
      </c>
      <c r="W80" s="262">
        <v>156.1864041298069</v>
      </c>
      <c r="X80" s="262">
        <v>160.00292110478341</v>
      </c>
      <c r="Y80" s="262">
        <v>137.2020775867862</v>
      </c>
      <c r="DA80" s="72" t="s">
        <v>1522</v>
      </c>
    </row>
    <row r="81" spans="1:105" ht="12" customHeight="1" x14ac:dyDescent="0.25">
      <c r="A81" s="59" t="s">
        <v>28</v>
      </c>
      <c r="B81" s="230">
        <v>25.264211468301301</v>
      </c>
      <c r="C81" s="230">
        <v>44.060491170954791</v>
      </c>
      <c r="D81" s="230">
        <v>35.235038812464623</v>
      </c>
      <c r="E81" s="230">
        <v>45.469335996469603</v>
      </c>
      <c r="F81" s="230">
        <v>36.502170185039731</v>
      </c>
      <c r="G81" s="230">
        <v>20.063447184980369</v>
      </c>
      <c r="H81" s="230">
        <v>14.79598413605097</v>
      </c>
      <c r="I81" s="230">
        <v>28.839420634288821</v>
      </c>
      <c r="J81" s="230">
        <v>34.631419954068733</v>
      </c>
      <c r="K81" s="230">
        <v>19.510317057526699</v>
      </c>
      <c r="L81" s="230">
        <v>39.603655288802408</v>
      </c>
      <c r="M81" s="230">
        <v>29.01595641867948</v>
      </c>
      <c r="N81" s="230">
        <v>21.686639240030509</v>
      </c>
      <c r="O81" s="230">
        <v>20.15501777892662</v>
      </c>
      <c r="P81" s="230">
        <v>22.608672588429229</v>
      </c>
      <c r="Q81" s="230">
        <v>21.95130487431182</v>
      </c>
      <c r="R81" s="230">
        <v>17.043341840746351</v>
      </c>
      <c r="S81" s="230">
        <v>15.358803907632771</v>
      </c>
      <c r="T81" s="230">
        <v>14.49823297405848</v>
      </c>
      <c r="U81" s="230">
        <v>12.29579971009071</v>
      </c>
      <c r="V81" s="230">
        <v>7.6644242819563688</v>
      </c>
      <c r="W81" s="230">
        <v>16.437482593162201</v>
      </c>
      <c r="X81" s="230">
        <v>15.76618380954802</v>
      </c>
      <c r="Y81" s="230">
        <v>7.2407025781307741</v>
      </c>
      <c r="DA81" s="71" t="s">
        <v>1523</v>
      </c>
    </row>
    <row r="82" spans="1:105" ht="12" customHeight="1" x14ac:dyDescent="0.25">
      <c r="A82" s="59" t="s">
        <v>31</v>
      </c>
      <c r="B82" s="295">
        <v>0.91248233699670878</v>
      </c>
      <c r="C82" s="295">
        <v>0.30946857474185591</v>
      </c>
      <c r="D82" s="295">
        <v>0.31951471293701172</v>
      </c>
      <c r="E82" s="295">
        <v>0.33424188505695962</v>
      </c>
      <c r="F82" s="295">
        <v>0.51137827766522004</v>
      </c>
      <c r="G82" s="295">
        <v>0.17832122122898281</v>
      </c>
      <c r="H82" s="295">
        <v>0.18154858023696871</v>
      </c>
      <c r="I82" s="295">
        <v>0</v>
      </c>
      <c r="J82" s="295">
        <v>0.25101068103483709</v>
      </c>
      <c r="K82" s="295">
        <v>0.26001221444983602</v>
      </c>
      <c r="L82" s="295">
        <v>0.36077655928228808</v>
      </c>
      <c r="M82" s="295">
        <v>0.31813819787295122</v>
      </c>
      <c r="N82" s="295">
        <v>0.31700324792470691</v>
      </c>
      <c r="O82" s="295">
        <v>0.31690505697741922</v>
      </c>
      <c r="P82" s="295">
        <v>0.34618394569135702</v>
      </c>
      <c r="Q82" s="295">
        <v>0.32783436772022823</v>
      </c>
      <c r="R82" s="295">
        <v>0.3055233899137873</v>
      </c>
      <c r="S82" s="295">
        <v>0.35081345083904591</v>
      </c>
      <c r="T82" s="295">
        <v>0.41624185886393072</v>
      </c>
      <c r="U82" s="295">
        <v>0.43627770281652789</v>
      </c>
      <c r="V82" s="295">
        <v>0.42198331710721981</v>
      </c>
      <c r="W82" s="295">
        <v>0.50912766590566982</v>
      </c>
      <c r="X82" s="295">
        <v>8.6591554610986368</v>
      </c>
      <c r="Y82" s="295">
        <v>10.42027455824944</v>
      </c>
      <c r="DA82" s="122" t="s">
        <v>1524</v>
      </c>
    </row>
    <row r="83" spans="1:105" ht="12" customHeight="1" x14ac:dyDescent="0.25">
      <c r="A83" s="59" t="s">
        <v>159</v>
      </c>
      <c r="B83" s="295">
        <v>1.6390043820076821</v>
      </c>
      <c r="C83" s="295">
        <v>0.55315644075111747</v>
      </c>
      <c r="D83" s="295">
        <v>0.57027342129298642</v>
      </c>
      <c r="E83" s="295">
        <v>0.29729489845361717</v>
      </c>
      <c r="F83" s="295">
        <v>0.4130825425167684</v>
      </c>
      <c r="G83" s="295">
        <v>0.28901129646196139</v>
      </c>
      <c r="H83" s="295">
        <v>0.43032936490751822</v>
      </c>
      <c r="I83" s="295">
        <v>0.34189586370613467</v>
      </c>
      <c r="J83" s="295">
        <v>1.137926883634957</v>
      </c>
      <c r="K83" s="295">
        <v>0.70840291929503518</v>
      </c>
      <c r="L83" s="295">
        <v>0.32642279156975612</v>
      </c>
      <c r="M83" s="295">
        <v>0.28898771191683192</v>
      </c>
      <c r="N83" s="295">
        <v>0.28799347360503552</v>
      </c>
      <c r="O83" s="295">
        <v>0.28779456579289769</v>
      </c>
      <c r="P83" s="295">
        <v>0.94419127869263253</v>
      </c>
      <c r="Q83" s="295">
        <v>1.1928739350256969</v>
      </c>
      <c r="R83" s="295">
        <v>1.1114758661006221</v>
      </c>
      <c r="S83" s="295">
        <v>0.97860435293205494</v>
      </c>
      <c r="T83" s="295">
        <v>1.0991065128766371</v>
      </c>
      <c r="U83" s="295">
        <v>0.96995560824445304</v>
      </c>
      <c r="V83" s="295">
        <v>1.348872878564245</v>
      </c>
      <c r="W83" s="295">
        <v>0.92118404585160252</v>
      </c>
      <c r="X83" s="295">
        <v>1.1729066359377129</v>
      </c>
      <c r="Y83" s="295">
        <v>1.101328839459643</v>
      </c>
      <c r="DA83" s="122" t="s">
        <v>1525</v>
      </c>
    </row>
    <row r="84" spans="1:105" ht="12" customHeight="1" x14ac:dyDescent="0.25">
      <c r="A84" s="59" t="s">
        <v>32</v>
      </c>
      <c r="B84" s="295">
        <v>11.690478224708579</v>
      </c>
      <c r="C84" s="295">
        <v>12.6874578545149</v>
      </c>
      <c r="D84" s="295">
        <v>6.5496503675671054</v>
      </c>
      <c r="E84" s="295">
        <v>5.4241360237167999</v>
      </c>
      <c r="F84" s="295">
        <v>4.7447652493594683</v>
      </c>
      <c r="G84" s="295">
        <v>1.6545393343835919</v>
      </c>
      <c r="H84" s="295">
        <v>2.4871304913475032</v>
      </c>
      <c r="I84" s="295">
        <v>2.7903212595979152</v>
      </c>
      <c r="J84" s="295">
        <v>1.964397253363884</v>
      </c>
      <c r="K84" s="295">
        <v>2.4870255810367721</v>
      </c>
      <c r="L84" s="295">
        <v>2.8234196218679619</v>
      </c>
      <c r="M84" s="295">
        <v>2.235233301662062</v>
      </c>
      <c r="N84" s="295">
        <v>1.929556942955694</v>
      </c>
      <c r="O84" s="295">
        <v>0.82668620004917182</v>
      </c>
      <c r="P84" s="295">
        <v>0.30102127254473859</v>
      </c>
      <c r="Q84" s="295">
        <v>0.57013110967905112</v>
      </c>
      <c r="R84" s="295">
        <v>0.26566523597840758</v>
      </c>
      <c r="S84" s="295">
        <v>2.827050520511671E-2</v>
      </c>
      <c r="T84" s="295">
        <v>0.14854498279536091</v>
      </c>
      <c r="U84" s="295">
        <v>0.37839496758515972</v>
      </c>
      <c r="V84" s="295">
        <v>0.27213912543751989</v>
      </c>
      <c r="W84" s="295">
        <v>0</v>
      </c>
      <c r="X84" s="295">
        <v>9.8484273142361897E-2</v>
      </c>
      <c r="Y84" s="295">
        <v>0.2296602617637522</v>
      </c>
      <c r="DA84" s="122" t="s">
        <v>1526</v>
      </c>
    </row>
    <row r="85" spans="1:105" ht="12" customHeight="1" x14ac:dyDescent="0.25">
      <c r="A85" s="59" t="s">
        <v>33</v>
      </c>
      <c r="B85" s="295">
        <v>31.47719131090053</v>
      </c>
      <c r="C85" s="295">
        <v>33.993969402266067</v>
      </c>
      <c r="D85" s="295">
        <v>79.680005503462553</v>
      </c>
      <c r="E85" s="295">
        <v>87.385127777104941</v>
      </c>
      <c r="F85" s="295">
        <v>50.993024393904207</v>
      </c>
      <c r="G85" s="295">
        <v>45.44254786421228</v>
      </c>
      <c r="H85" s="295">
        <v>58.356052263157238</v>
      </c>
      <c r="I85" s="295">
        <v>68.415412163185408</v>
      </c>
      <c r="J85" s="295">
        <v>73.69985456063884</v>
      </c>
      <c r="K85" s="295">
        <v>52.212950341817873</v>
      </c>
      <c r="L85" s="295">
        <v>96.894544953135011</v>
      </c>
      <c r="M85" s="295">
        <v>41.522289443042297</v>
      </c>
      <c r="N85" s="295">
        <v>51.559186902003191</v>
      </c>
      <c r="O85" s="295">
        <v>54.63468853804212</v>
      </c>
      <c r="P85" s="295">
        <v>50.961539194324153</v>
      </c>
      <c r="Q85" s="295">
        <v>38.919885541617163</v>
      </c>
      <c r="R85" s="295">
        <v>41.020818221580193</v>
      </c>
      <c r="S85" s="295">
        <v>36.618484322228852</v>
      </c>
      <c r="T85" s="295">
        <v>31.392105638103121</v>
      </c>
      <c r="U85" s="295">
        <v>23.65859962338045</v>
      </c>
      <c r="V85" s="295">
        <v>22.51419977637428</v>
      </c>
      <c r="W85" s="295">
        <v>8.82271652828085</v>
      </c>
      <c r="X85" s="295">
        <v>9.5120777685183793</v>
      </c>
      <c r="Y85" s="295">
        <v>18.393950557035591</v>
      </c>
      <c r="DA85" s="122" t="s">
        <v>1527</v>
      </c>
    </row>
    <row r="86" spans="1:105" ht="12" customHeight="1" x14ac:dyDescent="0.25">
      <c r="A86" s="59" t="s">
        <v>35</v>
      </c>
      <c r="B86" s="295">
        <v>56.933510233176307</v>
      </c>
      <c r="C86" s="295">
        <v>40.169220882433791</v>
      </c>
      <c r="D86" s="295">
        <v>42.987405768386267</v>
      </c>
      <c r="E86" s="295">
        <v>36.477690766699247</v>
      </c>
      <c r="F86" s="295">
        <v>28.246241534872389</v>
      </c>
      <c r="G86" s="295">
        <v>21.45898895304968</v>
      </c>
      <c r="H86" s="295">
        <v>26.86621831853288</v>
      </c>
      <c r="I86" s="295">
        <v>35.597600829916253</v>
      </c>
      <c r="J86" s="295">
        <v>49.986910251221062</v>
      </c>
      <c r="K86" s="295">
        <v>45.171729151984799</v>
      </c>
      <c r="L86" s="295">
        <v>64.854708113614322</v>
      </c>
      <c r="M86" s="295">
        <v>64.683861314006194</v>
      </c>
      <c r="N86" s="295">
        <v>59.737371021122392</v>
      </c>
      <c r="O86" s="295">
        <v>61.674473422036101</v>
      </c>
      <c r="P86" s="295">
        <v>74.860038121344175</v>
      </c>
      <c r="Q86" s="295">
        <v>74.542996763313695</v>
      </c>
      <c r="R86" s="295">
        <v>73.445875911898142</v>
      </c>
      <c r="S86" s="295">
        <v>76.843988340833377</v>
      </c>
      <c r="T86" s="295">
        <v>71.977838574606324</v>
      </c>
      <c r="U86" s="295">
        <v>65.577661603044973</v>
      </c>
      <c r="V86" s="295">
        <v>69.207063132783418</v>
      </c>
      <c r="W86" s="295">
        <v>81.526286245338241</v>
      </c>
      <c r="X86" s="295">
        <v>72.488890422994416</v>
      </c>
      <c r="Y86" s="295">
        <v>60.66621707007009</v>
      </c>
      <c r="DA86" s="122" t="s">
        <v>1528</v>
      </c>
    </row>
    <row r="87" spans="1:105" ht="12" customHeight="1" x14ac:dyDescent="0.25">
      <c r="A87" s="59" t="s">
        <v>38</v>
      </c>
      <c r="B87" s="295">
        <v>4.8843139585249613E-2</v>
      </c>
      <c r="C87" s="295">
        <v>3.4574009879442411E-2</v>
      </c>
      <c r="D87" s="295">
        <v>2.905982088852865E-2</v>
      </c>
      <c r="E87" s="295">
        <v>5.0927815157344278E-2</v>
      </c>
      <c r="F87" s="295">
        <v>0</v>
      </c>
      <c r="G87" s="295">
        <v>6.8485689746400846E-2</v>
      </c>
      <c r="H87" s="295">
        <v>6.7935682200477271E-2</v>
      </c>
      <c r="I87" s="295">
        <v>3.9098348323111112E-2</v>
      </c>
      <c r="J87" s="295">
        <v>0.84779260475653073</v>
      </c>
      <c r="K87" s="295">
        <v>2.5384371947405642</v>
      </c>
      <c r="L87" s="295">
        <v>4.8858567337537799</v>
      </c>
      <c r="M87" s="295">
        <v>6.315643668401524</v>
      </c>
      <c r="N87" s="295">
        <v>6.8307598625769712</v>
      </c>
      <c r="O87" s="295">
        <v>16.269742019723349</v>
      </c>
      <c r="P87" s="295">
        <v>14.510643684071869</v>
      </c>
      <c r="Q87" s="295">
        <v>18.780440690372561</v>
      </c>
      <c r="R87" s="295">
        <v>27.644658535756591</v>
      </c>
      <c r="S87" s="295">
        <v>31.72503647259478</v>
      </c>
      <c r="T87" s="295">
        <v>35.633702961383513</v>
      </c>
      <c r="U87" s="295">
        <v>43.080836585716632</v>
      </c>
      <c r="V87" s="295">
        <v>41.991790824166998</v>
      </c>
      <c r="W87" s="295">
        <v>47.969607051268333</v>
      </c>
      <c r="X87" s="295">
        <v>52.305222733543843</v>
      </c>
      <c r="Y87" s="295">
        <v>39.149943722076877</v>
      </c>
      <c r="DA87" s="122" t="s">
        <v>1529</v>
      </c>
    </row>
    <row r="88" spans="1:105" ht="12" customHeight="1" x14ac:dyDescent="0.25">
      <c r="A88" s="60" t="s">
        <v>1530</v>
      </c>
      <c r="B88" s="262">
        <v>6.4106436261921846</v>
      </c>
      <c r="C88" s="262">
        <v>6.2849768441931282</v>
      </c>
      <c r="D88" s="262">
        <v>6.5896723333319427</v>
      </c>
      <c r="E88" s="262">
        <v>7.3434529985564669</v>
      </c>
      <c r="F88" s="262">
        <v>5.8102019128359119</v>
      </c>
      <c r="G88" s="262">
        <v>5.0552148517939406</v>
      </c>
      <c r="H88" s="262">
        <v>5.8152831187400764</v>
      </c>
      <c r="I88" s="262">
        <v>7.3365297738690138</v>
      </c>
      <c r="J88" s="262">
        <v>8.8921703174981879</v>
      </c>
      <c r="K88" s="262">
        <v>6.8559253095348147</v>
      </c>
      <c r="L88" s="262">
        <v>9.0726584298075235</v>
      </c>
      <c r="M88" s="262">
        <v>7.4155248690095581</v>
      </c>
      <c r="N88" s="262">
        <v>7.6340587527292207</v>
      </c>
      <c r="O88" s="262">
        <v>7.6193585466054481</v>
      </c>
      <c r="P88" s="262">
        <v>9.249768776988665</v>
      </c>
      <c r="Q88" s="262">
        <v>9.2345174811743487</v>
      </c>
      <c r="R88" s="262">
        <v>8.646363174800566</v>
      </c>
      <c r="S88" s="262">
        <v>9.3394588173074293</v>
      </c>
      <c r="T88" s="262">
        <v>9.1006973574814189</v>
      </c>
      <c r="U88" s="262">
        <v>9.0762318055297175</v>
      </c>
      <c r="V88" s="262">
        <v>8.4022472634981309</v>
      </c>
      <c r="W88" s="262">
        <v>8.800190249569205</v>
      </c>
      <c r="X88" s="262">
        <v>8.5188627679613074</v>
      </c>
      <c r="Y88" s="262">
        <v>8.5418998530134207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20.693903808371836</v>
      </c>
      <c r="C89" s="261">
        <f t="shared" si="3"/>
        <v>20.895295644516693</v>
      </c>
      <c r="D89" s="261">
        <f t="shared" si="3"/>
        <v>24.014419981353413</v>
      </c>
      <c r="E89" s="261">
        <f t="shared" si="3"/>
        <v>25.779265407258762</v>
      </c>
      <c r="F89" s="261">
        <f t="shared" si="3"/>
        <v>18.963369019079881</v>
      </c>
      <c r="G89" s="261">
        <f t="shared" si="3"/>
        <v>14.629024750757452</v>
      </c>
      <c r="H89" s="261">
        <f t="shared" si="3"/>
        <v>16.69099119583591</v>
      </c>
      <c r="I89" s="261">
        <f t="shared" si="3"/>
        <v>21.882285894238485</v>
      </c>
      <c r="J89" s="261">
        <f t="shared" si="3"/>
        <v>26.221332721126895</v>
      </c>
      <c r="K89" s="261">
        <f t="shared" si="3"/>
        <v>20.024616224534849</v>
      </c>
      <c r="L89" s="261">
        <f t="shared" si="3"/>
        <v>30.85170549815744</v>
      </c>
      <c r="M89" s="261">
        <f t="shared" si="3"/>
        <v>23.007098896404941</v>
      </c>
      <c r="N89" s="261">
        <f t="shared" si="3"/>
        <v>22.702411221912563</v>
      </c>
      <c r="O89" s="261">
        <f t="shared" si="3"/>
        <v>23.637861278890504</v>
      </c>
      <c r="P89" s="261">
        <f t="shared" si="3"/>
        <v>26.722822917769026</v>
      </c>
      <c r="Q89" s="261">
        <f t="shared" si="3"/>
        <v>26.023309220159511</v>
      </c>
      <c r="R89" s="261">
        <f t="shared" si="3"/>
        <v>25.487457815453539</v>
      </c>
      <c r="S89" s="261">
        <f t="shared" si="3"/>
        <v>26.451046349897567</v>
      </c>
      <c r="T89" s="261">
        <f t="shared" si="3"/>
        <v>25.461885955839239</v>
      </c>
      <c r="U89" s="261">
        <f t="shared" si="3"/>
        <v>24.450529384540097</v>
      </c>
      <c r="V89" s="261">
        <f t="shared" si="3"/>
        <v>23.391202153729129</v>
      </c>
      <c r="W89" s="261">
        <f t="shared" si="3"/>
        <v>25.471778831969509</v>
      </c>
      <c r="X89" s="261">
        <f t="shared" si="3"/>
        <v>25.41462151971777</v>
      </c>
      <c r="Y89" s="261">
        <f t="shared" si="3"/>
        <v>22.968331284720833</v>
      </c>
      <c r="DA89" s="70"/>
    </row>
    <row r="90" spans="1:105" ht="12" customHeight="1" x14ac:dyDescent="0.25">
      <c r="A90" s="60" t="s">
        <v>1533</v>
      </c>
      <c r="B90" s="262">
        <v>13.914723106260221</v>
      </c>
      <c r="C90" s="262">
        <v>14.249006095478039</v>
      </c>
      <c r="D90" s="262">
        <v>17.045918514068219</v>
      </c>
      <c r="E90" s="262">
        <v>18.01364969727307</v>
      </c>
      <c r="F90" s="262">
        <v>12.81914841041297</v>
      </c>
      <c r="G90" s="262">
        <v>9.2831941342666937</v>
      </c>
      <c r="H90" s="262">
        <v>10.541397271318431</v>
      </c>
      <c r="I90" s="262">
        <v>14.123991413435739</v>
      </c>
      <c r="J90" s="262">
        <v>16.8179665489724</v>
      </c>
      <c r="K90" s="262">
        <v>12.774555347086901</v>
      </c>
      <c r="L90" s="262">
        <v>21.2574752569212</v>
      </c>
      <c r="M90" s="262">
        <v>15.16526802584716</v>
      </c>
      <c r="N90" s="262">
        <v>14.629483323715171</v>
      </c>
      <c r="O90" s="262">
        <v>15.58047867684156</v>
      </c>
      <c r="P90" s="262">
        <v>16.941300554592161</v>
      </c>
      <c r="Q90" s="262">
        <v>16.25791492403728</v>
      </c>
      <c r="R90" s="262">
        <v>16.344029823516792</v>
      </c>
      <c r="S90" s="262">
        <v>16.574677817450521</v>
      </c>
      <c r="T90" s="262">
        <v>15.83800487632864</v>
      </c>
      <c r="U90" s="262">
        <v>14.852520340246031</v>
      </c>
      <c r="V90" s="262">
        <v>14.50592388457815</v>
      </c>
      <c r="W90" s="262">
        <v>16.165680506515368</v>
      </c>
      <c r="X90" s="262">
        <v>16.40602371768966</v>
      </c>
      <c r="Y90" s="262">
        <v>13.93537203452548</v>
      </c>
      <c r="DA90" s="72" t="s">
        <v>1534</v>
      </c>
    </row>
    <row r="91" spans="1:105" ht="12" customHeight="1" x14ac:dyDescent="0.25">
      <c r="A91" s="59" t="s">
        <v>28</v>
      </c>
      <c r="B91" s="230">
        <v>3.6452265587794499</v>
      </c>
      <c r="C91" s="230">
        <v>6.4207355697211526</v>
      </c>
      <c r="D91" s="230">
        <v>7.0114452172131347</v>
      </c>
      <c r="E91" s="230">
        <v>9.3073132370537408</v>
      </c>
      <c r="F91" s="230">
        <v>6.645021781378996</v>
      </c>
      <c r="G91" s="230">
        <v>4.2675181208740494</v>
      </c>
      <c r="H91" s="230">
        <v>3.4844979323232441</v>
      </c>
      <c r="I91" s="230">
        <v>6.0283013087327513</v>
      </c>
      <c r="J91" s="230">
        <v>6.6206552095669302</v>
      </c>
      <c r="K91" s="230">
        <v>3.6578341283339628</v>
      </c>
      <c r="L91" s="230">
        <v>7.7973664645673439</v>
      </c>
      <c r="M91" s="230">
        <v>4.5579535291626296</v>
      </c>
      <c r="N91" s="230">
        <v>3.7788203165367689</v>
      </c>
      <c r="O91" s="230">
        <v>3.7715771916050329</v>
      </c>
      <c r="P91" s="230">
        <v>3.866544548167365</v>
      </c>
      <c r="Q91" s="230">
        <v>3.6200429731797179</v>
      </c>
      <c r="R91" s="230">
        <v>3.0221460227775352</v>
      </c>
      <c r="S91" s="230">
        <v>2.7208841266491701</v>
      </c>
      <c r="T91" s="230">
        <v>2.605209620782913</v>
      </c>
      <c r="U91" s="230">
        <v>2.2925934607469469</v>
      </c>
      <c r="V91" s="230">
        <v>1.4088612305211969</v>
      </c>
      <c r="W91" s="230">
        <v>2.673429750156072</v>
      </c>
      <c r="X91" s="230">
        <v>2.634401900493065</v>
      </c>
      <c r="Y91" s="230">
        <v>1.2666857318082969</v>
      </c>
      <c r="DA91" s="71" t="s">
        <v>1535</v>
      </c>
    </row>
    <row r="92" spans="1:105" ht="12" customHeight="1" x14ac:dyDescent="0.25">
      <c r="A92" s="59" t="s">
        <v>31</v>
      </c>
      <c r="B92" s="295">
        <v>0.1316567846738812</v>
      </c>
      <c r="C92" s="295">
        <v>4.5097451997217139E-2</v>
      </c>
      <c r="D92" s="295">
        <v>6.3580458014393687E-2</v>
      </c>
      <c r="E92" s="295">
        <v>6.8417403795163742E-2</v>
      </c>
      <c r="F92" s="295">
        <v>9.309363734768214E-2</v>
      </c>
      <c r="G92" s="295">
        <v>3.7929127328665449E-2</v>
      </c>
      <c r="H92" s="295">
        <v>4.275522646111591E-2</v>
      </c>
      <c r="I92" s="295">
        <v>0</v>
      </c>
      <c r="J92" s="295">
        <v>4.7986919833328708E-2</v>
      </c>
      <c r="K92" s="295">
        <v>4.8747621527318527E-2</v>
      </c>
      <c r="L92" s="295">
        <v>7.1031500098554953E-2</v>
      </c>
      <c r="M92" s="295">
        <v>4.9974541622310888E-2</v>
      </c>
      <c r="N92" s="295">
        <v>5.5236696677965311E-2</v>
      </c>
      <c r="O92" s="295">
        <v>5.930195140041112E-2</v>
      </c>
      <c r="P92" s="295">
        <v>5.9204521744501928E-2</v>
      </c>
      <c r="Q92" s="295">
        <v>5.4063961392164517E-2</v>
      </c>
      <c r="R92" s="295">
        <v>5.4175777633351081E-2</v>
      </c>
      <c r="S92" s="295">
        <v>6.2148247711439029E-2</v>
      </c>
      <c r="T92" s="295">
        <v>7.4795135188210585E-2</v>
      </c>
      <c r="U92" s="295">
        <v>8.1345453905372178E-2</v>
      </c>
      <c r="V92" s="295">
        <v>7.7568244336199771E-2</v>
      </c>
      <c r="W92" s="295">
        <v>8.2805687607294995E-2</v>
      </c>
      <c r="X92" s="295">
        <v>1.446874898767091</v>
      </c>
      <c r="Y92" s="295">
        <v>1.822918834468549</v>
      </c>
      <c r="DA92" s="122" t="s">
        <v>1536</v>
      </c>
    </row>
    <row r="93" spans="1:105" ht="12" customHeight="1" x14ac:dyDescent="0.25">
      <c r="A93" s="59" t="s">
        <v>159</v>
      </c>
      <c r="B93" s="295">
        <v>0.2364824372510691</v>
      </c>
      <c r="C93" s="295">
        <v>8.0608979617829493E-2</v>
      </c>
      <c r="D93" s="295">
        <v>0.11347911019794329</v>
      </c>
      <c r="E93" s="295">
        <v>6.085456677662366E-2</v>
      </c>
      <c r="F93" s="295">
        <v>7.5199432762941443E-2</v>
      </c>
      <c r="G93" s="295">
        <v>6.1473032695599013E-2</v>
      </c>
      <c r="H93" s="295">
        <v>0.1013438354928131</v>
      </c>
      <c r="I93" s="295">
        <v>7.1466459356659393E-2</v>
      </c>
      <c r="J93" s="295">
        <v>0.21754295839547039</v>
      </c>
      <c r="K93" s="295">
        <v>0.13281282755008561</v>
      </c>
      <c r="L93" s="295">
        <v>6.426775785456644E-2</v>
      </c>
      <c r="M93" s="295">
        <v>4.5395455604144513E-2</v>
      </c>
      <c r="N93" s="295">
        <v>5.0181845930276719E-2</v>
      </c>
      <c r="O93" s="295">
        <v>5.3854550371434808E-2</v>
      </c>
      <c r="P93" s="295">
        <v>0.1614759834650607</v>
      </c>
      <c r="Q93" s="295">
        <v>0.19671973630289219</v>
      </c>
      <c r="R93" s="295">
        <v>0.19708824710178521</v>
      </c>
      <c r="S93" s="295">
        <v>0.17336434960533359</v>
      </c>
      <c r="T93" s="295">
        <v>0.19750012754897989</v>
      </c>
      <c r="U93" s="295">
        <v>0.1808515051567684</v>
      </c>
      <c r="V93" s="295">
        <v>0.24794748223745439</v>
      </c>
      <c r="W93" s="295">
        <v>0.14982347933090859</v>
      </c>
      <c r="X93" s="295">
        <v>0.19598322004491581</v>
      </c>
      <c r="Y93" s="295">
        <v>0.19266604475454879</v>
      </c>
      <c r="DA93" s="122" t="s">
        <v>1537</v>
      </c>
    </row>
    <row r="94" spans="1:105" ht="12" customHeight="1" x14ac:dyDescent="0.25">
      <c r="A94" s="59" t="s">
        <v>32</v>
      </c>
      <c r="B94" s="295">
        <v>1.686751306804424</v>
      </c>
      <c r="C94" s="295">
        <v>1.8488856971599781</v>
      </c>
      <c r="D94" s="295">
        <v>1.303319544743945</v>
      </c>
      <c r="E94" s="295">
        <v>1.1102896470060419</v>
      </c>
      <c r="F94" s="295">
        <v>0.86375873734887909</v>
      </c>
      <c r="G94" s="295">
        <v>0.35192240526177437</v>
      </c>
      <c r="H94" s="295">
        <v>0.58572657113104476</v>
      </c>
      <c r="I94" s="295">
        <v>0.58326058329409047</v>
      </c>
      <c r="J94" s="295">
        <v>0.37554327620385608</v>
      </c>
      <c r="K94" s="295">
        <v>0.46627264034371019</v>
      </c>
      <c r="L94" s="295">
        <v>0.55588902878819091</v>
      </c>
      <c r="M94" s="295">
        <v>0.35112023773421741</v>
      </c>
      <c r="N94" s="295">
        <v>0.33621848444348018</v>
      </c>
      <c r="O94" s="295">
        <v>0.15469650540224639</v>
      </c>
      <c r="P94" s="295">
        <v>5.1480782681418168E-2</v>
      </c>
      <c r="Q94" s="295">
        <v>9.4021705279126677E-2</v>
      </c>
      <c r="R94" s="295">
        <v>4.7108081490386908E-2</v>
      </c>
      <c r="S94" s="295">
        <v>5.0082525519274286E-3</v>
      </c>
      <c r="T94" s="295">
        <v>2.6692274775136041E-2</v>
      </c>
      <c r="U94" s="295">
        <v>7.0553022066011731E-2</v>
      </c>
      <c r="V94" s="295">
        <v>5.0024143892905798E-2</v>
      </c>
      <c r="W94" s="295">
        <v>0</v>
      </c>
      <c r="X94" s="295">
        <v>1.6455926143509419E-2</v>
      </c>
      <c r="Y94" s="295">
        <v>4.0176678105538578E-2</v>
      </c>
      <c r="DA94" s="122" t="s">
        <v>1538</v>
      </c>
    </row>
    <row r="95" spans="1:105" ht="12" customHeight="1" x14ac:dyDescent="0.25">
      <c r="A95" s="59" t="s">
        <v>35</v>
      </c>
      <c r="B95" s="295">
        <v>8.2146060187513932</v>
      </c>
      <c r="C95" s="295">
        <v>5.8536783969818664</v>
      </c>
      <c r="D95" s="295">
        <v>8.5540941838988029</v>
      </c>
      <c r="E95" s="295">
        <v>7.4667748426415006</v>
      </c>
      <c r="F95" s="295">
        <v>5.142074821574468</v>
      </c>
      <c r="G95" s="295">
        <v>4.5643514481066072</v>
      </c>
      <c r="H95" s="295">
        <v>6.3270737059102089</v>
      </c>
      <c r="I95" s="295">
        <v>7.4409630620522416</v>
      </c>
      <c r="J95" s="295">
        <v>9.5562381849728197</v>
      </c>
      <c r="K95" s="295">
        <v>8.4688881293318232</v>
      </c>
      <c r="L95" s="295">
        <v>12.768920505612551</v>
      </c>
      <c r="M95" s="295">
        <v>10.16082426172385</v>
      </c>
      <c r="N95" s="295">
        <v>10.40902598012668</v>
      </c>
      <c r="O95" s="295">
        <v>11.541048478062431</v>
      </c>
      <c r="P95" s="295">
        <v>12.80259471853382</v>
      </c>
      <c r="Q95" s="295">
        <v>12.293066547883379</v>
      </c>
      <c r="R95" s="295">
        <v>13.023511694513729</v>
      </c>
      <c r="S95" s="295">
        <v>13.61327284093265</v>
      </c>
      <c r="T95" s="295">
        <v>12.9338077180334</v>
      </c>
      <c r="U95" s="295">
        <v>12.22717689837093</v>
      </c>
      <c r="V95" s="295">
        <v>12.7215227835904</v>
      </c>
      <c r="W95" s="295">
        <v>13.259621589421091</v>
      </c>
      <c r="X95" s="295">
        <v>12.112307772241079</v>
      </c>
      <c r="Y95" s="295">
        <v>10.61292474538854</v>
      </c>
      <c r="DA95" s="122" t="s">
        <v>1539</v>
      </c>
    </row>
    <row r="96" spans="1:105" ht="12" customHeight="1" x14ac:dyDescent="0.25">
      <c r="A96" s="61" t="s">
        <v>1540</v>
      </c>
      <c r="B96" s="263">
        <v>6.7791807021116153</v>
      </c>
      <c r="C96" s="263">
        <v>6.6462895490386558</v>
      </c>
      <c r="D96" s="263">
        <v>6.9685014672851926</v>
      </c>
      <c r="E96" s="263">
        <v>7.7656157099856911</v>
      </c>
      <c r="F96" s="263">
        <v>6.1442206086669104</v>
      </c>
      <c r="G96" s="263">
        <v>5.3458306164907583</v>
      </c>
      <c r="H96" s="263">
        <v>6.1495939245174798</v>
      </c>
      <c r="I96" s="263">
        <v>7.7582944808027454</v>
      </c>
      <c r="J96" s="263">
        <v>9.4033661721544952</v>
      </c>
      <c r="K96" s="263">
        <v>7.2500608774479494</v>
      </c>
      <c r="L96" s="263">
        <v>9.5942302412362395</v>
      </c>
      <c r="M96" s="263">
        <v>7.8418308705577786</v>
      </c>
      <c r="N96" s="263">
        <v>8.0729278981973938</v>
      </c>
      <c r="O96" s="263">
        <v>8.0573826020489427</v>
      </c>
      <c r="P96" s="263">
        <v>9.7815223631768653</v>
      </c>
      <c r="Q96" s="263">
        <v>9.7653942961222295</v>
      </c>
      <c r="R96" s="263">
        <v>9.1434279919367452</v>
      </c>
      <c r="S96" s="263">
        <v>9.876368532447044</v>
      </c>
      <c r="T96" s="263">
        <v>9.6238810795105998</v>
      </c>
      <c r="U96" s="263">
        <v>9.5980090442940682</v>
      </c>
      <c r="V96" s="263">
        <v>8.8852782691509784</v>
      </c>
      <c r="W96" s="263">
        <v>9.3060983254541405</v>
      </c>
      <c r="X96" s="263">
        <v>9.0085978020281097</v>
      </c>
      <c r="Y96" s="263">
        <v>9.0329592501953542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45.794455498164581</v>
      </c>
      <c r="C99" s="223">
        <v>59.112507251044597</v>
      </c>
      <c r="D99" s="223">
        <v>53.786582678956449</v>
      </c>
      <c r="E99" s="223">
        <v>49.899098513704658</v>
      </c>
      <c r="F99" s="223">
        <v>63.509471325425721</v>
      </c>
      <c r="G99" s="223">
        <v>68.080433497788121</v>
      </c>
      <c r="H99" s="223">
        <v>77.284642312057429</v>
      </c>
      <c r="I99" s="223">
        <v>85.236974275869443</v>
      </c>
      <c r="J99" s="223">
        <v>92.589321582290893</v>
      </c>
      <c r="K99" s="223">
        <v>65.398375858758456</v>
      </c>
      <c r="L99" s="223">
        <v>73.183353224814709</v>
      </c>
      <c r="M99" s="223">
        <v>94.703546112705055</v>
      </c>
      <c r="N99" s="223">
        <v>87.909763002703173</v>
      </c>
      <c r="O99" s="223">
        <v>89.448341613640167</v>
      </c>
      <c r="P99" s="223">
        <v>93.063685739288843</v>
      </c>
      <c r="Q99" s="223">
        <v>96.683926859674088</v>
      </c>
      <c r="R99" s="223">
        <v>114.85808773036089</v>
      </c>
      <c r="S99" s="223">
        <v>106.4233725219383</v>
      </c>
      <c r="T99" s="223">
        <v>108.983852088155</v>
      </c>
      <c r="U99" s="223">
        <v>105.878594479979</v>
      </c>
      <c r="V99" s="223">
        <v>116.67123357946519</v>
      </c>
      <c r="W99" s="223">
        <v>134.33459538597091</v>
      </c>
      <c r="X99" s="223">
        <v>131.8474162736303</v>
      </c>
      <c r="Y99" s="223">
        <v>118.5555446477658</v>
      </c>
      <c r="DA99" s="89" t="s">
        <v>1542</v>
      </c>
    </row>
    <row r="100" spans="1:105" ht="12" customHeight="1" x14ac:dyDescent="0.25">
      <c r="A100" s="55" t="s">
        <v>91</v>
      </c>
      <c r="B100" s="259">
        <v>0.38879983831695181</v>
      </c>
      <c r="C100" s="259">
        <v>0.5018715259676535</v>
      </c>
      <c r="D100" s="259">
        <v>0.45665385518212598</v>
      </c>
      <c r="E100" s="259">
        <v>0.42364869771328911</v>
      </c>
      <c r="F100" s="259">
        <v>0.53920222250305039</v>
      </c>
      <c r="G100" s="259">
        <v>0.57801018155068906</v>
      </c>
      <c r="H100" s="259">
        <v>0.65615490147096656</v>
      </c>
      <c r="I100" s="259">
        <v>0.72367105267583354</v>
      </c>
      <c r="J100" s="259">
        <v>0.78609326979598815</v>
      </c>
      <c r="K100" s="259">
        <v>0.55523922456284402</v>
      </c>
      <c r="L100" s="259">
        <v>0.62133451728522193</v>
      </c>
      <c r="M100" s="259">
        <v>0.80404326279478688</v>
      </c>
      <c r="N100" s="259">
        <v>0.7463633156051479</v>
      </c>
      <c r="O100" s="259">
        <v>0.75942601301380008</v>
      </c>
      <c r="P100" s="259">
        <v>0.79012067236090078</v>
      </c>
      <c r="Q100" s="259">
        <v>0.82085690771896158</v>
      </c>
      <c r="R100" s="259">
        <v>0.97515748256322332</v>
      </c>
      <c r="S100" s="259">
        <v>0.90354584587920483</v>
      </c>
      <c r="T100" s="259">
        <v>0.92528459198997282</v>
      </c>
      <c r="U100" s="259">
        <v>0.8989206218794199</v>
      </c>
      <c r="V100" s="259">
        <v>0.99055128526955705</v>
      </c>
      <c r="W100" s="259">
        <v>1.140515121279851</v>
      </c>
      <c r="X100" s="259">
        <v>1.1193987038830959</v>
      </c>
      <c r="Y100" s="259">
        <v>1.0065492883187119</v>
      </c>
      <c r="DA100" s="67" t="s">
        <v>1543</v>
      </c>
    </row>
    <row r="101" spans="1:105" ht="12" customHeight="1" x14ac:dyDescent="0.25">
      <c r="A101" s="173" t="s">
        <v>92</v>
      </c>
      <c r="B101" s="224">
        <v>0.43591826523176108</v>
      </c>
      <c r="C101" s="224">
        <v>0.56269304513107754</v>
      </c>
      <c r="D101" s="224">
        <v>0.5119954710477792</v>
      </c>
      <c r="E101" s="224">
        <v>0.47499043768717469</v>
      </c>
      <c r="F101" s="224">
        <v>0.60454782712905142</v>
      </c>
      <c r="G101" s="224">
        <v>0.64805890022636303</v>
      </c>
      <c r="H101" s="224">
        <v>0.73567393343247145</v>
      </c>
      <c r="I101" s="224">
        <v>0.81137232784476032</v>
      </c>
      <c r="J101" s="224">
        <v>0.8813594572549216</v>
      </c>
      <c r="K101" s="224">
        <v>0.6225283441675501</v>
      </c>
      <c r="L101" s="224">
        <v>0.69663368708190765</v>
      </c>
      <c r="M101" s="224">
        <v>0.90148479949485272</v>
      </c>
      <c r="N101" s="224">
        <v>0.83681465295772972</v>
      </c>
      <c r="O101" s="224">
        <v>0.85146041108941151</v>
      </c>
      <c r="P101" s="224">
        <v>0.88587493840091791</v>
      </c>
      <c r="Q101" s="224">
        <v>0.92033608029603964</v>
      </c>
      <c r="R101" s="224">
        <v>1.0933362523165371</v>
      </c>
      <c r="S101" s="224">
        <v>1.013046042915122</v>
      </c>
      <c r="T101" s="224">
        <v>1.037419295059312</v>
      </c>
      <c r="U101" s="224">
        <v>1.007860290701277</v>
      </c>
      <c r="V101" s="224">
        <v>1.110595621044963</v>
      </c>
      <c r="W101" s="224">
        <v>1.2787334873673659</v>
      </c>
      <c r="X101" s="224">
        <v>1.255057983593111</v>
      </c>
      <c r="Y101" s="224">
        <v>1.128532412805342</v>
      </c>
      <c r="DA101" s="177" t="s">
        <v>1544</v>
      </c>
    </row>
    <row r="102" spans="1:105" ht="12" customHeight="1" x14ac:dyDescent="0.25">
      <c r="A102" s="173" t="s">
        <v>93</v>
      </c>
      <c r="B102" s="224">
        <v>0.60487192188464123</v>
      </c>
      <c r="C102" s="224">
        <v>0.75422504422644854</v>
      </c>
      <c r="D102" s="224">
        <v>0.61652088779997505</v>
      </c>
      <c r="E102" s="224">
        <v>0.59745409968904051</v>
      </c>
      <c r="F102" s="224">
        <v>0.82821258865757263</v>
      </c>
      <c r="G102" s="224">
        <v>1.0248494158743191</v>
      </c>
      <c r="H102" s="224">
        <v>1.1749652208461481</v>
      </c>
      <c r="I102" s="224">
        <v>1.237250429778423</v>
      </c>
      <c r="J102" s="224">
        <v>1.362489859382084</v>
      </c>
      <c r="K102" s="224">
        <v>0.97345905567623092</v>
      </c>
      <c r="L102" s="224">
        <v>0.9092882863628492</v>
      </c>
      <c r="M102" s="224">
        <v>1.311238327981074</v>
      </c>
      <c r="N102" s="224">
        <v>1.280487129392653</v>
      </c>
      <c r="O102" s="224">
        <v>1.2385831123385831</v>
      </c>
      <c r="P102" s="224">
        <v>1.403627396087757</v>
      </c>
      <c r="Q102" s="224">
        <v>1.5028377974012359</v>
      </c>
      <c r="R102" s="224">
        <v>1.690778707348259</v>
      </c>
      <c r="S102" s="224">
        <v>1.644196247764234</v>
      </c>
      <c r="T102" s="224">
        <v>1.70893556690825</v>
      </c>
      <c r="U102" s="224">
        <v>1.7387816305473549</v>
      </c>
      <c r="V102" s="224">
        <v>1.8405671131290391</v>
      </c>
      <c r="W102" s="224">
        <v>2.0214556823054499</v>
      </c>
      <c r="X102" s="224">
        <v>1.9131121996314999</v>
      </c>
      <c r="Y102" s="224">
        <v>1.951422997920256</v>
      </c>
      <c r="DA102" s="177" t="s">
        <v>1545</v>
      </c>
    </row>
    <row r="103" spans="1:105" ht="12" customHeight="1" x14ac:dyDescent="0.25">
      <c r="A103" s="173" t="s">
        <v>94</v>
      </c>
      <c r="B103" s="224">
        <v>0.34896240313976401</v>
      </c>
      <c r="C103" s="224">
        <v>0.45044847376279612</v>
      </c>
      <c r="D103" s="224">
        <v>0.40986392226193591</v>
      </c>
      <c r="E103" s="224">
        <v>0.38024055843496218</v>
      </c>
      <c r="F103" s="224">
        <v>0.483954170756563</v>
      </c>
      <c r="G103" s="224">
        <v>0.51878576613179972</v>
      </c>
      <c r="H103" s="224">
        <v>0.58892357630710523</v>
      </c>
      <c r="I103" s="224">
        <v>0.64952184835677451</v>
      </c>
      <c r="J103" s="224">
        <v>0.70554812395878141</v>
      </c>
      <c r="K103" s="224">
        <v>0.49834798018346099</v>
      </c>
      <c r="L103" s="224">
        <v>0.55767097857890946</v>
      </c>
      <c r="M103" s="224">
        <v>0.72165891433440976</v>
      </c>
      <c r="N103" s="224">
        <v>0.66988900344297975</v>
      </c>
      <c r="O103" s="224">
        <v>0.68161326315189141</v>
      </c>
      <c r="P103" s="224">
        <v>0.70916286845956866</v>
      </c>
      <c r="Q103" s="224">
        <v>0.73674978979278816</v>
      </c>
      <c r="R103" s="224">
        <v>0.87524032938917007</v>
      </c>
      <c r="S103" s="224">
        <v>0.81096620587563339</v>
      </c>
      <c r="T103" s="224">
        <v>0.83047754393816264</v>
      </c>
      <c r="U103" s="224">
        <v>0.80681489426755382</v>
      </c>
      <c r="V103" s="224">
        <v>0.88905684332887569</v>
      </c>
      <c r="W103" s="224">
        <v>1.0236549975481379</v>
      </c>
      <c r="X103" s="224">
        <v>1.004702222792953</v>
      </c>
      <c r="Y103" s="224">
        <v>0.90341564968444699</v>
      </c>
      <c r="DA103" s="177" t="s">
        <v>1546</v>
      </c>
    </row>
    <row r="104" spans="1:105" ht="12" customHeight="1" x14ac:dyDescent="0.25">
      <c r="A104" s="56" t="s">
        <v>95</v>
      </c>
      <c r="B104" s="260">
        <v>0.37493826737864061</v>
      </c>
      <c r="C104" s="260">
        <v>0.475619374060823</v>
      </c>
      <c r="D104" s="260">
        <v>0.43817594062440929</v>
      </c>
      <c r="E104" s="260">
        <v>0.39751028333185318</v>
      </c>
      <c r="F104" s="260">
        <v>0.50576894595176558</v>
      </c>
      <c r="G104" s="260">
        <v>0.54167158780018232</v>
      </c>
      <c r="H104" s="260">
        <v>0.61708776524865194</v>
      </c>
      <c r="I104" s="260">
        <v>0.68024868367369051</v>
      </c>
      <c r="J104" s="260">
        <v>0.74079935867461777</v>
      </c>
      <c r="K104" s="260">
        <v>0.52554375916225904</v>
      </c>
      <c r="L104" s="260">
        <v>0.59433970364074606</v>
      </c>
      <c r="M104" s="260">
        <v>0.76745638344155831</v>
      </c>
      <c r="N104" s="260">
        <v>0.70829066176755451</v>
      </c>
      <c r="O104" s="260">
        <v>0.72456758736021654</v>
      </c>
      <c r="P104" s="260">
        <v>0.74887328140039444</v>
      </c>
      <c r="Q104" s="260">
        <v>0.77672111721641535</v>
      </c>
      <c r="R104" s="260">
        <v>0.92722993294840905</v>
      </c>
      <c r="S104" s="260">
        <v>0.85610895994001279</v>
      </c>
      <c r="T104" s="260">
        <v>0.87551499572930858</v>
      </c>
      <c r="U104" s="260">
        <v>0.84827045173850546</v>
      </c>
      <c r="V104" s="260">
        <v>0.93776216843056504</v>
      </c>
      <c r="W104" s="260">
        <v>1.084053122666206</v>
      </c>
      <c r="X104" s="260">
        <v>1.0641916870167749</v>
      </c>
      <c r="Y104" s="260">
        <v>0.94926830855706501</v>
      </c>
      <c r="DA104" s="68" t="s">
        <v>1547</v>
      </c>
    </row>
    <row r="105" spans="1:105" ht="12" customHeight="1" x14ac:dyDescent="0.25">
      <c r="A105" s="37" t="s">
        <v>159</v>
      </c>
      <c r="B105" s="226">
        <v>9.2610125428523246E-3</v>
      </c>
      <c r="C105" s="226">
        <v>5.4736869474110187E-3</v>
      </c>
      <c r="D105" s="226">
        <v>5.0853523053020636E-3</v>
      </c>
      <c r="E105" s="226">
        <v>2.7098607433781799E-3</v>
      </c>
      <c r="F105" s="226">
        <v>5.9572239940296583E-3</v>
      </c>
      <c r="G105" s="226">
        <v>5.3884775799937718E-3</v>
      </c>
      <c r="H105" s="226">
        <v>7.4255630789402576E-3</v>
      </c>
      <c r="I105" s="226">
        <v>5.0693268671712713E-3</v>
      </c>
      <c r="J105" s="226">
        <v>1.3022071823623761E-2</v>
      </c>
      <c r="K105" s="226">
        <v>6.5659351969479217E-3</v>
      </c>
      <c r="L105" s="226">
        <v>2.5862269031652792E-3</v>
      </c>
      <c r="M105" s="226">
        <v>2.9039669482901231E-3</v>
      </c>
      <c r="N105" s="226">
        <v>2.799218923144762E-3</v>
      </c>
      <c r="O105" s="226">
        <v>2.8544407624647981E-3</v>
      </c>
      <c r="P105" s="226">
        <v>7.5943182457541454E-3</v>
      </c>
      <c r="Q105" s="226">
        <v>9.8215273873101406E-3</v>
      </c>
      <c r="R105" s="226">
        <v>1.149093522967509E-2</v>
      </c>
      <c r="S105" s="226">
        <v>8.7389556003190615E-3</v>
      </c>
      <c r="T105" s="226">
        <v>1.055376044686036E-2</v>
      </c>
      <c r="U105" s="226">
        <v>9.5189822418524951E-3</v>
      </c>
      <c r="V105" s="226">
        <v>1.4457833966530231E-2</v>
      </c>
      <c r="W105" s="226">
        <v>1.00622739415978E-2</v>
      </c>
      <c r="X105" s="226">
        <v>1.408971163673501E-2</v>
      </c>
      <c r="Y105" s="226">
        <v>1.277548295132566E-2</v>
      </c>
      <c r="DA105" s="69" t="s">
        <v>1548</v>
      </c>
    </row>
    <row r="106" spans="1:105" ht="12" customHeight="1" x14ac:dyDescent="0.25">
      <c r="A106" s="37" t="s">
        <v>35</v>
      </c>
      <c r="B106" s="226">
        <v>0.32169648731029787</v>
      </c>
      <c r="C106" s="226">
        <v>0.39748925228690613</v>
      </c>
      <c r="D106" s="226">
        <v>0.38333559808481099</v>
      </c>
      <c r="E106" s="226">
        <v>0.33249632850053479</v>
      </c>
      <c r="F106" s="226">
        <v>0.40735003417838261</v>
      </c>
      <c r="G106" s="226">
        <v>0.40009259941872638</v>
      </c>
      <c r="H106" s="226">
        <v>0.463590949364378</v>
      </c>
      <c r="I106" s="226">
        <v>0.52780946905235959</v>
      </c>
      <c r="J106" s="226">
        <v>0.57203423602500392</v>
      </c>
      <c r="K106" s="226">
        <v>0.41868072288743619</v>
      </c>
      <c r="L106" s="226">
        <v>0.51383970498431741</v>
      </c>
      <c r="M106" s="226">
        <v>0.64999232700148402</v>
      </c>
      <c r="N106" s="226">
        <v>0.58063114169932173</v>
      </c>
      <c r="O106" s="226">
        <v>0.6117076271207208</v>
      </c>
      <c r="P106" s="226">
        <v>0.60211417560429015</v>
      </c>
      <c r="Q106" s="226">
        <v>0.61374975405702448</v>
      </c>
      <c r="R106" s="226">
        <v>0.75931635470524095</v>
      </c>
      <c r="S106" s="226">
        <v>0.68621828653219119</v>
      </c>
      <c r="T106" s="226">
        <v>0.69114035527914386</v>
      </c>
      <c r="U106" s="226">
        <v>0.64356821173642331</v>
      </c>
      <c r="V106" s="226">
        <v>0.74179282865409168</v>
      </c>
      <c r="W106" s="226">
        <v>0.89052760882689241</v>
      </c>
      <c r="X106" s="226">
        <v>0.87078334424319159</v>
      </c>
      <c r="Y106" s="226">
        <v>0.70373188654568242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4.3980767525490412E-2</v>
      </c>
      <c r="C109" s="226">
        <v>7.2656434826505828E-2</v>
      </c>
      <c r="D109" s="226">
        <v>4.9754990234296213E-2</v>
      </c>
      <c r="E109" s="226">
        <v>6.2304094087940153E-2</v>
      </c>
      <c r="F109" s="226">
        <v>9.246168777935336E-2</v>
      </c>
      <c r="G109" s="226">
        <v>0.13619051080146219</v>
      </c>
      <c r="H109" s="226">
        <v>0.1460712528053337</v>
      </c>
      <c r="I109" s="226">
        <v>0.1473698877541596</v>
      </c>
      <c r="J109" s="226">
        <v>0.15574305082598999</v>
      </c>
      <c r="K109" s="226">
        <v>0.1002971010778749</v>
      </c>
      <c r="L109" s="226">
        <v>7.7913771753263375E-2</v>
      </c>
      <c r="M109" s="226">
        <v>0.1145600894917842</v>
      </c>
      <c r="N109" s="226">
        <v>0.1248603011450881</v>
      </c>
      <c r="O109" s="226">
        <v>0.11000551947703099</v>
      </c>
      <c r="P109" s="226">
        <v>0.13916478755035011</v>
      </c>
      <c r="Q109" s="226">
        <v>0.15314983577208069</v>
      </c>
      <c r="R109" s="226">
        <v>0.1564226430134931</v>
      </c>
      <c r="S109" s="226">
        <v>0.16115171780750259</v>
      </c>
      <c r="T109" s="226">
        <v>0.17382088000330431</v>
      </c>
      <c r="U109" s="226">
        <v>0.1951832577602296</v>
      </c>
      <c r="V109" s="226">
        <v>0.18151150580994321</v>
      </c>
      <c r="W109" s="226">
        <v>0.18346323989771529</v>
      </c>
      <c r="X109" s="226">
        <v>0.17931863113684871</v>
      </c>
      <c r="Y109" s="226">
        <v>0.2327609390600569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35.488174744423446</v>
      </c>
      <c r="C110" s="261">
        <f t="shared" si="4"/>
        <v>46.051236012302219</v>
      </c>
      <c r="D110" s="261">
        <f t="shared" si="4"/>
        <v>42.513250284897815</v>
      </c>
      <c r="E110" s="261">
        <f t="shared" si="4"/>
        <v>39.223668934185284</v>
      </c>
      <c r="F110" s="261">
        <f t="shared" si="4"/>
        <v>49.323492760881429</v>
      </c>
      <c r="G110" s="261">
        <f t="shared" si="4"/>
        <v>51.663475080688109</v>
      </c>
      <c r="H110" s="261">
        <f t="shared" si="4"/>
        <v>58.544042961366728</v>
      </c>
      <c r="I110" s="261">
        <f t="shared" si="4"/>
        <v>65.08611201107999</v>
      </c>
      <c r="J110" s="261">
        <f t="shared" si="4"/>
        <v>70.534992644823689</v>
      </c>
      <c r="K110" s="261">
        <f t="shared" si="4"/>
        <v>49.720670619396671</v>
      </c>
      <c r="L110" s="261">
        <f t="shared" si="4"/>
        <v>57.22410490296641</v>
      </c>
      <c r="M110" s="261">
        <f t="shared" si="4"/>
        <v>72.864183614503773</v>
      </c>
      <c r="N110" s="261">
        <f t="shared" si="4"/>
        <v>67.081612593825838</v>
      </c>
      <c r="O110" s="261">
        <f t="shared" si="4"/>
        <v>68.820204143324872</v>
      </c>
      <c r="P110" s="261">
        <f t="shared" si="4"/>
        <v>70.590691234012155</v>
      </c>
      <c r="Q110" s="261">
        <f t="shared" si="4"/>
        <v>72.943855283038687</v>
      </c>
      <c r="R110" s="261">
        <f t="shared" si="4"/>
        <v>87.486569405745186</v>
      </c>
      <c r="S110" s="261">
        <f t="shared" si="4"/>
        <v>80.379388407915201</v>
      </c>
      <c r="T110" s="261">
        <f t="shared" si="4"/>
        <v>82.091929683556572</v>
      </c>
      <c r="U110" s="261">
        <f t="shared" si="4"/>
        <v>79.061251946309667</v>
      </c>
      <c r="V110" s="261">
        <f t="shared" si="4"/>
        <v>87.784034997202809</v>
      </c>
      <c r="W110" s="261">
        <f t="shared" si="4"/>
        <v>101.93363963236342</v>
      </c>
      <c r="X110" s="261">
        <f t="shared" si="4"/>
        <v>100.67260530597902</v>
      </c>
      <c r="Y110" s="261">
        <f t="shared" si="4"/>
        <v>88.488501707377551</v>
      </c>
      <c r="DA110" s="70"/>
    </row>
    <row r="111" spans="1:105" ht="12" customHeight="1" x14ac:dyDescent="0.25">
      <c r="A111" s="60" t="s">
        <v>1554</v>
      </c>
      <c r="B111" s="262">
        <v>32.448163544673257</v>
      </c>
      <c r="C111" s="262">
        <v>42.26059455809736</v>
      </c>
      <c r="D111" s="262">
        <v>39.414692828383409</v>
      </c>
      <c r="E111" s="262">
        <v>36.220938788054049</v>
      </c>
      <c r="F111" s="262">
        <v>45.160999092059257</v>
      </c>
      <c r="G111" s="262">
        <v>46.512709125793023</v>
      </c>
      <c r="H111" s="262">
        <v>52.638813603786353</v>
      </c>
      <c r="I111" s="262">
        <v>58.867844924548777</v>
      </c>
      <c r="J111" s="262">
        <v>63.687287730431017</v>
      </c>
      <c r="K111" s="262">
        <v>44.828186236035961</v>
      </c>
      <c r="L111" s="262">
        <v>52.654134840987062</v>
      </c>
      <c r="M111" s="262">
        <v>66.274062535343475</v>
      </c>
      <c r="N111" s="262">
        <v>60.646043221782747</v>
      </c>
      <c r="O111" s="262">
        <v>62.595239159665333</v>
      </c>
      <c r="P111" s="262">
        <v>63.536234166327723</v>
      </c>
      <c r="Q111" s="262">
        <v>65.390779052829771</v>
      </c>
      <c r="R111" s="262">
        <v>78.988925490281488</v>
      </c>
      <c r="S111" s="262">
        <v>72.11586215227959</v>
      </c>
      <c r="T111" s="262">
        <v>73.503031645661991</v>
      </c>
      <c r="U111" s="262">
        <v>70.322351297203383</v>
      </c>
      <c r="V111" s="262">
        <v>78.53357314674966</v>
      </c>
      <c r="W111" s="262">
        <v>91.774054285997778</v>
      </c>
      <c r="X111" s="262">
        <v>91.057540855413137</v>
      </c>
      <c r="Y111" s="262">
        <v>78.68089193993481</v>
      </c>
      <c r="DA111" s="72" t="s">
        <v>1555</v>
      </c>
    </row>
    <row r="112" spans="1:105" ht="12" customHeight="1" x14ac:dyDescent="0.25">
      <c r="A112" s="59" t="s">
        <v>28</v>
      </c>
      <c r="B112" s="230">
        <v>8.5004140314835048</v>
      </c>
      <c r="C112" s="230">
        <v>19.043019622459951</v>
      </c>
      <c r="D112" s="230">
        <v>16.212324333911091</v>
      </c>
      <c r="E112" s="230">
        <v>18.714676298584969</v>
      </c>
      <c r="F112" s="230">
        <v>23.409965547462079</v>
      </c>
      <c r="G112" s="230">
        <v>21.38206162387285</v>
      </c>
      <c r="H112" s="230">
        <v>17.399954905541819</v>
      </c>
      <c r="I112" s="230">
        <v>25.12555383341239</v>
      </c>
      <c r="J112" s="230">
        <v>25.071495538289639</v>
      </c>
      <c r="K112" s="230">
        <v>12.83599037855166</v>
      </c>
      <c r="L112" s="230">
        <v>19.313845142369129</v>
      </c>
      <c r="M112" s="230">
        <v>19.918810317764841</v>
      </c>
      <c r="N112" s="230">
        <v>15.664975664078449</v>
      </c>
      <c r="O112" s="230">
        <v>15.152472604616669</v>
      </c>
      <c r="P112" s="230">
        <v>14.500992945332561</v>
      </c>
      <c r="Q112" s="230">
        <v>14.560134637619351</v>
      </c>
      <c r="R112" s="230">
        <v>14.60570432087966</v>
      </c>
      <c r="S112" s="230">
        <v>11.838474736635289</v>
      </c>
      <c r="T112" s="230">
        <v>12.090588852273321</v>
      </c>
      <c r="U112" s="230">
        <v>10.8547612819258</v>
      </c>
      <c r="V112" s="230">
        <v>7.6274291373047376</v>
      </c>
      <c r="W112" s="230">
        <v>15.177306450027841</v>
      </c>
      <c r="X112" s="230">
        <v>14.621590387259671</v>
      </c>
      <c r="Y112" s="230">
        <v>7.1518695689891993</v>
      </c>
      <c r="DA112" s="71" t="s">
        <v>1556</v>
      </c>
    </row>
    <row r="113" spans="1:105" ht="12" customHeight="1" x14ac:dyDescent="0.25">
      <c r="A113" s="59" t="s">
        <v>31</v>
      </c>
      <c r="B113" s="295">
        <v>0.30701443702763648</v>
      </c>
      <c r="C113" s="295">
        <v>0.13375284715910651</v>
      </c>
      <c r="D113" s="295">
        <v>0.14701491271690739</v>
      </c>
      <c r="E113" s="295">
        <v>0.1375702668003668</v>
      </c>
      <c r="F113" s="295">
        <v>0.32796263348664417</v>
      </c>
      <c r="G113" s="295">
        <v>0.19004088908593539</v>
      </c>
      <c r="H113" s="295">
        <v>0.21349962802349359</v>
      </c>
      <c r="I113" s="295">
        <v>0</v>
      </c>
      <c r="J113" s="295">
        <v>0.18171975558537831</v>
      </c>
      <c r="K113" s="295">
        <v>0.1710640720570174</v>
      </c>
      <c r="L113" s="295">
        <v>0.17594291603040499</v>
      </c>
      <c r="M113" s="295">
        <v>0.21839481445413769</v>
      </c>
      <c r="N113" s="295">
        <v>0.22898191412748281</v>
      </c>
      <c r="O113" s="295">
        <v>0.2382481249476012</v>
      </c>
      <c r="P113" s="295">
        <v>0.22203917256190081</v>
      </c>
      <c r="Q113" s="295">
        <v>0.21745005867196671</v>
      </c>
      <c r="R113" s="295">
        <v>0.26182566411507191</v>
      </c>
      <c r="S113" s="295">
        <v>0.27040492215451428</v>
      </c>
      <c r="T113" s="295">
        <v>0.34711879631363057</v>
      </c>
      <c r="U113" s="295">
        <v>0.3851469955885809</v>
      </c>
      <c r="V113" s="295">
        <v>0.41994646041940448</v>
      </c>
      <c r="W113" s="295">
        <v>0.47009550056358101</v>
      </c>
      <c r="X113" s="295">
        <v>8.0305180873960946</v>
      </c>
      <c r="Y113" s="295">
        <v>10.29243277285606</v>
      </c>
      <c r="DA113" s="122" t="s">
        <v>1557</v>
      </c>
    </row>
    <row r="114" spans="1:105" ht="12" customHeight="1" x14ac:dyDescent="0.25">
      <c r="A114" s="59" t="s">
        <v>159</v>
      </c>
      <c r="B114" s="295">
        <v>0.55146054583819615</v>
      </c>
      <c r="C114" s="295">
        <v>0.23907515952653799</v>
      </c>
      <c r="D114" s="295">
        <v>0.26239385499812118</v>
      </c>
      <c r="E114" s="295">
        <v>0.1223632953472671</v>
      </c>
      <c r="F114" s="295">
        <v>0.26492255226345152</v>
      </c>
      <c r="G114" s="295">
        <v>0.30800576261746171</v>
      </c>
      <c r="H114" s="295">
        <v>0.50606377210672837</v>
      </c>
      <c r="I114" s="295">
        <v>0.29786738915122279</v>
      </c>
      <c r="J114" s="295">
        <v>0.82380476526206692</v>
      </c>
      <c r="K114" s="295">
        <v>0.46606382814783848</v>
      </c>
      <c r="L114" s="295">
        <v>0.15918932738263281</v>
      </c>
      <c r="M114" s="295">
        <v>0.19838365259366531</v>
      </c>
      <c r="N114" s="295">
        <v>0.2080271961691911</v>
      </c>
      <c r="O114" s="295">
        <v>0.21636295843380171</v>
      </c>
      <c r="P114" s="295">
        <v>0.60559553055642867</v>
      </c>
      <c r="Q114" s="295">
        <v>0.79122426658134848</v>
      </c>
      <c r="R114" s="295">
        <v>0.95250614649106968</v>
      </c>
      <c r="S114" s="295">
        <v>0.75430241697337097</v>
      </c>
      <c r="T114" s="295">
        <v>0.91658376409213838</v>
      </c>
      <c r="U114" s="295">
        <v>0.85627912212316015</v>
      </c>
      <c r="V114" s="295">
        <v>1.3423620506894589</v>
      </c>
      <c r="W114" s="295">
        <v>0.85056166487331963</v>
      </c>
      <c r="X114" s="295">
        <v>1.08775595923181</v>
      </c>
      <c r="Y114" s="295">
        <v>1.0878171182132701</v>
      </c>
      <c r="DA114" s="122" t="s">
        <v>1558</v>
      </c>
    </row>
    <row r="115" spans="1:105" ht="12" customHeight="1" x14ac:dyDescent="0.25">
      <c r="A115" s="59" t="s">
        <v>32</v>
      </c>
      <c r="B115" s="295">
        <v>3.933386373873113</v>
      </c>
      <c r="C115" s="295">
        <v>5.4835409788153111</v>
      </c>
      <c r="D115" s="295">
        <v>3.0136210888791251</v>
      </c>
      <c r="E115" s="295">
        <v>2.2325144552635501</v>
      </c>
      <c r="F115" s="295">
        <v>3.0429640335144801</v>
      </c>
      <c r="G115" s="295">
        <v>1.7632793448074739</v>
      </c>
      <c r="H115" s="295">
        <v>2.9248448765365409</v>
      </c>
      <c r="I115" s="295">
        <v>2.4309908270898699</v>
      </c>
      <c r="J115" s="295">
        <v>1.422129876235549</v>
      </c>
      <c r="K115" s="295">
        <v>1.636233605803161</v>
      </c>
      <c r="L115" s="295">
        <v>1.3769206137924961</v>
      </c>
      <c r="M115" s="295">
        <v>1.53443806949942</v>
      </c>
      <c r="N115" s="295">
        <v>1.393782698153653</v>
      </c>
      <c r="O115" s="295">
        <v>0.62149982382832936</v>
      </c>
      <c r="P115" s="295">
        <v>0.19307225280445151</v>
      </c>
      <c r="Q115" s="295">
        <v>0.37816365658228562</v>
      </c>
      <c r="R115" s="295">
        <v>0.2276682543420383</v>
      </c>
      <c r="S115" s="295">
        <v>2.179073733055259E-2</v>
      </c>
      <c r="T115" s="295">
        <v>0.1238769108111505</v>
      </c>
      <c r="U115" s="295">
        <v>0.33404797900604871</v>
      </c>
      <c r="V115" s="295">
        <v>0.27082554649922558</v>
      </c>
      <c r="W115" s="295">
        <v>0</v>
      </c>
      <c r="X115" s="295">
        <v>9.1334511817790037E-2</v>
      </c>
      <c r="Y115" s="295">
        <v>0.2268426605831243</v>
      </c>
      <c r="DA115" s="122" t="s">
        <v>1559</v>
      </c>
    </row>
    <row r="116" spans="1:105" ht="12" customHeight="1" x14ac:dyDescent="0.25">
      <c r="A116" s="59" t="s">
        <v>35</v>
      </c>
      <c r="B116" s="295">
        <v>19.155888156450811</v>
      </c>
      <c r="C116" s="295">
        <v>17.361205950136451</v>
      </c>
      <c r="D116" s="295">
        <v>19.779338637878169</v>
      </c>
      <c r="E116" s="295">
        <v>15.01381447205789</v>
      </c>
      <c r="F116" s="295">
        <v>18.115184325332599</v>
      </c>
      <c r="G116" s="295">
        <v>22.8693215054093</v>
      </c>
      <c r="H116" s="295">
        <v>31.594450421577768</v>
      </c>
      <c r="I116" s="295">
        <v>31.013432874895301</v>
      </c>
      <c r="J116" s="295">
        <v>36.188137795058388</v>
      </c>
      <c r="K116" s="295">
        <v>29.718834351476278</v>
      </c>
      <c r="L116" s="295">
        <v>31.628236841412399</v>
      </c>
      <c r="M116" s="295">
        <v>44.404035681031417</v>
      </c>
      <c r="N116" s="295">
        <v>43.150275749253971</v>
      </c>
      <c r="O116" s="295">
        <v>46.366655647838918</v>
      </c>
      <c r="P116" s="295">
        <v>48.014534265072378</v>
      </c>
      <c r="Q116" s="295">
        <v>49.443806433374817</v>
      </c>
      <c r="R116" s="295">
        <v>62.941221104453653</v>
      </c>
      <c r="S116" s="295">
        <v>59.230889339185858</v>
      </c>
      <c r="T116" s="295">
        <v>60.024863322171747</v>
      </c>
      <c r="U116" s="295">
        <v>57.892115918559789</v>
      </c>
      <c r="V116" s="295">
        <v>68.873009951836835</v>
      </c>
      <c r="W116" s="295">
        <v>75.276090670533051</v>
      </c>
      <c r="X116" s="295">
        <v>67.22634190970777</v>
      </c>
      <c r="Y116" s="295">
        <v>59.921929819293148</v>
      </c>
      <c r="DA116" s="122" t="s">
        <v>1560</v>
      </c>
    </row>
    <row r="117" spans="1:105" ht="12" customHeight="1" x14ac:dyDescent="0.25">
      <c r="A117" s="60" t="s">
        <v>1561</v>
      </c>
      <c r="B117" s="262">
        <v>3.04001119975019</v>
      </c>
      <c r="C117" s="262">
        <v>3.7906414542048612</v>
      </c>
      <c r="D117" s="262">
        <v>3.0985574565144058</v>
      </c>
      <c r="E117" s="262">
        <v>3.0027301461312348</v>
      </c>
      <c r="F117" s="262">
        <v>4.1624936688221723</v>
      </c>
      <c r="G117" s="262">
        <v>5.1507659548950846</v>
      </c>
      <c r="H117" s="262">
        <v>5.9052293575803736</v>
      </c>
      <c r="I117" s="262">
        <v>6.2182670865312124</v>
      </c>
      <c r="J117" s="262">
        <v>6.8477049143926676</v>
      </c>
      <c r="K117" s="262">
        <v>4.8924843833607072</v>
      </c>
      <c r="L117" s="262">
        <v>4.5699700619793466</v>
      </c>
      <c r="M117" s="262">
        <v>6.590121079160304</v>
      </c>
      <c r="N117" s="262">
        <v>6.4355693720430871</v>
      </c>
      <c r="O117" s="262">
        <v>6.2249649836595404</v>
      </c>
      <c r="P117" s="262">
        <v>7.0544570676844369</v>
      </c>
      <c r="Q117" s="262">
        <v>7.5530762302089114</v>
      </c>
      <c r="R117" s="262">
        <v>8.4976439154637013</v>
      </c>
      <c r="S117" s="262">
        <v>8.2635262556356182</v>
      </c>
      <c r="T117" s="262">
        <v>8.5888980378945785</v>
      </c>
      <c r="U117" s="262">
        <v>8.7389006491062844</v>
      </c>
      <c r="V117" s="262">
        <v>9.2504618504531546</v>
      </c>
      <c r="W117" s="262">
        <v>10.159585346365651</v>
      </c>
      <c r="X117" s="262">
        <v>9.6150644505658835</v>
      </c>
      <c r="Y117" s="262">
        <v>9.807609767442738</v>
      </c>
      <c r="DA117" s="72" t="s">
        <v>1562</v>
      </c>
    </row>
    <row r="118" spans="1:105" ht="12" customHeight="1" x14ac:dyDescent="0.25">
      <c r="A118" s="57" t="s">
        <v>1563</v>
      </c>
      <c r="B118" s="261">
        <v>2.4906209299904489</v>
      </c>
      <c r="C118" s="261">
        <v>3.1055974217160349</v>
      </c>
      <c r="D118" s="261">
        <v>2.5385867179064721</v>
      </c>
      <c r="E118" s="261">
        <v>2.460077301584378</v>
      </c>
      <c r="F118" s="261">
        <v>3.4102485719043232</v>
      </c>
      <c r="G118" s="261">
        <v>4.2199204706213322</v>
      </c>
      <c r="H118" s="261">
        <v>4.838037384728163</v>
      </c>
      <c r="I118" s="261">
        <v>5.0945029923764844</v>
      </c>
      <c r="J118" s="261">
        <v>5.6101889307468067</v>
      </c>
      <c r="K118" s="261">
        <v>4.0083154976043884</v>
      </c>
      <c r="L118" s="261">
        <v>3.7440859055818021</v>
      </c>
      <c r="M118" s="261">
        <v>5.3991555992545894</v>
      </c>
      <c r="N118" s="261">
        <v>5.2725344484695134</v>
      </c>
      <c r="O118" s="261">
        <v>5.0999904467569488</v>
      </c>
      <c r="P118" s="261">
        <v>5.779576872591031</v>
      </c>
      <c r="Q118" s="261">
        <v>6.1880856709730274</v>
      </c>
      <c r="R118" s="261">
        <v>6.9619512563634807</v>
      </c>
      <c r="S118" s="261">
        <v>6.7701432973348679</v>
      </c>
      <c r="T118" s="261">
        <v>7.0367139504262299</v>
      </c>
      <c r="U118" s="261">
        <v>7.1596081170884407</v>
      </c>
      <c r="V118" s="261">
        <v>7.5787200713964609</v>
      </c>
      <c r="W118" s="261">
        <v>8.3235469348803282</v>
      </c>
      <c r="X118" s="261">
        <v>7.8774317560916787</v>
      </c>
      <c r="Y118" s="261">
        <v>8.0351803184076793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3.43976891334591</v>
      </c>
      <c r="C119" s="261">
        <f t="shared" si="5"/>
        <v>4.4396678852693876</v>
      </c>
      <c r="D119" s="261">
        <f t="shared" si="5"/>
        <v>4.0363351432578316</v>
      </c>
      <c r="E119" s="261">
        <f t="shared" si="5"/>
        <v>3.7463623012033924</v>
      </c>
      <c r="F119" s="261">
        <f t="shared" si="5"/>
        <v>4.7710532042504088</v>
      </c>
      <c r="G119" s="261">
        <f t="shared" si="5"/>
        <v>5.1201945980332244</v>
      </c>
      <c r="H119" s="261">
        <f t="shared" si="5"/>
        <v>5.8127385945920622</v>
      </c>
      <c r="I119" s="261">
        <f t="shared" si="5"/>
        <v>6.4084307215013681</v>
      </c>
      <c r="J119" s="261">
        <f t="shared" si="5"/>
        <v>6.961835199449169</v>
      </c>
      <c r="K119" s="261">
        <f t="shared" si="5"/>
        <v>4.9176206262965216</v>
      </c>
      <c r="L119" s="261">
        <f t="shared" si="5"/>
        <v>5.4950185891054364</v>
      </c>
      <c r="M119" s="261">
        <f t="shared" si="5"/>
        <v>7.1166171377189729</v>
      </c>
      <c r="N119" s="261">
        <f t="shared" si="5"/>
        <v>6.6090481509151058</v>
      </c>
      <c r="O119" s="261">
        <f t="shared" si="5"/>
        <v>6.7217359302674575</v>
      </c>
      <c r="P119" s="261">
        <f t="shared" si="5"/>
        <v>6.9985975742794917</v>
      </c>
      <c r="Q119" s="261">
        <f t="shared" si="5"/>
        <v>7.2728077683687182</v>
      </c>
      <c r="R119" s="261">
        <f t="shared" si="5"/>
        <v>8.6356217041622969</v>
      </c>
      <c r="S119" s="261">
        <f t="shared" si="5"/>
        <v>8.0049265720767391</v>
      </c>
      <c r="T119" s="261">
        <f t="shared" si="5"/>
        <v>8.1986624740130409</v>
      </c>
      <c r="U119" s="261">
        <f t="shared" si="5"/>
        <v>7.9685131306601367</v>
      </c>
      <c r="V119" s="261">
        <f t="shared" si="5"/>
        <v>8.7773952621091347</v>
      </c>
      <c r="W119" s="261">
        <f t="shared" si="5"/>
        <v>10.101831450282273</v>
      </c>
      <c r="X119" s="261">
        <f t="shared" si="5"/>
        <v>9.9118234630526754</v>
      </c>
      <c r="Y119" s="261">
        <f t="shared" si="5"/>
        <v>8.9228207575002099</v>
      </c>
      <c r="DA119" s="70"/>
    </row>
    <row r="120" spans="1:105" ht="12" customHeight="1" x14ac:dyDescent="0.25">
      <c r="A120" s="60" t="s">
        <v>1566</v>
      </c>
      <c r="B120" s="262">
        <v>2.7134924674443979</v>
      </c>
      <c r="C120" s="262">
        <v>3.53406148379525</v>
      </c>
      <c r="D120" s="262">
        <v>3.2960716543852131</v>
      </c>
      <c r="E120" s="262">
        <v>3.0289925169365688</v>
      </c>
      <c r="F120" s="262">
        <v>3.7766091350548301</v>
      </c>
      <c r="G120" s="262">
        <v>3.8896465027830769</v>
      </c>
      <c r="H120" s="262">
        <v>4.4019447822504594</v>
      </c>
      <c r="I120" s="262">
        <v>4.9228503658621019</v>
      </c>
      <c r="J120" s="262">
        <v>5.3258784673765689</v>
      </c>
      <c r="K120" s="262">
        <v>3.748777508262005</v>
      </c>
      <c r="L120" s="262">
        <v>4.4032260276953297</v>
      </c>
      <c r="M120" s="262">
        <v>5.5421986895808582</v>
      </c>
      <c r="N120" s="262">
        <v>5.0715530090339964</v>
      </c>
      <c r="O120" s="262">
        <v>5.2345554078519063</v>
      </c>
      <c r="P120" s="262">
        <v>5.313246544222868</v>
      </c>
      <c r="Q120" s="262">
        <v>5.4683337057237864</v>
      </c>
      <c r="R120" s="262">
        <v>6.60548490007199</v>
      </c>
      <c r="S120" s="262">
        <v>6.0307218454461138</v>
      </c>
      <c r="T120" s="262">
        <v>6.1467245266511563</v>
      </c>
      <c r="U120" s="262">
        <v>5.8807386826446573</v>
      </c>
      <c r="V120" s="262">
        <v>6.5674058527784336</v>
      </c>
      <c r="W120" s="262">
        <v>7.6746471235278646</v>
      </c>
      <c r="X120" s="262">
        <v>7.6147283612830492</v>
      </c>
      <c r="Y120" s="262">
        <v>6.5797254540116583</v>
      </c>
      <c r="DA120" s="72" t="s">
        <v>1567</v>
      </c>
    </row>
    <row r="121" spans="1:105" ht="12" customHeight="1" x14ac:dyDescent="0.25">
      <c r="A121" s="59" t="s">
        <v>28</v>
      </c>
      <c r="B121" s="230">
        <v>0.71085099817230402</v>
      </c>
      <c r="C121" s="230">
        <v>1.59248119641038</v>
      </c>
      <c r="D121" s="230">
        <v>1.3557630125744069</v>
      </c>
      <c r="E121" s="230">
        <v>1.5650233362808299</v>
      </c>
      <c r="F121" s="230">
        <v>1.957669039997157</v>
      </c>
      <c r="G121" s="230">
        <v>1.788084649996643</v>
      </c>
      <c r="H121" s="230">
        <v>1.4550791604910649</v>
      </c>
      <c r="I121" s="230">
        <v>2.1011358924355972</v>
      </c>
      <c r="J121" s="230">
        <v>2.0966152428642739</v>
      </c>
      <c r="K121" s="230">
        <v>1.073415546504989</v>
      </c>
      <c r="L121" s="230">
        <v>1.61512910396464</v>
      </c>
      <c r="M121" s="230">
        <v>1.665719592521639</v>
      </c>
      <c r="N121" s="230">
        <v>1.309990730558761</v>
      </c>
      <c r="O121" s="230">
        <v>1.2671324285942409</v>
      </c>
      <c r="P121" s="230">
        <v>1.2126521451191259</v>
      </c>
      <c r="Q121" s="230">
        <v>1.2175978960954861</v>
      </c>
      <c r="R121" s="230">
        <v>1.2214086816304031</v>
      </c>
      <c r="S121" s="230">
        <v>0.98999784624680598</v>
      </c>
      <c r="T121" s="230">
        <v>1.011081004089571</v>
      </c>
      <c r="U121" s="230">
        <v>0.90773436018532494</v>
      </c>
      <c r="V121" s="230">
        <v>0.63784723845920055</v>
      </c>
      <c r="W121" s="230">
        <v>1.2692091702368951</v>
      </c>
      <c r="X121" s="230">
        <v>1.222737161172863</v>
      </c>
      <c r="Y121" s="230">
        <v>0.59807835278193477</v>
      </c>
      <c r="DA121" s="71" t="s">
        <v>1568</v>
      </c>
    </row>
    <row r="122" spans="1:105" ht="12" customHeight="1" x14ac:dyDescent="0.25">
      <c r="A122" s="59" t="s">
        <v>31</v>
      </c>
      <c r="B122" s="295">
        <v>2.5674222244479971E-2</v>
      </c>
      <c r="C122" s="295">
        <v>1.1185142812960749E-2</v>
      </c>
      <c r="D122" s="295">
        <v>1.2294189090550609E-2</v>
      </c>
      <c r="E122" s="295">
        <v>1.15043762705761E-2</v>
      </c>
      <c r="F122" s="295">
        <v>2.742602472229368E-2</v>
      </c>
      <c r="G122" s="295">
        <v>1.5892255977173041E-2</v>
      </c>
      <c r="H122" s="295">
        <v>1.7854003714149629E-2</v>
      </c>
      <c r="I122" s="295">
        <v>0</v>
      </c>
      <c r="J122" s="295">
        <v>1.519639739512187E-2</v>
      </c>
      <c r="K122" s="295">
        <v>1.4305311002825101E-2</v>
      </c>
      <c r="L122" s="295">
        <v>1.471330655404935E-2</v>
      </c>
      <c r="M122" s="295">
        <v>1.826336591081143E-2</v>
      </c>
      <c r="N122" s="295">
        <v>1.9148716946969551E-2</v>
      </c>
      <c r="O122" s="295">
        <v>1.9923608050668729E-2</v>
      </c>
      <c r="P122" s="295">
        <v>1.8568127018800489E-2</v>
      </c>
      <c r="Q122" s="295">
        <v>1.8184360277874251E-2</v>
      </c>
      <c r="R122" s="295">
        <v>2.1895290511025099E-2</v>
      </c>
      <c r="S122" s="295">
        <v>2.261273487530284E-2</v>
      </c>
      <c r="T122" s="295">
        <v>2.9027967570757249E-2</v>
      </c>
      <c r="U122" s="295">
        <v>3.2208093069723803E-2</v>
      </c>
      <c r="V122" s="295">
        <v>3.5118214179028863E-2</v>
      </c>
      <c r="W122" s="295">
        <v>3.9311950520792588E-2</v>
      </c>
      <c r="X122" s="295">
        <v>0.67155573565279669</v>
      </c>
      <c r="Y122" s="295">
        <v>0.86070938228513549</v>
      </c>
      <c r="DA122" s="122" t="s">
        <v>1569</v>
      </c>
    </row>
    <row r="123" spans="1:105" ht="12" customHeight="1" x14ac:dyDescent="0.25">
      <c r="A123" s="59" t="s">
        <v>159</v>
      </c>
      <c r="B123" s="295">
        <v>4.6116139520948951E-2</v>
      </c>
      <c r="C123" s="295">
        <v>1.999276919432395E-2</v>
      </c>
      <c r="D123" s="295">
        <v>2.1942805732621602E-2</v>
      </c>
      <c r="E123" s="295">
        <v>1.0232686350934959E-2</v>
      </c>
      <c r="F123" s="295">
        <v>2.2154269194104539E-2</v>
      </c>
      <c r="G123" s="295">
        <v>2.575712229881038E-2</v>
      </c>
      <c r="H123" s="295">
        <v>4.2319813624199183E-2</v>
      </c>
      <c r="I123" s="295">
        <v>2.4909296196266782E-2</v>
      </c>
      <c r="J123" s="295">
        <v>6.8891049014402059E-2</v>
      </c>
      <c r="K123" s="295">
        <v>3.8974800077247192E-2</v>
      </c>
      <c r="L123" s="295">
        <v>1.3312280066500891E-2</v>
      </c>
      <c r="M123" s="295">
        <v>1.6589923378433759E-2</v>
      </c>
      <c r="N123" s="295">
        <v>1.7396369105805502E-2</v>
      </c>
      <c r="O123" s="295">
        <v>1.8093451024918959E-2</v>
      </c>
      <c r="P123" s="295">
        <v>5.0643202294652689E-2</v>
      </c>
      <c r="Q123" s="295">
        <v>6.6166489960882827E-2</v>
      </c>
      <c r="R123" s="295">
        <v>7.965376068632099E-2</v>
      </c>
      <c r="S123" s="295">
        <v>6.3078883457130211E-2</v>
      </c>
      <c r="T123" s="295">
        <v>7.6649735083517342E-2</v>
      </c>
      <c r="U123" s="295">
        <v>7.1606731909871921E-2</v>
      </c>
      <c r="V123" s="295">
        <v>0.11225563838502731</v>
      </c>
      <c r="W123" s="295">
        <v>7.1128606941134681E-2</v>
      </c>
      <c r="X123" s="295">
        <v>9.0964087928415746E-2</v>
      </c>
      <c r="Y123" s="295">
        <v>9.0969202376118774E-2</v>
      </c>
      <c r="DA123" s="122" t="s">
        <v>1570</v>
      </c>
    </row>
    <row r="124" spans="1:105" ht="12" customHeight="1" x14ac:dyDescent="0.25">
      <c r="A124" s="59" t="s">
        <v>32</v>
      </c>
      <c r="B124" s="295">
        <v>0.3289312284918281</v>
      </c>
      <c r="C124" s="295">
        <v>0.45856361394543949</v>
      </c>
      <c r="D124" s="295">
        <v>0.25201543727264369</v>
      </c>
      <c r="E124" s="295">
        <v>0.18669503898049891</v>
      </c>
      <c r="F124" s="295">
        <v>0.2544692543933279</v>
      </c>
      <c r="G124" s="295">
        <v>0.14745503897464271</v>
      </c>
      <c r="H124" s="295">
        <v>0.24459148604815639</v>
      </c>
      <c r="I124" s="295">
        <v>0.20329271604702809</v>
      </c>
      <c r="J124" s="295">
        <v>0.11892625915731631</v>
      </c>
      <c r="K124" s="295">
        <v>0.13683078113846381</v>
      </c>
      <c r="L124" s="295">
        <v>0.11514561397753451</v>
      </c>
      <c r="M124" s="295">
        <v>0.128318083013056</v>
      </c>
      <c r="N124" s="295">
        <v>0.1165557134685709</v>
      </c>
      <c r="O124" s="295">
        <v>5.197320606925504E-2</v>
      </c>
      <c r="P124" s="295">
        <v>1.61457551499368E-2</v>
      </c>
      <c r="Q124" s="295">
        <v>3.1624108162069342E-2</v>
      </c>
      <c r="R124" s="295">
        <v>1.9038861548599149E-2</v>
      </c>
      <c r="S124" s="295">
        <v>1.8222603422565851E-3</v>
      </c>
      <c r="T124" s="295">
        <v>1.0359263134061689E-2</v>
      </c>
      <c r="U124" s="295">
        <v>2.793491451526969E-2</v>
      </c>
      <c r="V124" s="295">
        <v>2.2647909777864801E-2</v>
      </c>
      <c r="W124" s="295">
        <v>0</v>
      </c>
      <c r="X124" s="295">
        <v>7.6378901842649822E-3</v>
      </c>
      <c r="Y124" s="295">
        <v>1.8969820894175121E-2</v>
      </c>
      <c r="DA124" s="122" t="s">
        <v>1571</v>
      </c>
    </row>
    <row r="125" spans="1:105" ht="12" customHeight="1" x14ac:dyDescent="0.25">
      <c r="A125" s="59" t="s">
        <v>35</v>
      </c>
      <c r="B125" s="295">
        <v>1.601919879014837</v>
      </c>
      <c r="C125" s="295">
        <v>1.451838761432146</v>
      </c>
      <c r="D125" s="295">
        <v>1.65405620971499</v>
      </c>
      <c r="E125" s="295">
        <v>1.2555370790537299</v>
      </c>
      <c r="F125" s="295">
        <v>1.514890546747947</v>
      </c>
      <c r="G125" s="295">
        <v>1.9124574355358079</v>
      </c>
      <c r="H125" s="295">
        <v>2.6421003183728891</v>
      </c>
      <c r="I125" s="295">
        <v>2.5935124611832099</v>
      </c>
      <c r="J125" s="295">
        <v>3.026249518945455</v>
      </c>
      <c r="K125" s="295">
        <v>2.4852510695384802</v>
      </c>
      <c r="L125" s="295">
        <v>2.6449257231326051</v>
      </c>
      <c r="M125" s="295">
        <v>3.7133077247569179</v>
      </c>
      <c r="N125" s="295">
        <v>3.6084614789538878</v>
      </c>
      <c r="O125" s="295">
        <v>3.877432714112822</v>
      </c>
      <c r="P125" s="295">
        <v>4.0152373146403519</v>
      </c>
      <c r="Q125" s="295">
        <v>4.1347608512274734</v>
      </c>
      <c r="R125" s="295">
        <v>5.2634883056956419</v>
      </c>
      <c r="S125" s="295">
        <v>4.9532101205246182</v>
      </c>
      <c r="T125" s="295">
        <v>5.0196065567732484</v>
      </c>
      <c r="U125" s="295">
        <v>4.8412545829644671</v>
      </c>
      <c r="V125" s="295">
        <v>5.7595368519773116</v>
      </c>
      <c r="W125" s="295">
        <v>6.2949973958290419</v>
      </c>
      <c r="X125" s="295">
        <v>5.621833486344709</v>
      </c>
      <c r="Y125" s="295">
        <v>5.010998695674294</v>
      </c>
      <c r="DA125" s="122" t="s">
        <v>1572</v>
      </c>
    </row>
    <row r="126" spans="1:105" ht="12" customHeight="1" x14ac:dyDescent="0.25">
      <c r="A126" s="60" t="s">
        <v>1573</v>
      </c>
      <c r="B126" s="262">
        <v>0.72627644590151208</v>
      </c>
      <c r="C126" s="262">
        <v>0.90560640147413729</v>
      </c>
      <c r="D126" s="262">
        <v>0.74026348887261884</v>
      </c>
      <c r="E126" s="262">
        <v>0.71736978426682341</v>
      </c>
      <c r="F126" s="262">
        <v>0.99444406919557871</v>
      </c>
      <c r="G126" s="262">
        <v>1.2305480952501471</v>
      </c>
      <c r="H126" s="262">
        <v>1.4107938123416031</v>
      </c>
      <c r="I126" s="262">
        <v>1.4855803556392659</v>
      </c>
      <c r="J126" s="262">
        <v>1.6359567320726001</v>
      </c>
      <c r="K126" s="262">
        <v>1.1688431180345169</v>
      </c>
      <c r="L126" s="262">
        <v>1.0917925614101069</v>
      </c>
      <c r="M126" s="262">
        <v>1.5744184481381149</v>
      </c>
      <c r="N126" s="262">
        <v>1.5374951418811089</v>
      </c>
      <c r="O126" s="262">
        <v>1.487180522415551</v>
      </c>
      <c r="P126" s="262">
        <v>1.6853510300566239</v>
      </c>
      <c r="Q126" s="262">
        <v>1.804474062644932</v>
      </c>
      <c r="R126" s="262">
        <v>2.0301368040903061</v>
      </c>
      <c r="S126" s="262">
        <v>1.974204726630626</v>
      </c>
      <c r="T126" s="262">
        <v>2.0519379473618842</v>
      </c>
      <c r="U126" s="262">
        <v>2.087774448015479</v>
      </c>
      <c r="V126" s="262">
        <v>2.209989409330702</v>
      </c>
      <c r="W126" s="262">
        <v>2.427184326754408</v>
      </c>
      <c r="X126" s="262">
        <v>2.2970951017696262</v>
      </c>
      <c r="Y126" s="262">
        <v>2.3430953034885511</v>
      </c>
      <c r="DA126" s="72" t="s">
        <v>1574</v>
      </c>
    </row>
    <row r="127" spans="1:105" ht="12" customHeight="1" x14ac:dyDescent="0.25">
      <c r="A127" s="132" t="s">
        <v>1575</v>
      </c>
      <c r="B127" s="316">
        <v>2.2224002144530202</v>
      </c>
      <c r="C127" s="316">
        <v>2.7711484686081591</v>
      </c>
      <c r="D127" s="316">
        <v>2.2652004559780869</v>
      </c>
      <c r="E127" s="316">
        <v>2.1951458998752948</v>
      </c>
      <c r="F127" s="316">
        <v>3.0429910333915551</v>
      </c>
      <c r="G127" s="316">
        <v>3.7654674968621191</v>
      </c>
      <c r="H127" s="316">
        <v>4.3170179740651369</v>
      </c>
      <c r="I127" s="316">
        <v>4.5458642085821008</v>
      </c>
      <c r="J127" s="316">
        <v>5.0060147382048514</v>
      </c>
      <c r="K127" s="316">
        <v>3.5766507517085371</v>
      </c>
      <c r="L127" s="316">
        <v>3.340876654211459</v>
      </c>
      <c r="M127" s="316">
        <v>4.8177080731810262</v>
      </c>
      <c r="N127" s="316">
        <v>4.7047230463266514</v>
      </c>
      <c r="O127" s="316">
        <v>4.5507607063369786</v>
      </c>
      <c r="P127" s="316">
        <v>5.1571609016966207</v>
      </c>
      <c r="Q127" s="316">
        <v>5.5216764448682474</v>
      </c>
      <c r="R127" s="316">
        <v>6.2122026595243458</v>
      </c>
      <c r="S127" s="316">
        <v>6.0410509422372769</v>
      </c>
      <c r="T127" s="316">
        <v>6.2789139865341843</v>
      </c>
      <c r="U127" s="316">
        <v>6.3885733967866187</v>
      </c>
      <c r="V127" s="316">
        <v>6.7625502175537777</v>
      </c>
      <c r="W127" s="316">
        <v>7.4271649572778449</v>
      </c>
      <c r="X127" s="316">
        <v>7.0290929515895124</v>
      </c>
      <c r="Y127" s="316">
        <v>7.1698532071945564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0.99999999999999956</v>
      </c>
      <c r="D132" s="232">
        <f t="shared" si="6"/>
        <v>0.99999999999999989</v>
      </c>
      <c r="E132" s="232">
        <f t="shared" si="6"/>
        <v>0.99999999999999989</v>
      </c>
      <c r="F132" s="232">
        <f t="shared" si="6"/>
        <v>1.0000000000000004</v>
      </c>
      <c r="G132" s="232">
        <f t="shared" si="6"/>
        <v>1.0000000000000002</v>
      </c>
      <c r="H132" s="232">
        <f t="shared" si="6"/>
        <v>1</v>
      </c>
      <c r="I132" s="232">
        <f t="shared" si="6"/>
        <v>1</v>
      </c>
      <c r="J132" s="232">
        <f t="shared" si="6"/>
        <v>1.0000000000000002</v>
      </c>
      <c r="K132" s="232">
        <f t="shared" si="6"/>
        <v>1.0000000000000002</v>
      </c>
      <c r="L132" s="232">
        <f t="shared" si="6"/>
        <v>0.99999999999999967</v>
      </c>
      <c r="M132" s="232">
        <f t="shared" si="6"/>
        <v>0.99999999999999978</v>
      </c>
      <c r="N132" s="232">
        <f t="shared" si="6"/>
        <v>1</v>
      </c>
      <c r="O132" s="232">
        <f t="shared" si="6"/>
        <v>1.0000000000000002</v>
      </c>
      <c r="P132" s="232">
        <f t="shared" si="6"/>
        <v>1</v>
      </c>
      <c r="Q132" s="232">
        <f t="shared" si="6"/>
        <v>1.0000000000000002</v>
      </c>
      <c r="R132" s="232">
        <f t="shared" si="6"/>
        <v>0.99999999999999956</v>
      </c>
      <c r="S132" s="232">
        <f t="shared" si="6"/>
        <v>1</v>
      </c>
      <c r="T132" s="232">
        <f t="shared" si="6"/>
        <v>1.0000000000000002</v>
      </c>
      <c r="U132" s="232">
        <f t="shared" si="6"/>
        <v>1</v>
      </c>
      <c r="V132" s="232">
        <f t="shared" si="6"/>
        <v>1</v>
      </c>
      <c r="W132" s="232">
        <f t="shared" si="6"/>
        <v>0.99999999999999956</v>
      </c>
      <c r="X132" s="232">
        <f t="shared" si="6"/>
        <v>1.0000000000000002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4.8934771331964238E-3</v>
      </c>
      <c r="C133" s="266">
        <f t="shared" si="7"/>
        <v>4.89347713319535E-3</v>
      </c>
      <c r="D133" s="266">
        <f t="shared" si="7"/>
        <v>4.8934771331956214E-3</v>
      </c>
      <c r="E133" s="266">
        <f t="shared" si="7"/>
        <v>4.8934771331965296E-3</v>
      </c>
      <c r="F133" s="266">
        <f t="shared" si="7"/>
        <v>4.8934771331960942E-3</v>
      </c>
      <c r="G133" s="266">
        <f t="shared" si="7"/>
        <v>4.8934771331958348E-3</v>
      </c>
      <c r="H133" s="266">
        <f t="shared" si="7"/>
        <v>4.8934771331968835E-3</v>
      </c>
      <c r="I133" s="266">
        <f t="shared" si="7"/>
        <v>4.8934771331975045E-3</v>
      </c>
      <c r="J133" s="266">
        <f t="shared" si="7"/>
        <v>4.8934771331957151E-3</v>
      </c>
      <c r="K133" s="266">
        <f t="shared" si="7"/>
        <v>4.8934771331960777E-3</v>
      </c>
      <c r="L133" s="266">
        <f t="shared" si="7"/>
        <v>4.8934771331962798E-3</v>
      </c>
      <c r="M133" s="266">
        <f t="shared" si="7"/>
        <v>4.8934771331954853E-3</v>
      </c>
      <c r="N133" s="266">
        <f t="shared" si="7"/>
        <v>4.8934771331939656E-3</v>
      </c>
      <c r="O133" s="266">
        <f t="shared" si="7"/>
        <v>4.8934771331943473E-3</v>
      </c>
      <c r="P133" s="266">
        <f t="shared" si="7"/>
        <v>4.893477133195173E-3</v>
      </c>
      <c r="Q133" s="266">
        <f t="shared" si="7"/>
        <v>4.8934771331942467E-3</v>
      </c>
      <c r="R133" s="266">
        <f t="shared" si="7"/>
        <v>4.8934771331958903E-3</v>
      </c>
      <c r="S133" s="266">
        <f t="shared" si="7"/>
        <v>4.8934771331956665E-3</v>
      </c>
      <c r="T133" s="266">
        <f t="shared" si="7"/>
        <v>4.8934771331959797E-3</v>
      </c>
      <c r="U133" s="266">
        <f t="shared" si="7"/>
        <v>4.8934771331954662E-3</v>
      </c>
      <c r="V133" s="266">
        <f t="shared" si="7"/>
        <v>4.893477133195683E-3</v>
      </c>
      <c r="W133" s="266">
        <f t="shared" si="7"/>
        <v>4.8934771331948608E-3</v>
      </c>
      <c r="X133" s="266">
        <f t="shared" si="7"/>
        <v>4.8934771331956865E-3</v>
      </c>
      <c r="Y133" s="266">
        <f t="shared" si="7"/>
        <v>4.8934771331953023E-3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1.9566120685252974E-3</v>
      </c>
      <c r="C134" s="267">
        <f t="shared" si="8"/>
        <v>1.9566120685248689E-3</v>
      </c>
      <c r="D134" s="267">
        <f t="shared" si="8"/>
        <v>1.9566120685249769E-3</v>
      </c>
      <c r="E134" s="267">
        <f t="shared" si="8"/>
        <v>1.9566120685253394E-3</v>
      </c>
      <c r="F134" s="267">
        <f t="shared" si="8"/>
        <v>1.9566120685251664E-3</v>
      </c>
      <c r="G134" s="267">
        <f t="shared" si="8"/>
        <v>1.9566120685250619E-3</v>
      </c>
      <c r="H134" s="267">
        <f t="shared" si="8"/>
        <v>1.9566120685254821E-3</v>
      </c>
      <c r="I134" s="267">
        <f t="shared" si="8"/>
        <v>1.9566120685257293E-3</v>
      </c>
      <c r="J134" s="267">
        <f t="shared" si="8"/>
        <v>1.9566120685250137E-3</v>
      </c>
      <c r="K134" s="267">
        <f t="shared" si="8"/>
        <v>1.9566120685251612E-3</v>
      </c>
      <c r="L134" s="267">
        <f t="shared" si="8"/>
        <v>1.9566120685252397E-3</v>
      </c>
      <c r="M134" s="267">
        <f t="shared" si="8"/>
        <v>1.9566120685249226E-3</v>
      </c>
      <c r="N134" s="267">
        <f t="shared" si="8"/>
        <v>1.9566120685243155E-3</v>
      </c>
      <c r="O134" s="267">
        <f t="shared" si="8"/>
        <v>1.9566120685244677E-3</v>
      </c>
      <c r="P134" s="267">
        <f t="shared" si="8"/>
        <v>1.9566120685247977E-3</v>
      </c>
      <c r="Q134" s="267">
        <f t="shared" si="8"/>
        <v>1.9566120685244278E-3</v>
      </c>
      <c r="R134" s="267">
        <f t="shared" si="8"/>
        <v>1.9566120685250853E-3</v>
      </c>
      <c r="S134" s="267">
        <f t="shared" si="8"/>
        <v>1.9566120685249951E-3</v>
      </c>
      <c r="T134" s="267">
        <f t="shared" si="8"/>
        <v>1.9566120685251195E-3</v>
      </c>
      <c r="U134" s="267">
        <f t="shared" si="8"/>
        <v>1.9566120685249161E-3</v>
      </c>
      <c r="V134" s="267">
        <f t="shared" si="8"/>
        <v>1.9566120685250024E-3</v>
      </c>
      <c r="W134" s="267">
        <f t="shared" si="8"/>
        <v>1.9566120685246733E-3</v>
      </c>
      <c r="X134" s="267">
        <f t="shared" si="8"/>
        <v>1.9566120685250037E-3</v>
      </c>
      <c r="Y134" s="267">
        <f t="shared" si="8"/>
        <v>1.9566120685248494E-3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6.0949305512994541E-3</v>
      </c>
      <c r="C135" s="267">
        <f t="shared" si="9"/>
        <v>5.8173635022479601E-3</v>
      </c>
      <c r="D135" s="267">
        <f t="shared" si="9"/>
        <v>4.9096018171755065E-3</v>
      </c>
      <c r="E135" s="267">
        <f t="shared" si="9"/>
        <v>5.1458215327981919E-3</v>
      </c>
      <c r="F135" s="267">
        <f t="shared" si="9"/>
        <v>5.8399509929816023E-3</v>
      </c>
      <c r="G135" s="267">
        <f t="shared" si="9"/>
        <v>6.8454946386545049E-3</v>
      </c>
      <c r="H135" s="267">
        <f t="shared" si="9"/>
        <v>6.8073179154019021E-3</v>
      </c>
      <c r="I135" s="267">
        <f t="shared" si="9"/>
        <v>6.5337152279059032E-3</v>
      </c>
      <c r="J135" s="267">
        <f t="shared" si="9"/>
        <v>6.6219862292478298E-3</v>
      </c>
      <c r="K135" s="267">
        <f t="shared" si="9"/>
        <v>6.7430798635969569E-3</v>
      </c>
      <c r="L135" s="267">
        <f t="shared" si="9"/>
        <v>5.3085384966000083E-3</v>
      </c>
      <c r="M135" s="267">
        <f t="shared" si="9"/>
        <v>6.2407600995365246E-3</v>
      </c>
      <c r="N135" s="267">
        <f t="shared" si="9"/>
        <v>6.4990516768031643E-3</v>
      </c>
      <c r="O135" s="267">
        <f t="shared" si="9"/>
        <v>6.0200303307379258E-3</v>
      </c>
      <c r="P135" s="267">
        <f t="shared" si="9"/>
        <v>6.791565217114541E-3</v>
      </c>
      <c r="Q135" s="267">
        <f t="shared" si="9"/>
        <v>7.1133947481824382E-3</v>
      </c>
      <c r="R135" s="267">
        <f t="shared" si="9"/>
        <v>6.5138860589086444E-3</v>
      </c>
      <c r="S135" s="267">
        <f t="shared" si="9"/>
        <v>6.9566546110446537E-3</v>
      </c>
      <c r="T135" s="267">
        <f t="shared" si="9"/>
        <v>7.0650090220635564E-3</v>
      </c>
      <c r="U135" s="267">
        <f t="shared" si="9"/>
        <v>7.4382871959791774E-3</v>
      </c>
      <c r="V135" s="267">
        <f t="shared" si="9"/>
        <v>7.0577779335716916E-3</v>
      </c>
      <c r="W135" s="267">
        <f t="shared" si="9"/>
        <v>6.805627490293514E-3</v>
      </c>
      <c r="X135" s="267">
        <f t="shared" si="9"/>
        <v>6.4551941675264068E-3</v>
      </c>
      <c r="Y135" s="267">
        <f t="shared" si="9"/>
        <v>7.4672397486879715E-3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9.7635907237947155E-4</v>
      </c>
      <c r="C136" s="267">
        <f t="shared" si="10"/>
        <v>9.7635907237925742E-4</v>
      </c>
      <c r="D136" s="267">
        <f t="shared" si="10"/>
        <v>9.7635907237931131E-4</v>
      </c>
      <c r="E136" s="267">
        <f t="shared" si="10"/>
        <v>9.7635907237949258E-4</v>
      </c>
      <c r="F136" s="267">
        <f t="shared" si="10"/>
        <v>9.7635907237940628E-4</v>
      </c>
      <c r="G136" s="267">
        <f t="shared" si="10"/>
        <v>9.7635907237935413E-4</v>
      </c>
      <c r="H136" s="267">
        <f t="shared" si="10"/>
        <v>9.7635907237956338E-4</v>
      </c>
      <c r="I136" s="267">
        <f t="shared" si="10"/>
        <v>9.7635907237968698E-4</v>
      </c>
      <c r="J136" s="267">
        <f t="shared" si="10"/>
        <v>9.7635907237933017E-4</v>
      </c>
      <c r="K136" s="267">
        <f t="shared" si="10"/>
        <v>9.7635907237940335E-4</v>
      </c>
      <c r="L136" s="267">
        <f t="shared" si="10"/>
        <v>9.7635907237944304E-4</v>
      </c>
      <c r="M136" s="267">
        <f t="shared" si="10"/>
        <v>9.7635907237928442E-4</v>
      </c>
      <c r="N136" s="267">
        <f t="shared" si="10"/>
        <v>9.7635907237898138E-4</v>
      </c>
      <c r="O136" s="267">
        <f t="shared" si="10"/>
        <v>9.7635907237905728E-4</v>
      </c>
      <c r="P136" s="267">
        <f t="shared" si="10"/>
        <v>9.7635907237922262E-4</v>
      </c>
      <c r="Q136" s="267">
        <f t="shared" si="10"/>
        <v>9.7635907237903765E-4</v>
      </c>
      <c r="R136" s="267">
        <f t="shared" si="10"/>
        <v>9.7635907237936573E-4</v>
      </c>
      <c r="S136" s="267">
        <f t="shared" si="10"/>
        <v>9.7635907237932074E-4</v>
      </c>
      <c r="T136" s="267">
        <f t="shared" si="10"/>
        <v>9.7635907237938286E-4</v>
      </c>
      <c r="U136" s="267">
        <f t="shared" si="10"/>
        <v>9.7635907237928084E-4</v>
      </c>
      <c r="V136" s="267">
        <f t="shared" si="10"/>
        <v>9.7635907237932432E-4</v>
      </c>
      <c r="W136" s="267">
        <f t="shared" si="10"/>
        <v>9.7635907237916006E-4</v>
      </c>
      <c r="X136" s="267">
        <f t="shared" si="10"/>
        <v>9.7635907237932475E-4</v>
      </c>
      <c r="Y136" s="267">
        <f t="shared" si="10"/>
        <v>9.7635907237924788E-4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3.9656313867238316E-3</v>
      </c>
      <c r="C137" s="268">
        <f t="shared" si="11"/>
        <v>3.8506321134367128E-3</v>
      </c>
      <c r="D137" s="268">
        <f t="shared" si="11"/>
        <v>3.6626400688711891E-3</v>
      </c>
      <c r="E137" s="268">
        <f t="shared" si="11"/>
        <v>3.593732780816347E-3</v>
      </c>
      <c r="F137" s="268">
        <f t="shared" si="11"/>
        <v>3.743404639438468E-3</v>
      </c>
      <c r="G137" s="268">
        <f t="shared" si="11"/>
        <v>3.7977648594243203E-3</v>
      </c>
      <c r="H137" s="268">
        <f t="shared" si="11"/>
        <v>3.7527116590007422E-3</v>
      </c>
      <c r="I137" s="268">
        <f t="shared" si="11"/>
        <v>3.7706614183948208E-3</v>
      </c>
      <c r="J137" s="268">
        <f t="shared" si="11"/>
        <v>3.7792257153443998E-3</v>
      </c>
      <c r="K137" s="268">
        <f t="shared" si="11"/>
        <v>3.8211733112485193E-3</v>
      </c>
      <c r="L137" s="268">
        <f t="shared" si="11"/>
        <v>3.6421292752978592E-3</v>
      </c>
      <c r="M137" s="268">
        <f t="shared" si="11"/>
        <v>3.8340413671479482E-3</v>
      </c>
      <c r="N137" s="268">
        <f t="shared" si="11"/>
        <v>3.7734059280256039E-3</v>
      </c>
      <c r="O137" s="268">
        <f t="shared" si="11"/>
        <v>3.69657622809534E-3</v>
      </c>
      <c r="P137" s="268">
        <f t="shared" si="11"/>
        <v>3.8034141147823219E-3</v>
      </c>
      <c r="Q137" s="268">
        <f t="shared" si="11"/>
        <v>3.8590210903369135E-3</v>
      </c>
      <c r="R137" s="268">
        <f t="shared" si="11"/>
        <v>3.7496270150273897E-3</v>
      </c>
      <c r="S137" s="268">
        <f t="shared" si="11"/>
        <v>3.8020959278669939E-3</v>
      </c>
      <c r="T137" s="268">
        <f t="shared" si="11"/>
        <v>3.7992498936169792E-3</v>
      </c>
      <c r="U137" s="268">
        <f t="shared" si="11"/>
        <v>3.8089868841912301E-3</v>
      </c>
      <c r="V137" s="268">
        <f t="shared" si="11"/>
        <v>3.7744726141714573E-3</v>
      </c>
      <c r="W137" s="268">
        <f t="shared" si="11"/>
        <v>3.8309082704938761E-3</v>
      </c>
      <c r="X137" s="268">
        <f t="shared" si="11"/>
        <v>3.7690853297148155E-3</v>
      </c>
      <c r="Y137" s="268">
        <f t="shared" si="11"/>
        <v>3.8128076576965592E-3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2.4150372877525667E-2</v>
      </c>
      <c r="C138" s="269">
        <f t="shared" si="12"/>
        <v>2.3050549396898976E-2</v>
      </c>
      <c r="D138" s="269">
        <f t="shared" si="12"/>
        <v>1.9453661295564213E-2</v>
      </c>
      <c r="E138" s="269">
        <f t="shared" si="12"/>
        <v>2.0389651322898425E-2</v>
      </c>
      <c r="F138" s="269">
        <f t="shared" si="12"/>
        <v>2.3140049403337744E-2</v>
      </c>
      <c r="G138" s="269">
        <f t="shared" si="12"/>
        <v>2.7124385858566063E-2</v>
      </c>
      <c r="H138" s="269">
        <f t="shared" si="12"/>
        <v>2.6973115537430759E-2</v>
      </c>
      <c r="I138" s="269">
        <f t="shared" si="12"/>
        <v>2.5889000325992804E-2</v>
      </c>
      <c r="J138" s="269">
        <f t="shared" si="12"/>
        <v>2.6238762735709784E-2</v>
      </c>
      <c r="K138" s="269">
        <f t="shared" si="12"/>
        <v>2.6718580577441E-2</v>
      </c>
      <c r="L138" s="269">
        <f t="shared" si="12"/>
        <v>2.1034396216418966E-2</v>
      </c>
      <c r="M138" s="269">
        <f t="shared" si="12"/>
        <v>2.4728203574174937E-2</v>
      </c>
      <c r="N138" s="269">
        <f t="shared" si="12"/>
        <v>2.5751650494465726E-2</v>
      </c>
      <c r="O138" s="269">
        <f t="shared" si="12"/>
        <v>2.3853590454831073E-2</v>
      </c>
      <c r="P138" s="269">
        <f t="shared" si="12"/>
        <v>2.6910697510799438E-2</v>
      </c>
      <c r="Q138" s="269">
        <f t="shared" si="12"/>
        <v>2.818590534341894E-2</v>
      </c>
      <c r="R138" s="269">
        <f t="shared" si="12"/>
        <v>2.5810429812169119E-2</v>
      </c>
      <c r="S138" s="269">
        <f t="shared" si="12"/>
        <v>2.7564842851419753E-2</v>
      </c>
      <c r="T138" s="269">
        <f t="shared" si="12"/>
        <v>2.7994183170723833E-2</v>
      </c>
      <c r="U138" s="269">
        <f t="shared" si="12"/>
        <v>2.9473249586859165E-2</v>
      </c>
      <c r="V138" s="269">
        <f t="shared" si="12"/>
        <v>2.796553091916509E-2</v>
      </c>
      <c r="W138" s="269">
        <f t="shared" si="12"/>
        <v>2.6966417446887211E-2</v>
      </c>
      <c r="X138" s="269">
        <f t="shared" si="12"/>
        <v>2.5577870794500569E-2</v>
      </c>
      <c r="Y138" s="269">
        <f t="shared" si="12"/>
        <v>2.9587970326954295E-2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0.166148444841096</v>
      </c>
      <c r="C139" s="269">
        <f t="shared" si="13"/>
        <v>0.16660994099394683</v>
      </c>
      <c r="D139" s="269">
        <f t="shared" si="13"/>
        <v>0.16825856224098446</v>
      </c>
      <c r="E139" s="269">
        <f t="shared" si="13"/>
        <v>0.16788637160245548</v>
      </c>
      <c r="F139" s="269">
        <f t="shared" si="13"/>
        <v>0.16665191597956175</v>
      </c>
      <c r="G139" s="269">
        <f t="shared" si="13"/>
        <v>0.16487244942279017</v>
      </c>
      <c r="H139" s="269">
        <f t="shared" si="13"/>
        <v>0.1649521882163017</v>
      </c>
      <c r="I139" s="269">
        <f t="shared" si="13"/>
        <v>0.16543209278632898</v>
      </c>
      <c r="J139" s="269">
        <f t="shared" si="13"/>
        <v>0.16528025800087146</v>
      </c>
      <c r="K139" s="269">
        <f t="shared" si="13"/>
        <v>0.16505941362448276</v>
      </c>
      <c r="L139" s="269">
        <f t="shared" si="13"/>
        <v>0.16760100179249701</v>
      </c>
      <c r="M139" s="269">
        <f t="shared" si="13"/>
        <v>0.16593517842607691</v>
      </c>
      <c r="N139" s="269">
        <f t="shared" si="13"/>
        <v>0.16549425629153944</v>
      </c>
      <c r="O139" s="269">
        <f t="shared" si="13"/>
        <v>0.16634219497171907</v>
      </c>
      <c r="P139" s="269">
        <f t="shared" si="13"/>
        <v>0.16497785287403124</v>
      </c>
      <c r="Q139" s="269">
        <f t="shared" si="13"/>
        <v>0.1644056745588644</v>
      </c>
      <c r="R139" s="269">
        <f t="shared" si="13"/>
        <v>0.16547375535009395</v>
      </c>
      <c r="S139" s="269">
        <f t="shared" si="13"/>
        <v>0.16469174005721549</v>
      </c>
      <c r="T139" s="269">
        <f t="shared" si="13"/>
        <v>0.16450135701666607</v>
      </c>
      <c r="U139" s="269">
        <f t="shared" si="13"/>
        <v>0.16384628775905413</v>
      </c>
      <c r="V139" s="269">
        <f t="shared" si="13"/>
        <v>0.16452018482994654</v>
      </c>
      <c r="W139" s="269">
        <f t="shared" si="13"/>
        <v>0.16495095899037585</v>
      </c>
      <c r="X139" s="269">
        <f t="shared" si="13"/>
        <v>0.16557360510281235</v>
      </c>
      <c r="Y139" s="269">
        <f t="shared" si="13"/>
        <v>0.16379544237957902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0.7599462351434374</v>
      </c>
      <c r="C140" s="269">
        <f t="shared" si="14"/>
        <v>0.76205707201721895</v>
      </c>
      <c r="D140" s="269">
        <f t="shared" si="14"/>
        <v>0.76959769938247669</v>
      </c>
      <c r="E140" s="269">
        <f t="shared" si="14"/>
        <v>0.76789533692716572</v>
      </c>
      <c r="F140" s="269">
        <f t="shared" si="14"/>
        <v>0.76224906136938453</v>
      </c>
      <c r="G140" s="269">
        <f t="shared" si="14"/>
        <v>0.7541099607496009</v>
      </c>
      <c r="H140" s="269">
        <f t="shared" si="14"/>
        <v>0.75447467795163026</v>
      </c>
      <c r="I140" s="269">
        <f t="shared" si="14"/>
        <v>0.75666971306958863</v>
      </c>
      <c r="J140" s="269">
        <f t="shared" si="14"/>
        <v>0.75597523606932171</v>
      </c>
      <c r="K140" s="269">
        <f t="shared" si="14"/>
        <v>0.75496511615787942</v>
      </c>
      <c r="L140" s="269">
        <f t="shared" si="14"/>
        <v>0.76659008418821417</v>
      </c>
      <c r="M140" s="269">
        <f t="shared" si="14"/>
        <v>0.75897077606326757</v>
      </c>
      <c r="N140" s="269">
        <f t="shared" si="14"/>
        <v>0.75695404267491917</v>
      </c>
      <c r="O140" s="269">
        <f t="shared" si="14"/>
        <v>0.76083242870646672</v>
      </c>
      <c r="P140" s="269">
        <f t="shared" si="14"/>
        <v>0.754592065508501</v>
      </c>
      <c r="Q140" s="269">
        <f t="shared" si="14"/>
        <v>0.75197497958357662</v>
      </c>
      <c r="R140" s="269">
        <f t="shared" si="14"/>
        <v>0.75686027343571105</v>
      </c>
      <c r="S140" s="269">
        <f t="shared" si="14"/>
        <v>0.75328341433109569</v>
      </c>
      <c r="T140" s="269">
        <f t="shared" si="14"/>
        <v>0.75241262149858334</v>
      </c>
      <c r="U140" s="269">
        <f t="shared" si="14"/>
        <v>0.74941640076021621</v>
      </c>
      <c r="V140" s="269">
        <f t="shared" si="14"/>
        <v>0.75249873801825495</v>
      </c>
      <c r="W140" s="269">
        <f t="shared" si="14"/>
        <v>0.75446905559618005</v>
      </c>
      <c r="X140" s="269">
        <f t="shared" si="14"/>
        <v>0.75731697613750837</v>
      </c>
      <c r="Y140" s="269">
        <f t="shared" si="14"/>
        <v>0.74918383912087294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3.1867936925816784E-2</v>
      </c>
      <c r="C141" s="269">
        <f t="shared" si="15"/>
        <v>3.0787993702150719E-2</v>
      </c>
      <c r="D141" s="269">
        <f t="shared" si="15"/>
        <v>2.6291386920827883E-2</v>
      </c>
      <c r="E141" s="269">
        <f t="shared" si="15"/>
        <v>2.7262637559764446E-2</v>
      </c>
      <c r="F141" s="269">
        <f t="shared" si="15"/>
        <v>3.0549169341195545E-2</v>
      </c>
      <c r="G141" s="269">
        <f t="shared" si="15"/>
        <v>3.5423496196863989E-2</v>
      </c>
      <c r="H141" s="269">
        <f t="shared" si="15"/>
        <v>3.5213540446132723E-2</v>
      </c>
      <c r="I141" s="269">
        <f t="shared" si="15"/>
        <v>3.387836889768607E-2</v>
      </c>
      <c r="J141" s="269">
        <f t="shared" si="15"/>
        <v>3.4278082975405029E-2</v>
      </c>
      <c r="K141" s="269">
        <f t="shared" si="15"/>
        <v>3.4866188191251007E-2</v>
      </c>
      <c r="L141" s="269">
        <f t="shared" si="15"/>
        <v>2.7997401756870696E-2</v>
      </c>
      <c r="M141" s="269">
        <f t="shared" si="15"/>
        <v>3.2464592195696099E-2</v>
      </c>
      <c r="N141" s="269">
        <f t="shared" si="15"/>
        <v>3.3701144660149715E-2</v>
      </c>
      <c r="O141" s="269">
        <f t="shared" si="15"/>
        <v>3.1428731034052297E-2</v>
      </c>
      <c r="P141" s="269">
        <f t="shared" si="15"/>
        <v>3.5097956500672274E-2</v>
      </c>
      <c r="Q141" s="269">
        <f t="shared" si="15"/>
        <v>3.6634576401523129E-2</v>
      </c>
      <c r="R141" s="269">
        <f t="shared" si="15"/>
        <v>3.376558005398899E-2</v>
      </c>
      <c r="S141" s="269">
        <f t="shared" si="15"/>
        <v>3.5874803947257533E-2</v>
      </c>
      <c r="T141" s="269">
        <f t="shared" si="15"/>
        <v>3.6401131124245943E-2</v>
      </c>
      <c r="U141" s="269">
        <f t="shared" si="15"/>
        <v>3.8190339539600375E-2</v>
      </c>
      <c r="V141" s="269">
        <f t="shared" si="15"/>
        <v>3.6356847410790427E-2</v>
      </c>
      <c r="W141" s="269">
        <f t="shared" si="15"/>
        <v>3.5150583931670365E-2</v>
      </c>
      <c r="X141" s="269">
        <f t="shared" si="15"/>
        <v>3.3480820193837815E-2</v>
      </c>
      <c r="Y141" s="269">
        <f t="shared" si="15"/>
        <v>3.8326252492110031E-2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2.9322397686435568E-2</v>
      </c>
      <c r="C142" s="318">
        <f t="shared" si="16"/>
        <v>2.7987036876589585E-2</v>
      </c>
      <c r="D142" s="318">
        <f t="shared" si="16"/>
        <v>2.3619842056210802E-2</v>
      </c>
      <c r="E142" s="318">
        <f t="shared" si="16"/>
        <v>2.4756282969616839E-2</v>
      </c>
      <c r="F142" s="318">
        <f t="shared" si="16"/>
        <v>2.8095704133821793E-2</v>
      </c>
      <c r="G142" s="318">
        <f t="shared" si="16"/>
        <v>3.2933322941997203E-2</v>
      </c>
      <c r="H142" s="318">
        <f t="shared" si="16"/>
        <v>3.2749656688189084E-2</v>
      </c>
      <c r="I142" s="318">
        <f t="shared" si="16"/>
        <v>3.1433368218072737E-2</v>
      </c>
      <c r="J142" s="318">
        <f t="shared" si="16"/>
        <v>3.1858035469609525E-2</v>
      </c>
      <c r="K142" s="318">
        <f t="shared" si="16"/>
        <v>3.2440610721910623E-2</v>
      </c>
      <c r="L142" s="318">
        <f t="shared" si="16"/>
        <v>2.5539105921046353E-2</v>
      </c>
      <c r="M142" s="318">
        <f t="shared" si="16"/>
        <v>3.002397614936473E-2</v>
      </c>
      <c r="N142" s="318">
        <f t="shared" si="16"/>
        <v>3.1266603654948766E-2</v>
      </c>
      <c r="O142" s="318">
        <f t="shared" si="16"/>
        <v>2.8962056574158471E-2</v>
      </c>
      <c r="P142" s="318">
        <f t="shared" si="16"/>
        <v>3.267387126620129E-2</v>
      </c>
      <c r="Q142" s="318">
        <f t="shared" si="16"/>
        <v>3.4222176602543494E-2</v>
      </c>
      <c r="R142" s="318">
        <f t="shared" si="16"/>
        <v>3.1337971104974369E-2</v>
      </c>
      <c r="S142" s="318">
        <f t="shared" si="16"/>
        <v>3.3468107857067678E-2</v>
      </c>
      <c r="T142" s="318">
        <f t="shared" si="16"/>
        <v>3.3989395360548479E-2</v>
      </c>
      <c r="U142" s="318">
        <f t="shared" si="16"/>
        <v>3.5785217473876203E-2</v>
      </c>
      <c r="V142" s="318">
        <f t="shared" si="16"/>
        <v>3.3954606965392903E-2</v>
      </c>
      <c r="W142" s="318">
        <f t="shared" si="16"/>
        <v>3.27415241398573E-2</v>
      </c>
      <c r="X142" s="318">
        <f t="shared" si="16"/>
        <v>3.1055607431492934E-2</v>
      </c>
      <c r="Y142" s="318">
        <f t="shared" si="16"/>
        <v>3.5924506717193945E-2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2.54553923938122E-3</v>
      </c>
      <c r="C143" s="326">
        <f t="shared" si="17"/>
        <v>2.8009568255611319E-3</v>
      </c>
      <c r="D143" s="326">
        <f t="shared" si="17"/>
        <v>2.6715448646170807E-3</v>
      </c>
      <c r="E143" s="326">
        <f t="shared" si="17"/>
        <v>2.5063545901476019E-3</v>
      </c>
      <c r="F143" s="326">
        <f t="shared" si="17"/>
        <v>2.453465207373749E-3</v>
      </c>
      <c r="G143" s="326">
        <f t="shared" si="17"/>
        <v>2.4901732548667844E-3</v>
      </c>
      <c r="H143" s="326">
        <f t="shared" si="17"/>
        <v>2.4638837579436376E-3</v>
      </c>
      <c r="I143" s="326">
        <f t="shared" si="17"/>
        <v>2.4450006796133345E-3</v>
      </c>
      <c r="J143" s="326">
        <f t="shared" si="17"/>
        <v>2.420047505795503E-3</v>
      </c>
      <c r="K143" s="326">
        <f t="shared" si="17"/>
        <v>2.4255774693403829E-3</v>
      </c>
      <c r="L143" s="326">
        <f t="shared" si="17"/>
        <v>2.4582958358243421E-3</v>
      </c>
      <c r="M143" s="326">
        <f t="shared" si="17"/>
        <v>2.4406160463313676E-3</v>
      </c>
      <c r="N143" s="326">
        <f t="shared" si="17"/>
        <v>2.434541005200944E-3</v>
      </c>
      <c r="O143" s="326">
        <f t="shared" si="17"/>
        <v>2.4666744598938234E-3</v>
      </c>
      <c r="P143" s="326">
        <f t="shared" si="17"/>
        <v>2.4240852344709777E-3</v>
      </c>
      <c r="Q143" s="326">
        <f t="shared" si="17"/>
        <v>2.4123997989796337E-3</v>
      </c>
      <c r="R143" s="326">
        <f t="shared" si="17"/>
        <v>2.4276089490146199E-3</v>
      </c>
      <c r="S143" s="326">
        <f t="shared" si="17"/>
        <v>2.4066960901898585E-3</v>
      </c>
      <c r="T143" s="326">
        <f t="shared" si="17"/>
        <v>2.4117357636974663E-3</v>
      </c>
      <c r="U143" s="326">
        <f t="shared" si="17"/>
        <v>2.4051220657241696E-3</v>
      </c>
      <c r="V143" s="326">
        <f t="shared" si="17"/>
        <v>2.4022404453975243E-3</v>
      </c>
      <c r="W143" s="326">
        <f t="shared" si="17"/>
        <v>2.4090597918130599E-3</v>
      </c>
      <c r="X143" s="326">
        <f t="shared" si="17"/>
        <v>2.4252127623448794E-3</v>
      </c>
      <c r="Y143" s="326">
        <f t="shared" si="17"/>
        <v>2.401745774916083E-3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1.0000000000000004</v>
      </c>
      <c r="C146" s="232">
        <f t="shared" si="18"/>
        <v>0.99999999999999978</v>
      </c>
      <c r="D146" s="232">
        <f t="shared" si="18"/>
        <v>1.0000000000000002</v>
      </c>
      <c r="E146" s="232">
        <f t="shared" si="18"/>
        <v>1.0000000000000002</v>
      </c>
      <c r="F146" s="232">
        <f t="shared" si="18"/>
        <v>1.0000000000000002</v>
      </c>
      <c r="G146" s="232">
        <f t="shared" si="18"/>
        <v>1</v>
      </c>
      <c r="H146" s="232">
        <f t="shared" si="18"/>
        <v>0.99999999999999978</v>
      </c>
      <c r="I146" s="232">
        <f t="shared" si="18"/>
        <v>0.99999999999999989</v>
      </c>
      <c r="J146" s="232">
        <f t="shared" si="18"/>
        <v>1.0000000000000004</v>
      </c>
      <c r="K146" s="232">
        <f t="shared" si="18"/>
        <v>1</v>
      </c>
      <c r="L146" s="232">
        <f t="shared" si="18"/>
        <v>1</v>
      </c>
      <c r="M146" s="232">
        <f t="shared" si="18"/>
        <v>1.0000000000000004</v>
      </c>
      <c r="N146" s="232">
        <f t="shared" si="18"/>
        <v>1</v>
      </c>
      <c r="O146" s="232">
        <f t="shared" si="18"/>
        <v>0.99999999999999989</v>
      </c>
      <c r="P146" s="232">
        <f t="shared" si="18"/>
        <v>0.99999999999999967</v>
      </c>
      <c r="Q146" s="232">
        <f t="shared" si="18"/>
        <v>1</v>
      </c>
      <c r="R146" s="232">
        <f t="shared" si="18"/>
        <v>1.0000000000000002</v>
      </c>
      <c r="S146" s="232">
        <f t="shared" si="18"/>
        <v>1</v>
      </c>
      <c r="T146" s="232">
        <f t="shared" si="18"/>
        <v>1</v>
      </c>
      <c r="U146" s="232">
        <f t="shared" si="18"/>
        <v>0.99999999999999989</v>
      </c>
      <c r="V146" s="232">
        <f t="shared" si="18"/>
        <v>0.99999999999999956</v>
      </c>
      <c r="W146" s="232">
        <f t="shared" si="18"/>
        <v>1.0000000000000002</v>
      </c>
      <c r="X146" s="232">
        <f t="shared" si="18"/>
        <v>1.0000000000000002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7.1955502283731166E-3</v>
      </c>
      <c r="C147" s="266">
        <f t="shared" si="19"/>
        <v>7.195550228372617E-3</v>
      </c>
      <c r="D147" s="266">
        <f t="shared" si="19"/>
        <v>7.1955502283724219E-3</v>
      </c>
      <c r="E147" s="266">
        <f t="shared" si="19"/>
        <v>7.1955502283725815E-3</v>
      </c>
      <c r="F147" s="266">
        <f t="shared" si="19"/>
        <v>7.1955502283733335E-3</v>
      </c>
      <c r="G147" s="266">
        <f t="shared" si="19"/>
        <v>7.1955502283743231E-3</v>
      </c>
      <c r="H147" s="266">
        <f t="shared" si="19"/>
        <v>7.1955502283736796E-3</v>
      </c>
      <c r="I147" s="266">
        <f t="shared" si="19"/>
        <v>7.1955502283733092E-3</v>
      </c>
      <c r="J147" s="266">
        <f t="shared" si="19"/>
        <v>7.1955502283728243E-3</v>
      </c>
      <c r="K147" s="266">
        <f t="shared" si="19"/>
        <v>7.1955502283728738E-3</v>
      </c>
      <c r="L147" s="266">
        <f t="shared" si="19"/>
        <v>7.1955502283720116E-3</v>
      </c>
      <c r="M147" s="266">
        <f t="shared" si="19"/>
        <v>7.1955502283716577E-3</v>
      </c>
      <c r="N147" s="266">
        <f t="shared" si="19"/>
        <v>7.1955502283712006E-3</v>
      </c>
      <c r="O147" s="266">
        <f t="shared" si="19"/>
        <v>7.1955502283711894E-3</v>
      </c>
      <c r="P147" s="266">
        <f t="shared" si="19"/>
        <v>7.1955502283715016E-3</v>
      </c>
      <c r="Q147" s="266">
        <f t="shared" si="19"/>
        <v>7.1955502283713984E-3</v>
      </c>
      <c r="R147" s="266">
        <f t="shared" si="19"/>
        <v>7.1955502283716378E-3</v>
      </c>
      <c r="S147" s="266">
        <f t="shared" si="19"/>
        <v>7.1955502283718026E-3</v>
      </c>
      <c r="T147" s="266">
        <f t="shared" si="19"/>
        <v>7.1955502283719318E-3</v>
      </c>
      <c r="U147" s="266">
        <f t="shared" si="19"/>
        <v>7.1955502283719093E-3</v>
      </c>
      <c r="V147" s="266">
        <f t="shared" si="19"/>
        <v>7.1955502283717575E-3</v>
      </c>
      <c r="W147" s="266">
        <f t="shared" si="19"/>
        <v>7.1955502283712492E-3</v>
      </c>
      <c r="X147" s="266">
        <f t="shared" si="19"/>
        <v>7.1955502283714157E-3</v>
      </c>
      <c r="Y147" s="266">
        <f t="shared" si="19"/>
        <v>7.1955502283714261E-3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8.0564402695846773E-3</v>
      </c>
      <c r="C148" s="267">
        <f t="shared" si="20"/>
        <v>8.0564402695841239E-3</v>
      </c>
      <c r="D148" s="267">
        <f t="shared" si="20"/>
        <v>8.0564402695839036E-3</v>
      </c>
      <c r="E148" s="267">
        <f t="shared" si="20"/>
        <v>8.056440269584084E-3</v>
      </c>
      <c r="F148" s="267">
        <f t="shared" si="20"/>
        <v>8.0564402695849219E-3</v>
      </c>
      <c r="G148" s="267">
        <f t="shared" si="20"/>
        <v>8.0564402695860234E-3</v>
      </c>
      <c r="H148" s="267">
        <f t="shared" si="20"/>
        <v>8.0564402695853087E-3</v>
      </c>
      <c r="I148" s="267">
        <f t="shared" si="20"/>
        <v>8.0564402695848924E-3</v>
      </c>
      <c r="J148" s="267">
        <f t="shared" si="20"/>
        <v>8.0564402695843529E-3</v>
      </c>
      <c r="K148" s="267">
        <f t="shared" si="20"/>
        <v>8.0564402695844032E-3</v>
      </c>
      <c r="L148" s="267">
        <f t="shared" si="20"/>
        <v>8.0564402695834491E-3</v>
      </c>
      <c r="M148" s="267">
        <f t="shared" si="20"/>
        <v>8.0564402695830449E-3</v>
      </c>
      <c r="N148" s="267">
        <f t="shared" si="20"/>
        <v>8.0564402695825349E-3</v>
      </c>
      <c r="O148" s="267">
        <f t="shared" si="20"/>
        <v>8.056440269582528E-3</v>
      </c>
      <c r="P148" s="267">
        <f t="shared" si="20"/>
        <v>8.056440269582868E-3</v>
      </c>
      <c r="Q148" s="267">
        <f t="shared" si="20"/>
        <v>8.0564402695827552E-3</v>
      </c>
      <c r="R148" s="267">
        <f t="shared" si="20"/>
        <v>8.0564402695830206E-3</v>
      </c>
      <c r="S148" s="267">
        <f t="shared" si="20"/>
        <v>8.0564402695832114E-3</v>
      </c>
      <c r="T148" s="267">
        <f t="shared" si="20"/>
        <v>8.0564402695833537E-3</v>
      </c>
      <c r="U148" s="267">
        <f t="shared" si="20"/>
        <v>8.0564402695833294E-3</v>
      </c>
      <c r="V148" s="267">
        <f t="shared" si="20"/>
        <v>8.0564402695831559E-3</v>
      </c>
      <c r="W148" s="267">
        <f t="shared" si="20"/>
        <v>8.0564402695825904E-3</v>
      </c>
      <c r="X148" s="267">
        <f t="shared" si="20"/>
        <v>8.056440269582776E-3</v>
      </c>
      <c r="Y148" s="267">
        <f t="shared" si="20"/>
        <v>8.0564402695827882E-3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7.5739310130581187E-3</v>
      </c>
      <c r="C149" s="267">
        <f t="shared" si="21"/>
        <v>7.2372628681801991E-3</v>
      </c>
      <c r="D149" s="267">
        <f t="shared" si="21"/>
        <v>6.226118996842815E-3</v>
      </c>
      <c r="E149" s="267">
        <f t="shared" si="21"/>
        <v>6.5285914128980346E-3</v>
      </c>
      <c r="F149" s="267">
        <f t="shared" si="21"/>
        <v>7.3254151291043557E-3</v>
      </c>
      <c r="G149" s="267">
        <f t="shared" si="21"/>
        <v>8.5307418105646255E-3</v>
      </c>
      <c r="H149" s="267">
        <f t="shared" si="21"/>
        <v>8.5199867264680214E-3</v>
      </c>
      <c r="I149" s="267">
        <f t="shared" si="21"/>
        <v>8.173047567752556E-3</v>
      </c>
      <c r="J149" s="267">
        <f t="shared" si="21"/>
        <v>8.2845128540980015E-3</v>
      </c>
      <c r="K149" s="267">
        <f t="shared" si="21"/>
        <v>8.4187051334269833E-3</v>
      </c>
      <c r="L149" s="267">
        <f t="shared" si="21"/>
        <v>6.7454906789121581E-3</v>
      </c>
      <c r="M149" s="267">
        <f t="shared" si="21"/>
        <v>7.8088690020705212E-3</v>
      </c>
      <c r="N149" s="267">
        <f t="shared" si="21"/>
        <v>8.1493066565486525E-3</v>
      </c>
      <c r="O149" s="267">
        <f t="shared" si="21"/>
        <v>7.6037610654063571E-3</v>
      </c>
      <c r="P149" s="267">
        <f t="shared" si="21"/>
        <v>8.4915723346771794E-3</v>
      </c>
      <c r="Q149" s="267">
        <f t="shared" si="21"/>
        <v>8.8517249231987241E-3</v>
      </c>
      <c r="R149" s="267">
        <f t="shared" si="21"/>
        <v>8.185437962721644E-3</v>
      </c>
      <c r="S149" s="267">
        <f t="shared" si="21"/>
        <v>8.6964901366987628E-3</v>
      </c>
      <c r="T149" s="267">
        <f t="shared" si="21"/>
        <v>8.8280278400099561E-3</v>
      </c>
      <c r="U149" s="267">
        <f t="shared" si="21"/>
        <v>9.2749758624470404E-3</v>
      </c>
      <c r="V149" s="267">
        <f t="shared" si="21"/>
        <v>8.8359930465180016E-3</v>
      </c>
      <c r="W149" s="267">
        <f t="shared" si="21"/>
        <v>8.5005962683727312E-3</v>
      </c>
      <c r="X149" s="267">
        <f t="shared" si="21"/>
        <v>8.1018941965139406E-3</v>
      </c>
      <c r="Y149" s="267">
        <f t="shared" si="21"/>
        <v>9.3069886072294113E-3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5.9256386055767567E-3</v>
      </c>
      <c r="C150" s="267">
        <f t="shared" si="22"/>
        <v>5.9256386055763473E-3</v>
      </c>
      <c r="D150" s="267">
        <f t="shared" si="22"/>
        <v>5.9256386055761851E-3</v>
      </c>
      <c r="E150" s="267">
        <f t="shared" si="22"/>
        <v>5.9256386055763196E-3</v>
      </c>
      <c r="F150" s="267">
        <f t="shared" si="22"/>
        <v>5.9256386055769389E-3</v>
      </c>
      <c r="G150" s="267">
        <f t="shared" si="22"/>
        <v>5.925638605577749E-3</v>
      </c>
      <c r="H150" s="267">
        <f t="shared" si="22"/>
        <v>5.9256386055772251E-3</v>
      </c>
      <c r="I150" s="267">
        <f t="shared" si="22"/>
        <v>5.9256386055769137E-3</v>
      </c>
      <c r="J150" s="267">
        <f t="shared" si="22"/>
        <v>5.9256386055765173E-3</v>
      </c>
      <c r="K150" s="267">
        <f t="shared" si="22"/>
        <v>5.9256386055765581E-3</v>
      </c>
      <c r="L150" s="267">
        <f t="shared" si="22"/>
        <v>5.9256386055758494E-3</v>
      </c>
      <c r="M150" s="267">
        <f t="shared" si="22"/>
        <v>5.9256386055755589E-3</v>
      </c>
      <c r="N150" s="267">
        <f t="shared" si="22"/>
        <v>5.9256386055751816E-3</v>
      </c>
      <c r="O150" s="267">
        <f t="shared" si="22"/>
        <v>5.9256386055751755E-3</v>
      </c>
      <c r="P150" s="267">
        <f t="shared" si="22"/>
        <v>5.9256386055754288E-3</v>
      </c>
      <c r="Q150" s="267">
        <f t="shared" si="22"/>
        <v>5.9256386055753412E-3</v>
      </c>
      <c r="R150" s="267">
        <f t="shared" si="22"/>
        <v>5.9256386055755424E-3</v>
      </c>
      <c r="S150" s="267">
        <f t="shared" si="22"/>
        <v>5.9256386055756768E-3</v>
      </c>
      <c r="T150" s="267">
        <f t="shared" si="22"/>
        <v>5.9256386055757827E-3</v>
      </c>
      <c r="U150" s="267">
        <f t="shared" si="22"/>
        <v>5.9256386055757653E-3</v>
      </c>
      <c r="V150" s="267">
        <f t="shared" si="22"/>
        <v>5.9256386055756421E-3</v>
      </c>
      <c r="W150" s="267">
        <f t="shared" si="22"/>
        <v>5.9256386055752206E-3</v>
      </c>
      <c r="X150" s="267">
        <f t="shared" si="22"/>
        <v>5.925638605575362E-3</v>
      </c>
      <c r="Y150" s="267">
        <f t="shared" si="22"/>
        <v>5.9256386055753672E-3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7.995881741968025E-3</v>
      </c>
      <c r="C151" s="268">
        <f t="shared" si="23"/>
        <v>7.7728736679029738E-3</v>
      </c>
      <c r="D151" s="268">
        <f t="shared" si="23"/>
        <v>7.5364500240944349E-3</v>
      </c>
      <c r="E151" s="268">
        <f t="shared" si="23"/>
        <v>7.3979601249161758E-3</v>
      </c>
      <c r="F151" s="268">
        <f t="shared" si="23"/>
        <v>7.6188820141665893E-3</v>
      </c>
      <c r="G151" s="268">
        <f t="shared" si="23"/>
        <v>7.679120285162171E-3</v>
      </c>
      <c r="H151" s="268">
        <f t="shared" si="23"/>
        <v>7.6209570960672768E-3</v>
      </c>
      <c r="I151" s="268">
        <f t="shared" si="23"/>
        <v>7.6531953238177779E-3</v>
      </c>
      <c r="J151" s="268">
        <f t="shared" si="23"/>
        <v>7.67154734062926E-3</v>
      </c>
      <c r="K151" s="268">
        <f t="shared" si="23"/>
        <v>7.7407878751510201E-3</v>
      </c>
      <c r="L151" s="268">
        <f t="shared" si="23"/>
        <v>7.5092293274691708E-3</v>
      </c>
      <c r="M151" s="268">
        <f t="shared" si="23"/>
        <v>7.7841084678751584E-3</v>
      </c>
      <c r="N151" s="268">
        <f t="shared" si="23"/>
        <v>7.6772491171259909E-3</v>
      </c>
      <c r="O151" s="268">
        <f t="shared" si="23"/>
        <v>7.5758415706139006E-3</v>
      </c>
      <c r="P151" s="268">
        <f t="shared" si="23"/>
        <v>7.7160189820396222E-3</v>
      </c>
      <c r="Q151" s="268">
        <f t="shared" si="23"/>
        <v>7.7916527104394898E-3</v>
      </c>
      <c r="R151" s="268">
        <f t="shared" si="23"/>
        <v>7.6452425587870037E-3</v>
      </c>
      <c r="S151" s="268">
        <f t="shared" si="23"/>
        <v>7.7120186743117203E-3</v>
      </c>
      <c r="T151" s="268">
        <f t="shared" si="23"/>
        <v>7.7028292124791398E-3</v>
      </c>
      <c r="U151" s="268">
        <f t="shared" si="23"/>
        <v>7.7063859963573443E-3</v>
      </c>
      <c r="V151" s="268">
        <f t="shared" si="23"/>
        <v>7.6673464974045943E-3</v>
      </c>
      <c r="W151" s="268">
        <f t="shared" si="23"/>
        <v>7.7639799395711178E-3</v>
      </c>
      <c r="X151" s="268">
        <f t="shared" si="23"/>
        <v>7.6756411507192908E-3</v>
      </c>
      <c r="Y151" s="268">
        <f t="shared" si="23"/>
        <v>7.7107286439286708E-3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3.2298047508261957E-2</v>
      </c>
      <c r="C152" s="269">
        <f t="shared" si="24"/>
        <v>3.0862369823973803E-2</v>
      </c>
      <c r="D152" s="269">
        <f t="shared" si="24"/>
        <v>2.6550477790914944E-2</v>
      </c>
      <c r="E152" s="269">
        <f t="shared" si="24"/>
        <v>2.7840332220120487E-2</v>
      </c>
      <c r="F152" s="269">
        <f t="shared" si="24"/>
        <v>3.1238283719463529E-2</v>
      </c>
      <c r="G152" s="269">
        <f t="shared" si="24"/>
        <v>3.637824318749424E-2</v>
      </c>
      <c r="H152" s="269">
        <f t="shared" si="24"/>
        <v>3.6332379524819131E-2</v>
      </c>
      <c r="I152" s="269">
        <f t="shared" si="24"/>
        <v>3.48529024327583E-2</v>
      </c>
      <c r="J152" s="269">
        <f t="shared" si="24"/>
        <v>3.5328231704664821E-2</v>
      </c>
      <c r="K152" s="269">
        <f t="shared" si="24"/>
        <v>3.590047729358517E-2</v>
      </c>
      <c r="L152" s="269">
        <f t="shared" si="24"/>
        <v>2.8765271038041228E-2</v>
      </c>
      <c r="M152" s="269">
        <f t="shared" si="24"/>
        <v>3.329991012326803E-2</v>
      </c>
      <c r="N152" s="269">
        <f t="shared" si="24"/>
        <v>3.4751662392859449E-2</v>
      </c>
      <c r="O152" s="269">
        <f t="shared" si="24"/>
        <v>3.2425253901646869E-2</v>
      </c>
      <c r="P152" s="269">
        <f t="shared" si="24"/>
        <v>3.6211210032464781E-2</v>
      </c>
      <c r="Q152" s="269">
        <f t="shared" si="24"/>
        <v>3.7747034083969545E-2</v>
      </c>
      <c r="R152" s="269">
        <f t="shared" si="24"/>
        <v>3.4905739666774245E-2</v>
      </c>
      <c r="S152" s="269">
        <f t="shared" si="24"/>
        <v>3.7085055449536962E-2</v>
      </c>
      <c r="T152" s="269">
        <f t="shared" si="24"/>
        <v>3.7645980942962787E-2</v>
      </c>
      <c r="U152" s="269">
        <f t="shared" si="24"/>
        <v>3.9551932876972791E-2</v>
      </c>
      <c r="V152" s="269">
        <f t="shared" si="24"/>
        <v>3.7679947534124826E-2</v>
      </c>
      <c r="W152" s="269">
        <f t="shared" si="24"/>
        <v>3.6249691428546692E-2</v>
      </c>
      <c r="X152" s="269">
        <f t="shared" si="24"/>
        <v>3.4549478099915057E-2</v>
      </c>
      <c r="Y152" s="269">
        <f t="shared" si="24"/>
        <v>3.9688447079448151E-2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0.15779045449313511</v>
      </c>
      <c r="C153" s="269">
        <f t="shared" si="25"/>
        <v>0.16034028903328235</v>
      </c>
      <c r="D153" s="269">
        <f t="shared" si="25"/>
        <v>0.15710147988240739</v>
      </c>
      <c r="E153" s="269">
        <f t="shared" si="25"/>
        <v>0.15456933033579101</v>
      </c>
      <c r="F153" s="269">
        <f t="shared" si="25"/>
        <v>0.15484513150098811</v>
      </c>
      <c r="G153" s="269">
        <f t="shared" si="25"/>
        <v>0.15113478135644462</v>
      </c>
      <c r="H153" s="269">
        <f t="shared" si="25"/>
        <v>0.14921260012799753</v>
      </c>
      <c r="I153" s="269">
        <f t="shared" si="25"/>
        <v>0.15129053215520916</v>
      </c>
      <c r="J153" s="269">
        <f t="shared" si="25"/>
        <v>0.15050113572484569</v>
      </c>
      <c r="K153" s="269">
        <f t="shared" si="25"/>
        <v>0.15064796062411068</v>
      </c>
      <c r="L153" s="269">
        <f t="shared" si="25"/>
        <v>0.15241734114932867</v>
      </c>
      <c r="M153" s="269">
        <f t="shared" si="25"/>
        <v>0.1531140082193112</v>
      </c>
      <c r="N153" s="269">
        <f t="shared" si="25"/>
        <v>0.15030946786760738</v>
      </c>
      <c r="O153" s="269">
        <f t="shared" si="25"/>
        <v>0.15031655991933515</v>
      </c>
      <c r="P153" s="269">
        <f t="shared" si="25"/>
        <v>0.14961004874004102</v>
      </c>
      <c r="Q153" s="269">
        <f t="shared" si="25"/>
        <v>0.14960618337721662</v>
      </c>
      <c r="R153" s="269">
        <f t="shared" si="25"/>
        <v>0.14914905648885798</v>
      </c>
      <c r="S153" s="269">
        <f t="shared" si="25"/>
        <v>0.14847319852316099</v>
      </c>
      <c r="T153" s="269">
        <f t="shared" si="25"/>
        <v>0.14796096919873769</v>
      </c>
      <c r="U153" s="269">
        <f t="shared" si="25"/>
        <v>0.14636289549115147</v>
      </c>
      <c r="V153" s="269">
        <f t="shared" si="25"/>
        <v>0.14704682770368541</v>
      </c>
      <c r="W153" s="269">
        <f t="shared" si="25"/>
        <v>0.14991654274894983</v>
      </c>
      <c r="X153" s="269">
        <f t="shared" si="25"/>
        <v>0.15012248182521648</v>
      </c>
      <c r="Y153" s="269">
        <f t="shared" si="25"/>
        <v>0.14636067336067543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0.13021868553839602</v>
      </c>
      <c r="C154" s="318">
        <f t="shared" si="26"/>
        <v>0.12996735053676495</v>
      </c>
      <c r="D154" s="318">
        <f t="shared" si="26"/>
        <v>0.12757131521945689</v>
      </c>
      <c r="E154" s="318">
        <f t="shared" si="26"/>
        <v>0.12685275716688968</v>
      </c>
      <c r="F154" s="318">
        <f t="shared" si="26"/>
        <v>0.12802041178243923</v>
      </c>
      <c r="G154" s="318">
        <f t="shared" si="26"/>
        <v>0.12408624445021132</v>
      </c>
      <c r="H154" s="318">
        <f t="shared" si="26"/>
        <v>0.12233346131210732</v>
      </c>
      <c r="I154" s="318">
        <f t="shared" si="26"/>
        <v>0.12463207202049377</v>
      </c>
      <c r="J154" s="318">
        <f t="shared" si="26"/>
        <v>0.12411141191376543</v>
      </c>
      <c r="K154" s="318">
        <f t="shared" si="26"/>
        <v>0.12425218695066274</v>
      </c>
      <c r="L154" s="318">
        <f t="shared" si="26"/>
        <v>0.12519001637705979</v>
      </c>
      <c r="M154" s="318">
        <f t="shared" si="26"/>
        <v>0.12649558276515421</v>
      </c>
      <c r="N154" s="318">
        <f t="shared" si="26"/>
        <v>0.1237009910172872</v>
      </c>
      <c r="O154" s="318">
        <f t="shared" si="26"/>
        <v>0.12316005529975151</v>
      </c>
      <c r="P154" s="318">
        <f t="shared" si="26"/>
        <v>0.12319214368004412</v>
      </c>
      <c r="Q154" s="318">
        <f t="shared" si="26"/>
        <v>0.12344047276789515</v>
      </c>
      <c r="R154" s="318">
        <f t="shared" si="26"/>
        <v>0.12255939891916789</v>
      </c>
      <c r="S154" s="318">
        <f t="shared" si="26"/>
        <v>0.12224931119356582</v>
      </c>
      <c r="T154" s="318">
        <f t="shared" si="26"/>
        <v>0.12169381958599465</v>
      </c>
      <c r="U154" s="318">
        <f t="shared" si="26"/>
        <v>0.12022267665515428</v>
      </c>
      <c r="V154" s="318">
        <f t="shared" si="26"/>
        <v>0.12083265831251784</v>
      </c>
      <c r="W154" s="318">
        <f t="shared" si="26"/>
        <v>0.1236887921074289</v>
      </c>
      <c r="X154" s="318">
        <f t="shared" si="26"/>
        <v>0.12359113156049918</v>
      </c>
      <c r="Y154" s="318">
        <f t="shared" si="26"/>
        <v>0.12026861308061539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2.7571768954739104E-2</v>
      </c>
      <c r="C155" s="318">
        <f t="shared" si="27"/>
        <v>3.0372938496517388E-2</v>
      </c>
      <c r="D155" s="318">
        <f t="shared" si="27"/>
        <v>2.9530164662950512E-2</v>
      </c>
      <c r="E155" s="318">
        <f t="shared" si="27"/>
        <v>2.7716573168901328E-2</v>
      </c>
      <c r="F155" s="318">
        <f t="shared" si="27"/>
        <v>2.6824719718548901E-2</v>
      </c>
      <c r="G155" s="318">
        <f t="shared" si="27"/>
        <v>2.7048536906233302E-2</v>
      </c>
      <c r="H155" s="318">
        <f t="shared" si="27"/>
        <v>2.6879138815890213E-2</v>
      </c>
      <c r="I155" s="318">
        <f t="shared" si="27"/>
        <v>2.6658460134715397E-2</v>
      </c>
      <c r="J155" s="318">
        <f t="shared" si="27"/>
        <v>2.6389723811080255E-2</v>
      </c>
      <c r="K155" s="318">
        <f t="shared" si="27"/>
        <v>2.6395773673447944E-2</v>
      </c>
      <c r="L155" s="318">
        <f t="shared" si="27"/>
        <v>2.7227324772268899E-2</v>
      </c>
      <c r="M155" s="318">
        <f t="shared" si="27"/>
        <v>2.6618425454157005E-2</v>
      </c>
      <c r="N155" s="318">
        <f t="shared" si="27"/>
        <v>2.6608476850320167E-2</v>
      </c>
      <c r="O155" s="318">
        <f t="shared" si="27"/>
        <v>2.7156504619583625E-2</v>
      </c>
      <c r="P155" s="318">
        <f t="shared" si="27"/>
        <v>2.6417905059996919E-2</v>
      </c>
      <c r="Q155" s="318">
        <f t="shared" si="27"/>
        <v>2.6165710609321494E-2</v>
      </c>
      <c r="R155" s="318">
        <f t="shared" si="27"/>
        <v>2.6589657569690089E-2</v>
      </c>
      <c r="S155" s="318">
        <f t="shared" si="27"/>
        <v>2.6223887329595175E-2</v>
      </c>
      <c r="T155" s="318">
        <f t="shared" si="27"/>
        <v>2.6267149612743044E-2</v>
      </c>
      <c r="U155" s="318">
        <f t="shared" si="27"/>
        <v>2.6140218835997195E-2</v>
      </c>
      <c r="V155" s="318">
        <f t="shared" si="27"/>
        <v>2.6214169391167552E-2</v>
      </c>
      <c r="W155" s="318">
        <f t="shared" si="27"/>
        <v>2.6227750641520938E-2</v>
      </c>
      <c r="X155" s="318">
        <f t="shared" si="27"/>
        <v>2.6531350264717306E-2</v>
      </c>
      <c r="Y155" s="318">
        <f t="shared" si="27"/>
        <v>2.6092060280060034E-2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0.66998642733022029</v>
      </c>
      <c r="C157" s="269">
        <f t="shared" si="29"/>
        <v>0.67106830525598937</v>
      </c>
      <c r="D157" s="269">
        <f t="shared" si="29"/>
        <v>0.68565556841089892</v>
      </c>
      <c r="E157" s="269">
        <f t="shared" si="29"/>
        <v>0.68576686359588257</v>
      </c>
      <c r="F157" s="269">
        <f t="shared" si="29"/>
        <v>0.67689727160870372</v>
      </c>
      <c r="G157" s="269">
        <f t="shared" si="29"/>
        <v>0.6709190985916067</v>
      </c>
      <c r="H157" s="269">
        <f t="shared" si="29"/>
        <v>0.67393789881085697</v>
      </c>
      <c r="I157" s="269">
        <f t="shared" si="29"/>
        <v>0.67397779094240184</v>
      </c>
      <c r="J157" s="269">
        <f t="shared" si="29"/>
        <v>0.67394199822117307</v>
      </c>
      <c r="K157" s="269">
        <f t="shared" si="29"/>
        <v>0.67234563174268402</v>
      </c>
      <c r="L157" s="269">
        <f t="shared" si="29"/>
        <v>0.68658365409464128</v>
      </c>
      <c r="M157" s="269">
        <f t="shared" si="29"/>
        <v>0.67457296394669963</v>
      </c>
      <c r="N157" s="269">
        <f t="shared" si="29"/>
        <v>0.67566178856563741</v>
      </c>
      <c r="O157" s="269">
        <f t="shared" si="29"/>
        <v>0.68135086906568809</v>
      </c>
      <c r="P157" s="269">
        <f t="shared" si="29"/>
        <v>0.67326429241173236</v>
      </c>
      <c r="Q157" s="269">
        <f t="shared" si="29"/>
        <v>0.66955698598336921</v>
      </c>
      <c r="R157" s="269">
        <f t="shared" si="29"/>
        <v>0.67711096675093663</v>
      </c>
      <c r="S157" s="269">
        <f t="shared" si="29"/>
        <v>0.67291420853044803</v>
      </c>
      <c r="T157" s="269">
        <f t="shared" si="29"/>
        <v>0.6724521014782685</v>
      </c>
      <c r="U157" s="269">
        <f t="shared" si="29"/>
        <v>0.67048290673482702</v>
      </c>
      <c r="V157" s="269">
        <f t="shared" si="29"/>
        <v>0.67378305322661358</v>
      </c>
      <c r="W157" s="269">
        <f t="shared" si="29"/>
        <v>0.67255745869183803</v>
      </c>
      <c r="X157" s="269">
        <f t="shared" si="29"/>
        <v>0.67637009798589631</v>
      </c>
      <c r="Y157" s="269">
        <f t="shared" si="29"/>
        <v>0.67014492176067608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0.63802363216985403</v>
      </c>
      <c r="C158" s="318">
        <f t="shared" si="30"/>
        <v>0.64052628550712354</v>
      </c>
      <c r="D158" s="318">
        <f t="shared" si="30"/>
        <v>0.65938068344072276</v>
      </c>
      <c r="E158" s="318">
        <f t="shared" si="30"/>
        <v>0.658215512830155</v>
      </c>
      <c r="F158" s="318">
        <f t="shared" si="30"/>
        <v>0.64598323993446072</v>
      </c>
      <c r="G158" s="318">
        <f t="shared" si="30"/>
        <v>0.63491846000816199</v>
      </c>
      <c r="H158" s="318">
        <f t="shared" si="30"/>
        <v>0.63798264782723579</v>
      </c>
      <c r="I158" s="318">
        <f t="shared" si="30"/>
        <v>0.63948666014207967</v>
      </c>
      <c r="J158" s="318">
        <f t="shared" si="30"/>
        <v>0.63898047204640007</v>
      </c>
      <c r="K158" s="318">
        <f t="shared" si="30"/>
        <v>0.63681779986366072</v>
      </c>
      <c r="L158" s="318">
        <f t="shared" si="30"/>
        <v>0.65811696533625319</v>
      </c>
      <c r="M158" s="318">
        <f t="shared" si="30"/>
        <v>0.64161870546230204</v>
      </c>
      <c r="N158" s="318">
        <f t="shared" si="30"/>
        <v>0.64127084693794201</v>
      </c>
      <c r="O158" s="318">
        <f t="shared" si="30"/>
        <v>0.6492621879088446</v>
      </c>
      <c r="P158" s="318">
        <f t="shared" si="30"/>
        <v>0.63742895318633175</v>
      </c>
      <c r="Q158" s="318">
        <f t="shared" si="30"/>
        <v>0.63220176449424814</v>
      </c>
      <c r="R158" s="318">
        <f t="shared" si="30"/>
        <v>0.64256754716482134</v>
      </c>
      <c r="S158" s="318">
        <f t="shared" si="30"/>
        <v>0.63621409436592591</v>
      </c>
      <c r="T158" s="318">
        <f t="shared" si="30"/>
        <v>0.63519688420288467</v>
      </c>
      <c r="U158" s="318">
        <f t="shared" si="30"/>
        <v>0.63134152122476328</v>
      </c>
      <c r="V158" s="318">
        <f t="shared" si="30"/>
        <v>0.63649422193182714</v>
      </c>
      <c r="W158" s="318">
        <f t="shared" si="30"/>
        <v>0.63668403750559655</v>
      </c>
      <c r="X158" s="318">
        <f t="shared" si="30"/>
        <v>0.64217924198685616</v>
      </c>
      <c r="Y158" s="318">
        <f t="shared" si="30"/>
        <v>0.63086843905970358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3.1962795160366236E-2</v>
      </c>
      <c r="C159" s="318">
        <f t="shared" si="31"/>
        <v>3.054201974886582E-2</v>
      </c>
      <c r="D159" s="318">
        <f t="shared" si="31"/>
        <v>2.6274884970176163E-2</v>
      </c>
      <c r="E159" s="318">
        <f t="shared" si="31"/>
        <v>2.7551350765727466E-2</v>
      </c>
      <c r="F159" s="318">
        <f t="shared" si="31"/>
        <v>3.0914031674243031E-2</v>
      </c>
      <c r="G159" s="318">
        <f t="shared" si="31"/>
        <v>3.6000638583444738E-2</v>
      </c>
      <c r="H159" s="318">
        <f t="shared" si="31"/>
        <v>3.5955250983621151E-2</v>
      </c>
      <c r="I159" s="318">
        <f t="shared" si="31"/>
        <v>3.4491130800322178E-2</v>
      </c>
      <c r="J159" s="318">
        <f t="shared" si="31"/>
        <v>3.496152617477287E-2</v>
      </c>
      <c r="K159" s="318">
        <f t="shared" si="31"/>
        <v>3.5527831879023399E-2</v>
      </c>
      <c r="L159" s="318">
        <f t="shared" si="31"/>
        <v>2.8466688758388165E-2</v>
      </c>
      <c r="M159" s="318">
        <f t="shared" si="31"/>
        <v>3.2954258484397717E-2</v>
      </c>
      <c r="N159" s="318">
        <f t="shared" si="31"/>
        <v>3.4390941627695383E-2</v>
      </c>
      <c r="O159" s="318">
        <f t="shared" si="31"/>
        <v>3.2088681156843601E-2</v>
      </c>
      <c r="P159" s="318">
        <f t="shared" si="31"/>
        <v>3.5835339225400567E-2</v>
      </c>
      <c r="Q159" s="318">
        <f t="shared" si="31"/>
        <v>3.7355221489121113E-2</v>
      </c>
      <c r="R159" s="318">
        <f t="shared" si="31"/>
        <v>3.4543419586115218E-2</v>
      </c>
      <c r="S159" s="318">
        <f t="shared" si="31"/>
        <v>3.6700114164522131E-2</v>
      </c>
      <c r="T159" s="318">
        <f t="shared" si="31"/>
        <v>3.7255217275383896E-2</v>
      </c>
      <c r="U159" s="318">
        <f t="shared" si="31"/>
        <v>3.9141385510063791E-2</v>
      </c>
      <c r="V159" s="318">
        <f t="shared" si="31"/>
        <v>3.7288831294786461E-2</v>
      </c>
      <c r="W159" s="318">
        <f t="shared" si="31"/>
        <v>3.587342118624158E-2</v>
      </c>
      <c r="X159" s="318">
        <f t="shared" si="31"/>
        <v>3.4190855999040225E-2</v>
      </c>
      <c r="Y159" s="318">
        <f t="shared" si="31"/>
        <v>3.9276482700972448E-2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0.10317762880982251</v>
      </c>
      <c r="C160" s="269">
        <f t="shared" si="32"/>
        <v>0.10154127024713798</v>
      </c>
      <c r="D160" s="269">
        <f t="shared" si="32"/>
        <v>9.5752275791309308E-2</v>
      </c>
      <c r="E160" s="269">
        <f t="shared" si="32"/>
        <v>9.6719293206858917E-2</v>
      </c>
      <c r="F160" s="269">
        <f t="shared" si="32"/>
        <v>0.10089738692403864</v>
      </c>
      <c r="G160" s="269">
        <f t="shared" si="32"/>
        <v>0.10418038566518956</v>
      </c>
      <c r="H160" s="269">
        <f t="shared" si="32"/>
        <v>0.10319854861025465</v>
      </c>
      <c r="I160" s="269">
        <f t="shared" si="32"/>
        <v>0.10287490247452512</v>
      </c>
      <c r="J160" s="269">
        <f t="shared" si="32"/>
        <v>0.10309494505105593</v>
      </c>
      <c r="K160" s="269">
        <f t="shared" si="32"/>
        <v>0.10376880822750825</v>
      </c>
      <c r="L160" s="269">
        <f t="shared" si="32"/>
        <v>9.6801384608075969E-2</v>
      </c>
      <c r="M160" s="269">
        <f t="shared" si="32"/>
        <v>0.10224251113724538</v>
      </c>
      <c r="N160" s="269">
        <f t="shared" si="32"/>
        <v>0.10227289629669227</v>
      </c>
      <c r="O160" s="269">
        <f t="shared" si="32"/>
        <v>9.9550085373780531E-2</v>
      </c>
      <c r="P160" s="269">
        <f t="shared" si="32"/>
        <v>0.10352922839551486</v>
      </c>
      <c r="Q160" s="269">
        <f t="shared" si="32"/>
        <v>0.10526878981827689</v>
      </c>
      <c r="R160" s="269">
        <f t="shared" si="32"/>
        <v>0.1018259274683926</v>
      </c>
      <c r="S160" s="269">
        <f t="shared" si="32"/>
        <v>0.10394139958231292</v>
      </c>
      <c r="T160" s="269">
        <f t="shared" si="32"/>
        <v>0.10423246222401077</v>
      </c>
      <c r="U160" s="269">
        <f t="shared" si="32"/>
        <v>0.10544327393471321</v>
      </c>
      <c r="V160" s="269">
        <f t="shared" si="32"/>
        <v>0.1038092028881227</v>
      </c>
      <c r="W160" s="269">
        <f t="shared" si="32"/>
        <v>0.1038341018191926</v>
      </c>
      <c r="X160" s="269">
        <f t="shared" si="32"/>
        <v>0.10200277763820949</v>
      </c>
      <c r="Y160" s="269">
        <f t="shared" si="32"/>
        <v>0.10561061144451288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6.9377346533734327E-2</v>
      </c>
      <c r="C161" s="318">
        <f t="shared" si="33"/>
        <v>6.9243441361583932E-2</v>
      </c>
      <c r="D161" s="318">
        <f t="shared" si="33"/>
        <v>6.7966892056630812E-2</v>
      </c>
      <c r="E161" s="318">
        <f t="shared" si="33"/>
        <v>6.7584061813709517E-2</v>
      </c>
      <c r="F161" s="318">
        <f t="shared" si="33"/>
        <v>6.820615977576279E-2</v>
      </c>
      <c r="G161" s="318">
        <f t="shared" si="33"/>
        <v>6.6110131166648989E-2</v>
      </c>
      <c r="H161" s="318">
        <f t="shared" si="33"/>
        <v>6.5176290968001996E-2</v>
      </c>
      <c r="I161" s="318">
        <f t="shared" si="33"/>
        <v>6.640093481233611E-2</v>
      </c>
      <c r="J161" s="318">
        <f t="shared" si="33"/>
        <v>6.6123539778732199E-2</v>
      </c>
      <c r="K161" s="318">
        <f t="shared" si="33"/>
        <v>6.6198541292360927E-2</v>
      </c>
      <c r="L161" s="318">
        <f t="shared" si="33"/>
        <v>6.6698193986869964E-2</v>
      </c>
      <c r="M161" s="318">
        <f t="shared" si="33"/>
        <v>6.7393767984988057E-2</v>
      </c>
      <c r="N161" s="318">
        <f t="shared" si="33"/>
        <v>6.59048775134672E-2</v>
      </c>
      <c r="O161" s="318">
        <f t="shared" si="33"/>
        <v>6.5616680127870933E-2</v>
      </c>
      <c r="P161" s="318">
        <f t="shared" si="33"/>
        <v>6.5633776035958616E-2</v>
      </c>
      <c r="Q161" s="318">
        <f t="shared" si="33"/>
        <v>6.5766079730401675E-2</v>
      </c>
      <c r="R161" s="318">
        <f t="shared" si="33"/>
        <v>6.5296665026419454E-2</v>
      </c>
      <c r="S161" s="318">
        <f t="shared" si="33"/>
        <v>6.513145783279739E-2</v>
      </c>
      <c r="T161" s="318">
        <f t="shared" si="33"/>
        <v>6.483550542323567E-2</v>
      </c>
      <c r="U161" s="318">
        <f t="shared" si="33"/>
        <v>6.4051716272764861E-2</v>
      </c>
      <c r="V161" s="318">
        <f t="shared" si="33"/>
        <v>6.4376699654736178E-2</v>
      </c>
      <c r="W161" s="318">
        <f t="shared" si="33"/>
        <v>6.5898378231178542E-2</v>
      </c>
      <c r="X161" s="318">
        <f t="shared" si="33"/>
        <v>6.5846347068530861E-2</v>
      </c>
      <c r="Y161" s="318">
        <f t="shared" si="33"/>
        <v>6.4076190082299631E-2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3.3800282276088174E-2</v>
      </c>
      <c r="C162" s="326">
        <f t="shared" si="34"/>
        <v>3.2297828885554047E-2</v>
      </c>
      <c r="D162" s="326">
        <f t="shared" si="34"/>
        <v>2.7785383734678495E-2</v>
      </c>
      <c r="E162" s="326">
        <f t="shared" si="34"/>
        <v>2.9135231393149403E-2</v>
      </c>
      <c r="F162" s="326">
        <f t="shared" si="34"/>
        <v>3.2691227148275853E-2</v>
      </c>
      <c r="G162" s="326">
        <f t="shared" si="34"/>
        <v>3.8070254498540568E-2</v>
      </c>
      <c r="H162" s="326">
        <f t="shared" si="34"/>
        <v>3.8022257642252665E-2</v>
      </c>
      <c r="I162" s="326">
        <f t="shared" si="34"/>
        <v>3.6473967662188994E-2</v>
      </c>
      <c r="J162" s="326">
        <f t="shared" si="34"/>
        <v>3.6971405272323739E-2</v>
      </c>
      <c r="K162" s="326">
        <f t="shared" si="34"/>
        <v>3.7570266935147333E-2</v>
      </c>
      <c r="L162" s="326">
        <f t="shared" si="34"/>
        <v>3.0103190621206002E-2</v>
      </c>
      <c r="M162" s="326">
        <f t="shared" si="34"/>
        <v>3.4848743152257305E-2</v>
      </c>
      <c r="N162" s="326">
        <f t="shared" si="34"/>
        <v>3.6368018783225084E-2</v>
      </c>
      <c r="O162" s="326">
        <f t="shared" si="34"/>
        <v>3.3933405245909584E-2</v>
      </c>
      <c r="P162" s="326">
        <f t="shared" si="34"/>
        <v>3.7895452359556242E-2</v>
      </c>
      <c r="Q162" s="326">
        <f t="shared" si="34"/>
        <v>3.9502710087875204E-2</v>
      </c>
      <c r="R162" s="326">
        <f t="shared" si="34"/>
        <v>3.6529262441973138E-2</v>
      </c>
      <c r="S162" s="326">
        <f t="shared" si="34"/>
        <v>3.880994174951552E-2</v>
      </c>
      <c r="T162" s="326">
        <f t="shared" si="34"/>
        <v>3.9396956800775089E-2</v>
      </c>
      <c r="U162" s="326">
        <f t="shared" si="34"/>
        <v>4.1391557661948374E-2</v>
      </c>
      <c r="V162" s="326">
        <f t="shared" si="34"/>
        <v>3.9432503233386519E-2</v>
      </c>
      <c r="W162" s="326">
        <f t="shared" si="34"/>
        <v>3.7935723588014066E-2</v>
      </c>
      <c r="X162" s="326">
        <f t="shared" si="34"/>
        <v>3.6156430569678634E-2</v>
      </c>
      <c r="Y162" s="326">
        <f t="shared" si="34"/>
        <v>4.1534421362213254E-2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1.0000000000000002</v>
      </c>
      <c r="D165" s="232">
        <f t="shared" si="35"/>
        <v>0.99999999999999956</v>
      </c>
      <c r="E165" s="232">
        <f t="shared" si="35"/>
        <v>1.0000000000000002</v>
      </c>
      <c r="F165" s="232">
        <f t="shared" si="35"/>
        <v>1</v>
      </c>
      <c r="G165" s="232">
        <f t="shared" si="35"/>
        <v>1.0000000000000002</v>
      </c>
      <c r="H165" s="232">
        <f t="shared" si="35"/>
        <v>1</v>
      </c>
      <c r="I165" s="232">
        <f t="shared" si="35"/>
        <v>0.99999999999999978</v>
      </c>
      <c r="J165" s="232">
        <f t="shared" si="35"/>
        <v>1</v>
      </c>
      <c r="K165" s="232">
        <f t="shared" si="35"/>
        <v>1.0000000000000002</v>
      </c>
      <c r="L165" s="232">
        <f t="shared" si="35"/>
        <v>1.0000000000000004</v>
      </c>
      <c r="M165" s="232">
        <f t="shared" si="35"/>
        <v>0.99999999999999978</v>
      </c>
      <c r="N165" s="232">
        <f t="shared" si="35"/>
        <v>0.99999999999999989</v>
      </c>
      <c r="O165" s="232">
        <f t="shared" si="35"/>
        <v>1</v>
      </c>
      <c r="P165" s="232">
        <f t="shared" si="35"/>
        <v>0.99999999999999989</v>
      </c>
      <c r="Q165" s="232">
        <f t="shared" si="35"/>
        <v>1.0000000000000004</v>
      </c>
      <c r="R165" s="232">
        <f t="shared" si="35"/>
        <v>1</v>
      </c>
      <c r="S165" s="232">
        <f t="shared" si="35"/>
        <v>1</v>
      </c>
      <c r="T165" s="232">
        <f t="shared" si="35"/>
        <v>1.0000000000000002</v>
      </c>
      <c r="U165" s="232">
        <f t="shared" si="35"/>
        <v>0.99999999999999967</v>
      </c>
      <c r="V165" s="232">
        <f t="shared" si="35"/>
        <v>1</v>
      </c>
      <c r="W165" s="232">
        <f t="shared" si="35"/>
        <v>0.99999999999999978</v>
      </c>
      <c r="X165" s="232">
        <f t="shared" si="35"/>
        <v>1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8.4901072430599092E-3</v>
      </c>
      <c r="C166" s="266">
        <f t="shared" si="36"/>
        <v>8.4901072430620811E-3</v>
      </c>
      <c r="D166" s="266">
        <f t="shared" si="36"/>
        <v>8.4901072430613438E-3</v>
      </c>
      <c r="E166" s="266">
        <f t="shared" si="36"/>
        <v>8.4901072430584104E-3</v>
      </c>
      <c r="F166" s="266">
        <f t="shared" si="36"/>
        <v>8.4901072430622372E-3</v>
      </c>
      <c r="G166" s="266">
        <f t="shared" si="36"/>
        <v>8.4901072430666608E-3</v>
      </c>
      <c r="H166" s="266">
        <f t="shared" si="36"/>
        <v>8.4901072430608598E-3</v>
      </c>
      <c r="I166" s="266">
        <f t="shared" si="36"/>
        <v>8.4901072430571319E-3</v>
      </c>
      <c r="J166" s="266">
        <f t="shared" si="36"/>
        <v>8.4901072430618209E-3</v>
      </c>
      <c r="K166" s="266">
        <f t="shared" si="36"/>
        <v>8.490107243060591E-3</v>
      </c>
      <c r="L166" s="266">
        <f t="shared" si="36"/>
        <v>8.4901072430573245E-3</v>
      </c>
      <c r="M166" s="266">
        <f t="shared" si="36"/>
        <v>8.4901072430583428E-3</v>
      </c>
      <c r="N166" s="266">
        <f t="shared" si="36"/>
        <v>8.4901072430623847E-3</v>
      </c>
      <c r="O166" s="266">
        <f t="shared" si="36"/>
        <v>8.4901072430614358E-3</v>
      </c>
      <c r="P166" s="266">
        <f t="shared" si="36"/>
        <v>8.4901072430589794E-3</v>
      </c>
      <c r="Q166" s="266">
        <f t="shared" si="36"/>
        <v>8.4901072430616474E-3</v>
      </c>
      <c r="R166" s="266">
        <f t="shared" si="36"/>
        <v>8.4901072430570868E-3</v>
      </c>
      <c r="S166" s="266">
        <f t="shared" si="36"/>
        <v>8.4901072430583445E-3</v>
      </c>
      <c r="T166" s="266">
        <f t="shared" si="36"/>
        <v>8.4901072430576905E-3</v>
      </c>
      <c r="U166" s="266">
        <f t="shared" si="36"/>
        <v>8.4901072430594113E-3</v>
      </c>
      <c r="V166" s="266">
        <f t="shared" si="36"/>
        <v>8.4901072430582387E-3</v>
      </c>
      <c r="W166" s="266">
        <f t="shared" si="36"/>
        <v>8.4901072430591425E-3</v>
      </c>
      <c r="X166" s="266">
        <f t="shared" si="36"/>
        <v>8.4901072430569689E-3</v>
      </c>
      <c r="Y166" s="266">
        <f t="shared" si="36"/>
        <v>8.4901072430582473E-3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9.5190184158698531E-3</v>
      </c>
      <c r="C167" s="267">
        <f t="shared" si="37"/>
        <v>9.5190184158722851E-3</v>
      </c>
      <c r="D167" s="267">
        <f t="shared" si="37"/>
        <v>9.5190184158714577E-3</v>
      </c>
      <c r="E167" s="267">
        <f t="shared" si="37"/>
        <v>9.5190184158681704E-3</v>
      </c>
      <c r="F167" s="267">
        <f t="shared" si="37"/>
        <v>9.5190184158724604E-3</v>
      </c>
      <c r="G167" s="267">
        <f t="shared" si="37"/>
        <v>9.5190184158774182E-3</v>
      </c>
      <c r="H167" s="267">
        <f t="shared" si="37"/>
        <v>9.5190184158709182E-3</v>
      </c>
      <c r="I167" s="267">
        <f t="shared" si="37"/>
        <v>9.519018415866734E-3</v>
      </c>
      <c r="J167" s="267">
        <f t="shared" si="37"/>
        <v>9.5190184158719972E-3</v>
      </c>
      <c r="K167" s="267">
        <f t="shared" si="37"/>
        <v>9.5190184158706163E-3</v>
      </c>
      <c r="L167" s="267">
        <f t="shared" si="37"/>
        <v>9.5190184158669561E-3</v>
      </c>
      <c r="M167" s="267">
        <f t="shared" si="37"/>
        <v>9.5190184158680941E-3</v>
      </c>
      <c r="N167" s="267">
        <f t="shared" si="37"/>
        <v>9.5190184158726286E-3</v>
      </c>
      <c r="O167" s="267">
        <f t="shared" si="37"/>
        <v>9.5190184158715635E-3</v>
      </c>
      <c r="P167" s="267">
        <f t="shared" si="37"/>
        <v>9.5190184158688088E-3</v>
      </c>
      <c r="Q167" s="267">
        <f t="shared" si="37"/>
        <v>9.5190184158717977E-3</v>
      </c>
      <c r="R167" s="267">
        <f t="shared" si="37"/>
        <v>9.5190184158666889E-3</v>
      </c>
      <c r="S167" s="267">
        <f t="shared" si="37"/>
        <v>9.519018415868101E-3</v>
      </c>
      <c r="T167" s="267">
        <f t="shared" si="37"/>
        <v>9.5190184158673603E-3</v>
      </c>
      <c r="U167" s="267">
        <f t="shared" si="37"/>
        <v>9.5190184158692927E-3</v>
      </c>
      <c r="V167" s="267">
        <f t="shared" si="37"/>
        <v>9.5190184158679726E-3</v>
      </c>
      <c r="W167" s="267">
        <f t="shared" si="37"/>
        <v>9.5190184158689857E-3</v>
      </c>
      <c r="X167" s="267">
        <f t="shared" si="37"/>
        <v>9.5190184158665588E-3</v>
      </c>
      <c r="Y167" s="267">
        <f t="shared" si="37"/>
        <v>9.5190184158679865E-3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1.3208409518241444E-2</v>
      </c>
      <c r="C168" s="267">
        <f t="shared" si="38"/>
        <v>1.2759144879836244E-2</v>
      </c>
      <c r="D168" s="267">
        <f t="shared" si="38"/>
        <v>1.146235468201968E-2</v>
      </c>
      <c r="E168" s="267">
        <f t="shared" si="38"/>
        <v>1.1973244356808396E-2</v>
      </c>
      <c r="F168" s="267">
        <f t="shared" si="38"/>
        <v>1.3040772838649054E-2</v>
      </c>
      <c r="G168" s="267">
        <f t="shared" si="38"/>
        <v>1.5053508963153351E-2</v>
      </c>
      <c r="H168" s="267">
        <f t="shared" si="38"/>
        <v>1.5203088035290524E-2</v>
      </c>
      <c r="I168" s="267">
        <f t="shared" si="38"/>
        <v>1.4515419397385721E-2</v>
      </c>
      <c r="J168" s="267">
        <f t="shared" si="38"/>
        <v>1.4715410331321413E-2</v>
      </c>
      <c r="K168" s="267">
        <f t="shared" si="38"/>
        <v>1.4885064696080839E-2</v>
      </c>
      <c r="L168" s="267">
        <f t="shared" si="38"/>
        <v>1.2424796709841542E-2</v>
      </c>
      <c r="M168" s="267">
        <f t="shared" si="38"/>
        <v>1.3845715200786589E-2</v>
      </c>
      <c r="N168" s="267">
        <f t="shared" si="38"/>
        <v>1.4565926305059868E-2</v>
      </c>
      <c r="O168" s="267">
        <f t="shared" si="38"/>
        <v>1.3846909735772104E-2</v>
      </c>
      <c r="P168" s="267">
        <f t="shared" si="38"/>
        <v>1.5082439352551727E-2</v>
      </c>
      <c r="Q168" s="267">
        <f t="shared" si="38"/>
        <v>1.5543822496808978E-2</v>
      </c>
      <c r="R168" s="267">
        <f t="shared" si="38"/>
        <v>1.472058903955902E-2</v>
      </c>
      <c r="S168" s="267">
        <f t="shared" si="38"/>
        <v>1.5449578497667855E-2</v>
      </c>
      <c r="T168" s="267">
        <f t="shared" si="38"/>
        <v>1.568063097573321E-2</v>
      </c>
      <c r="U168" s="267">
        <f t="shared" si="38"/>
        <v>1.6422409450062618E-2</v>
      </c>
      <c r="V168" s="267">
        <f t="shared" si="38"/>
        <v>1.5775672002948545E-2</v>
      </c>
      <c r="W168" s="267">
        <f t="shared" si="38"/>
        <v>1.5047915814220396E-2</v>
      </c>
      <c r="X168" s="267">
        <f t="shared" si="38"/>
        <v>1.4510046944424844E-2</v>
      </c>
      <c r="Y168" s="267">
        <f t="shared" si="38"/>
        <v>1.6459989313178283E-2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7.6201889364914547E-3</v>
      </c>
      <c r="C169" s="267">
        <f t="shared" si="39"/>
        <v>7.6201889364934036E-3</v>
      </c>
      <c r="D169" s="267">
        <f t="shared" si="39"/>
        <v>7.6201889364927384E-3</v>
      </c>
      <c r="E169" s="267">
        <f t="shared" si="39"/>
        <v>7.6201889364901068E-3</v>
      </c>
      <c r="F169" s="267">
        <f t="shared" si="39"/>
        <v>7.6201889364935433E-3</v>
      </c>
      <c r="G169" s="267">
        <f t="shared" si="39"/>
        <v>7.6201889364975132E-3</v>
      </c>
      <c r="H169" s="267">
        <f t="shared" si="39"/>
        <v>7.6201889364923064E-3</v>
      </c>
      <c r="I169" s="267">
        <f t="shared" si="39"/>
        <v>7.620188936488961E-3</v>
      </c>
      <c r="J169" s="267">
        <f t="shared" si="39"/>
        <v>7.6201889364931703E-3</v>
      </c>
      <c r="K169" s="267">
        <f t="shared" si="39"/>
        <v>7.6201889364920661E-3</v>
      </c>
      <c r="L169" s="267">
        <f t="shared" si="39"/>
        <v>7.6201889364891345E-3</v>
      </c>
      <c r="M169" s="267">
        <f t="shared" si="39"/>
        <v>7.6201889364900435E-3</v>
      </c>
      <c r="N169" s="267">
        <f t="shared" si="39"/>
        <v>7.6201889364936751E-3</v>
      </c>
      <c r="O169" s="267">
        <f t="shared" si="39"/>
        <v>7.6201889364928234E-3</v>
      </c>
      <c r="P169" s="267">
        <f t="shared" si="39"/>
        <v>7.6201889364906194E-3</v>
      </c>
      <c r="Q169" s="267">
        <f t="shared" si="39"/>
        <v>7.6201889364930133E-3</v>
      </c>
      <c r="R169" s="267">
        <f t="shared" si="39"/>
        <v>7.620188936488922E-3</v>
      </c>
      <c r="S169" s="267">
        <f t="shared" si="39"/>
        <v>7.6201889364900495E-3</v>
      </c>
      <c r="T169" s="267">
        <f t="shared" si="39"/>
        <v>7.6201889364894615E-3</v>
      </c>
      <c r="U169" s="267">
        <f t="shared" si="39"/>
        <v>7.6201889364910071E-3</v>
      </c>
      <c r="V169" s="267">
        <f t="shared" si="39"/>
        <v>7.6201889364899524E-3</v>
      </c>
      <c r="W169" s="267">
        <f t="shared" si="39"/>
        <v>7.6201889364907573E-3</v>
      </c>
      <c r="X169" s="267">
        <f t="shared" si="39"/>
        <v>7.6201889364888153E-3</v>
      </c>
      <c r="Y169" s="267">
        <f t="shared" si="39"/>
        <v>7.6201889364899645E-3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8.1874162122894546E-3</v>
      </c>
      <c r="C170" s="268">
        <f t="shared" si="40"/>
        <v>8.0460023805269763E-3</v>
      </c>
      <c r="D170" s="268">
        <f t="shared" si="40"/>
        <v>8.1465659054751945E-3</v>
      </c>
      <c r="E170" s="268">
        <f t="shared" si="40"/>
        <v>7.9662818602359714E-3</v>
      </c>
      <c r="F170" s="268">
        <f t="shared" si="40"/>
        <v>7.9636774704072103E-3</v>
      </c>
      <c r="G170" s="268">
        <f t="shared" si="40"/>
        <v>7.9563475138239356E-3</v>
      </c>
      <c r="H170" s="268">
        <f t="shared" si="40"/>
        <v>7.9846104838914161E-3</v>
      </c>
      <c r="I170" s="268">
        <f t="shared" si="40"/>
        <v>7.9806761027446365E-3</v>
      </c>
      <c r="J170" s="268">
        <f t="shared" si="40"/>
        <v>8.0009157213255452E-3</v>
      </c>
      <c r="K170" s="268">
        <f t="shared" si="40"/>
        <v>8.0360368627086596E-3</v>
      </c>
      <c r="L170" s="268">
        <f t="shared" si="40"/>
        <v>8.1212417503605146E-3</v>
      </c>
      <c r="M170" s="268">
        <f t="shared" si="40"/>
        <v>8.1037766265713192E-3</v>
      </c>
      <c r="N170" s="268">
        <f t="shared" si="40"/>
        <v>8.0570193522848544E-3</v>
      </c>
      <c r="O170" s="268">
        <f t="shared" si="40"/>
        <v>8.10040269376806E-3</v>
      </c>
      <c r="P170" s="268">
        <f t="shared" si="40"/>
        <v>8.0468904218806529E-3</v>
      </c>
      <c r="Q170" s="268">
        <f t="shared" si="40"/>
        <v>8.0336116089258485E-3</v>
      </c>
      <c r="R170" s="268">
        <f t="shared" si="40"/>
        <v>8.0728310149578673E-3</v>
      </c>
      <c r="S170" s="268">
        <f t="shared" si="40"/>
        <v>8.0443697625118289E-3</v>
      </c>
      <c r="T170" s="268">
        <f t="shared" si="40"/>
        <v>8.0334377887571889E-3</v>
      </c>
      <c r="U170" s="268">
        <f t="shared" si="40"/>
        <v>8.0117275442196031E-3</v>
      </c>
      <c r="V170" s="268">
        <f t="shared" si="40"/>
        <v>8.0376468102726605E-3</v>
      </c>
      <c r="W170" s="268">
        <f t="shared" si="40"/>
        <v>8.0697985470645026E-3</v>
      </c>
      <c r="X170" s="268">
        <f t="shared" si="40"/>
        <v>8.0713882538903797E-3</v>
      </c>
      <c r="Y170" s="268">
        <f t="shared" si="40"/>
        <v>8.0069499185161409E-3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0.77494479098776037</v>
      </c>
      <c r="C171" s="269">
        <f t="shared" si="41"/>
        <v>0.77904386320017638</v>
      </c>
      <c r="D171" s="269">
        <f t="shared" si="41"/>
        <v>0.79040623455579317</v>
      </c>
      <c r="E171" s="269">
        <f t="shared" si="41"/>
        <v>0.78605967046504066</v>
      </c>
      <c r="F171" s="269">
        <f t="shared" si="41"/>
        <v>0.77663207914525656</v>
      </c>
      <c r="G171" s="269">
        <f t="shared" si="41"/>
        <v>0.75885937304389539</v>
      </c>
      <c r="H171" s="269">
        <f t="shared" si="41"/>
        <v>0.75751198698674804</v>
      </c>
      <c r="I171" s="269">
        <f t="shared" si="41"/>
        <v>0.76359012698443296</v>
      </c>
      <c r="J171" s="269">
        <f t="shared" si="41"/>
        <v>0.76180483277581945</v>
      </c>
      <c r="K171" s="269">
        <f t="shared" si="41"/>
        <v>0.7602737830489692</v>
      </c>
      <c r="L171" s="269">
        <f t="shared" si="41"/>
        <v>0.78192788908124389</v>
      </c>
      <c r="M171" s="269">
        <f t="shared" si="41"/>
        <v>0.76939234701717896</v>
      </c>
      <c r="N171" s="269">
        <f t="shared" si="41"/>
        <v>0.76307352337832057</v>
      </c>
      <c r="O171" s="269">
        <f t="shared" si="41"/>
        <v>0.76938490867258669</v>
      </c>
      <c r="P171" s="269">
        <f t="shared" si="41"/>
        <v>0.7585202614021419</v>
      </c>
      <c r="Q171" s="269">
        <f t="shared" si="41"/>
        <v>0.75445689529045024</v>
      </c>
      <c r="R171" s="269">
        <f t="shared" si="41"/>
        <v>0.76169272129209853</v>
      </c>
      <c r="S171" s="269">
        <f t="shared" si="41"/>
        <v>0.75527947013092123</v>
      </c>
      <c r="T171" s="269">
        <f t="shared" si="41"/>
        <v>0.75324856032023846</v>
      </c>
      <c r="U171" s="269">
        <f t="shared" si="41"/>
        <v>0.74671610758168561</v>
      </c>
      <c r="V171" s="269">
        <f t="shared" si="41"/>
        <v>0.75240513281633203</v>
      </c>
      <c r="W171" s="269">
        <f t="shared" si="41"/>
        <v>0.7588040842307755</v>
      </c>
      <c r="X171" s="269">
        <f t="shared" si="41"/>
        <v>0.76355387273609931</v>
      </c>
      <c r="Y171" s="269">
        <f t="shared" si="41"/>
        <v>0.7463885554259071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0.70856096424104797</v>
      </c>
      <c r="C172" s="318">
        <f t="shared" si="42"/>
        <v>0.71491798476117863</v>
      </c>
      <c r="D172" s="318">
        <f t="shared" si="42"/>
        <v>0.73279786268712099</v>
      </c>
      <c r="E172" s="318">
        <f t="shared" si="42"/>
        <v>0.72588363050498927</v>
      </c>
      <c r="F172" s="318">
        <f t="shared" si="42"/>
        <v>0.71109077354229622</v>
      </c>
      <c r="G172" s="318">
        <f t="shared" si="42"/>
        <v>0.68320230550976413</v>
      </c>
      <c r="H172" s="318">
        <f t="shared" si="42"/>
        <v>0.68110315360253659</v>
      </c>
      <c r="I172" s="318">
        <f t="shared" si="42"/>
        <v>0.69063743081755824</v>
      </c>
      <c r="J172" s="318">
        <f t="shared" si="42"/>
        <v>0.6878470069988305</v>
      </c>
      <c r="K172" s="318">
        <f t="shared" si="42"/>
        <v>0.68546329549302354</v>
      </c>
      <c r="L172" s="318">
        <f t="shared" si="42"/>
        <v>0.71948240304372002</v>
      </c>
      <c r="M172" s="318">
        <f t="shared" si="42"/>
        <v>0.69980550101547256</v>
      </c>
      <c r="N172" s="318">
        <f t="shared" si="42"/>
        <v>0.68986698576263839</v>
      </c>
      <c r="O172" s="318">
        <f t="shared" si="42"/>
        <v>0.69979205908631459</v>
      </c>
      <c r="P172" s="318">
        <f t="shared" si="42"/>
        <v>0.68271779332187499</v>
      </c>
      <c r="Q172" s="318">
        <f t="shared" si="42"/>
        <v>0.676335572796264</v>
      </c>
      <c r="R172" s="318">
        <f t="shared" si="42"/>
        <v>0.68770886797031383</v>
      </c>
      <c r="S172" s="318">
        <f t="shared" si="42"/>
        <v>0.67763180627839525</v>
      </c>
      <c r="T172" s="318">
        <f t="shared" si="42"/>
        <v>0.67443965539231221</v>
      </c>
      <c r="U172" s="318">
        <f t="shared" si="42"/>
        <v>0.6641791161149283</v>
      </c>
      <c r="V172" s="318">
        <f t="shared" si="42"/>
        <v>0.6731185634825757</v>
      </c>
      <c r="W172" s="318">
        <f t="shared" si="42"/>
        <v>0.68317512716893258</v>
      </c>
      <c r="X172" s="318">
        <f t="shared" si="42"/>
        <v>0.6906281778509511</v>
      </c>
      <c r="Y172" s="318">
        <f t="shared" si="42"/>
        <v>0.66366269223172569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6.6383826746712435E-2</v>
      </c>
      <c r="C173" s="318">
        <f t="shared" si="43"/>
        <v>6.4125878438997794E-2</v>
      </c>
      <c r="D173" s="318">
        <f t="shared" si="43"/>
        <v>5.7608371868672195E-2</v>
      </c>
      <c r="E173" s="318">
        <f t="shared" si="43"/>
        <v>6.0176039960051435E-2</v>
      </c>
      <c r="F173" s="318">
        <f t="shared" si="43"/>
        <v>6.5541305602960315E-2</v>
      </c>
      <c r="G173" s="318">
        <f t="shared" si="43"/>
        <v>7.5657067534131206E-2</v>
      </c>
      <c r="H173" s="318">
        <f t="shared" si="43"/>
        <v>7.6408833384211436E-2</v>
      </c>
      <c r="I173" s="318">
        <f t="shared" si="43"/>
        <v>7.2952696166874637E-2</v>
      </c>
      <c r="J173" s="318">
        <f t="shared" si="43"/>
        <v>7.3957825776988895E-2</v>
      </c>
      <c r="K173" s="318">
        <f t="shared" si="43"/>
        <v>7.4810487555945673E-2</v>
      </c>
      <c r="L173" s="318">
        <f t="shared" si="43"/>
        <v>6.2445486037523902E-2</v>
      </c>
      <c r="M173" s="318">
        <f t="shared" si="43"/>
        <v>6.9586846001706365E-2</v>
      </c>
      <c r="N173" s="318">
        <f t="shared" si="43"/>
        <v>7.3206537615682091E-2</v>
      </c>
      <c r="O173" s="318">
        <f t="shared" si="43"/>
        <v>6.9592849586272071E-2</v>
      </c>
      <c r="P173" s="318">
        <f t="shared" si="43"/>
        <v>7.5802468080266944E-2</v>
      </c>
      <c r="Q173" s="318">
        <f t="shared" si="43"/>
        <v>7.8121322494186213E-2</v>
      </c>
      <c r="R173" s="318">
        <f t="shared" si="43"/>
        <v>7.3983853321784712E-2</v>
      </c>
      <c r="S173" s="318">
        <f t="shared" si="43"/>
        <v>7.7647663852526E-2</v>
      </c>
      <c r="T173" s="318">
        <f t="shared" si="43"/>
        <v>7.8808904927926193E-2</v>
      </c>
      <c r="U173" s="318">
        <f t="shared" si="43"/>
        <v>8.2536991466757303E-2</v>
      </c>
      <c r="V173" s="318">
        <f t="shared" si="43"/>
        <v>7.9286569333756399E-2</v>
      </c>
      <c r="W173" s="318">
        <f t="shared" si="43"/>
        <v>7.5628957061843027E-2</v>
      </c>
      <c r="X173" s="318">
        <f t="shared" si="43"/>
        <v>7.2925694885148176E-2</v>
      </c>
      <c r="Y173" s="318">
        <f t="shared" si="43"/>
        <v>8.2725863194181404E-2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5.4386953680239124E-2</v>
      </c>
      <c r="C174" s="269">
        <f t="shared" si="44"/>
        <v>5.2537061379022372E-2</v>
      </c>
      <c r="D174" s="269">
        <f t="shared" si="44"/>
        <v>4.719739740780507E-2</v>
      </c>
      <c r="E174" s="269">
        <f t="shared" si="44"/>
        <v>4.930103698985111E-2</v>
      </c>
      <c r="F174" s="269">
        <f t="shared" si="44"/>
        <v>5.3696692803976251E-2</v>
      </c>
      <c r="G174" s="269">
        <f t="shared" si="44"/>
        <v>6.1984336083265895E-2</v>
      </c>
      <c r="H174" s="269">
        <f t="shared" si="44"/>
        <v>6.2600242945982626E-2</v>
      </c>
      <c r="I174" s="269">
        <f t="shared" si="44"/>
        <v>5.9768698216435122E-2</v>
      </c>
      <c r="J174" s="269">
        <f t="shared" si="44"/>
        <v>6.0592180986666182E-2</v>
      </c>
      <c r="K174" s="269">
        <f t="shared" si="44"/>
        <v>6.1290749884388394E-2</v>
      </c>
      <c r="L174" s="269">
        <f t="shared" si="44"/>
        <v>5.1160349185971336E-2</v>
      </c>
      <c r="M174" s="269">
        <f t="shared" si="44"/>
        <v>5.7011123879449538E-2</v>
      </c>
      <c r="N174" s="269">
        <f t="shared" si="44"/>
        <v>5.9976665484894845E-2</v>
      </c>
      <c r="O174" s="269">
        <f t="shared" si="44"/>
        <v>5.7016042497307073E-2</v>
      </c>
      <c r="P174" s="269">
        <f t="shared" si="44"/>
        <v>6.2103459869213604E-2</v>
      </c>
      <c r="Q174" s="269">
        <f t="shared" si="44"/>
        <v>6.4003251336226155E-2</v>
      </c>
      <c r="R174" s="269">
        <f t="shared" si="44"/>
        <v>6.0613504838311884E-2</v>
      </c>
      <c r="S174" s="269">
        <f t="shared" si="44"/>
        <v>6.3615192197928688E-2</v>
      </c>
      <c r="T174" s="269">
        <f t="shared" si="44"/>
        <v>6.4566573997901666E-2</v>
      </c>
      <c r="U174" s="269">
        <f t="shared" si="44"/>
        <v>6.762092141714518E-2</v>
      </c>
      <c r="V174" s="269">
        <f t="shared" si="44"/>
        <v>6.4957914979398651E-2</v>
      </c>
      <c r="W174" s="269">
        <f t="shared" si="44"/>
        <v>6.1961305730404488E-2</v>
      </c>
      <c r="X174" s="269">
        <f t="shared" si="44"/>
        <v>5.9746576601419361E-2</v>
      </c>
      <c r="Y174" s="269">
        <f t="shared" si="44"/>
        <v>6.7775660280424546E-2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7.5113217875988819E-2</v>
      </c>
      <c r="C175" s="269">
        <f t="shared" si="45"/>
        <v>7.5105389565267217E-2</v>
      </c>
      <c r="D175" s="269">
        <f t="shared" si="45"/>
        <v>7.5043532089593301E-2</v>
      </c>
      <c r="E175" s="269">
        <f t="shared" si="45"/>
        <v>7.5078757187857087E-2</v>
      </c>
      <c r="F175" s="269">
        <f t="shared" si="45"/>
        <v>7.5123491105811485E-2</v>
      </c>
      <c r="G175" s="269">
        <f t="shared" si="45"/>
        <v>7.5208019910736543E-2</v>
      </c>
      <c r="H175" s="269">
        <f t="shared" si="45"/>
        <v>7.5212078631632581E-2</v>
      </c>
      <c r="I175" s="269">
        <f t="shared" si="45"/>
        <v>7.5183695525846375E-2</v>
      </c>
      <c r="J175" s="269">
        <f t="shared" si="45"/>
        <v>7.519047640133833E-2</v>
      </c>
      <c r="K175" s="269">
        <f t="shared" si="45"/>
        <v>7.5194843323283092E-2</v>
      </c>
      <c r="L175" s="269">
        <f t="shared" si="45"/>
        <v>7.5085635557379848E-2</v>
      </c>
      <c r="M175" s="269">
        <f t="shared" si="45"/>
        <v>7.514625829585736E-2</v>
      </c>
      <c r="N175" s="269">
        <f t="shared" si="45"/>
        <v>7.5179910912874168E-2</v>
      </c>
      <c r="O175" s="269">
        <f t="shared" si="45"/>
        <v>7.5146568499850713E-2</v>
      </c>
      <c r="P175" s="269">
        <f t="shared" si="45"/>
        <v>7.5202239398572221E-2</v>
      </c>
      <c r="Q175" s="269">
        <f t="shared" si="45"/>
        <v>7.5222511172145359E-2</v>
      </c>
      <c r="R175" s="269">
        <f t="shared" si="45"/>
        <v>7.5185142594704796E-2</v>
      </c>
      <c r="S175" s="269">
        <f t="shared" si="45"/>
        <v>7.521774946970966E-2</v>
      </c>
      <c r="T175" s="269">
        <f t="shared" si="45"/>
        <v>7.5228231677673646E-2</v>
      </c>
      <c r="U175" s="269">
        <f t="shared" si="45"/>
        <v>7.526085107001429E-2</v>
      </c>
      <c r="V175" s="269">
        <f t="shared" si="45"/>
        <v>7.5231871583245236E-2</v>
      </c>
      <c r="W175" s="269">
        <f t="shared" si="45"/>
        <v>7.5199031353447215E-2</v>
      </c>
      <c r="X175" s="269">
        <f t="shared" si="45"/>
        <v>7.5176470978256527E-2</v>
      </c>
      <c r="Y175" s="269">
        <f t="shared" si="45"/>
        <v>7.5262787447102006E-2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5.9253733621817017E-2</v>
      </c>
      <c r="C176" s="318">
        <f t="shared" si="46"/>
        <v>5.9785342360567838E-2</v>
      </c>
      <c r="D176" s="318">
        <f t="shared" si="46"/>
        <v>6.1280555302405809E-2</v>
      </c>
      <c r="E176" s="318">
        <f t="shared" si="46"/>
        <v>6.0702349484423331E-2</v>
      </c>
      <c r="F176" s="318">
        <f t="shared" si="46"/>
        <v>5.9465290077810526E-2</v>
      </c>
      <c r="G176" s="318">
        <f t="shared" si="46"/>
        <v>5.7133104226039462E-2</v>
      </c>
      <c r="H176" s="318">
        <f t="shared" si="46"/>
        <v>5.6957561690929866E-2</v>
      </c>
      <c r="I176" s="318">
        <f t="shared" si="46"/>
        <v>5.7754869969096956E-2</v>
      </c>
      <c r="J176" s="318">
        <f t="shared" si="46"/>
        <v>5.7521519505281955E-2</v>
      </c>
      <c r="K176" s="318">
        <f t="shared" si="46"/>
        <v>5.7322180544028774E-2</v>
      </c>
      <c r="L176" s="318">
        <f t="shared" si="46"/>
        <v>6.0167043920068726E-2</v>
      </c>
      <c r="M176" s="318">
        <f t="shared" si="46"/>
        <v>5.8521554018528335E-2</v>
      </c>
      <c r="N176" s="318">
        <f t="shared" si="46"/>
        <v>5.769044115018316E-2</v>
      </c>
      <c r="O176" s="318">
        <f t="shared" si="46"/>
        <v>5.8520429931075188E-2</v>
      </c>
      <c r="P176" s="318">
        <f t="shared" si="46"/>
        <v>5.709258667346942E-2</v>
      </c>
      <c r="Q176" s="318">
        <f t="shared" si="46"/>
        <v>5.6558870572773298E-2</v>
      </c>
      <c r="R176" s="318">
        <f t="shared" si="46"/>
        <v>5.7509967566053567E-2</v>
      </c>
      <c r="S176" s="318">
        <f t="shared" si="46"/>
        <v>5.6667268688585584E-2</v>
      </c>
      <c r="T176" s="318">
        <f t="shared" si="46"/>
        <v>5.6400323615641568E-2</v>
      </c>
      <c r="U176" s="318">
        <f t="shared" si="46"/>
        <v>5.5542281341453482E-2</v>
      </c>
      <c r="V176" s="318">
        <f t="shared" si="46"/>
        <v>5.6289846702489432E-2</v>
      </c>
      <c r="W176" s="318">
        <f t="shared" si="46"/>
        <v>5.7130831424898595E-2</v>
      </c>
      <c r="X176" s="318">
        <f t="shared" si="46"/>
        <v>5.7754096185546618E-2</v>
      </c>
      <c r="Y176" s="318">
        <f t="shared" si="46"/>
        <v>5.5499095158816382E-2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1.5859484254171795E-2</v>
      </c>
      <c r="C177" s="318">
        <f t="shared" si="47"/>
        <v>1.5320047204699375E-2</v>
      </c>
      <c r="D177" s="318">
        <f t="shared" si="47"/>
        <v>1.3762976787187499E-2</v>
      </c>
      <c r="E177" s="318">
        <f t="shared" si="47"/>
        <v>1.4376407703433753E-2</v>
      </c>
      <c r="F177" s="318">
        <f t="shared" si="47"/>
        <v>1.5658201028000963E-2</v>
      </c>
      <c r="G177" s="318">
        <f t="shared" si="47"/>
        <v>1.8074915684697081E-2</v>
      </c>
      <c r="H177" s="318">
        <f t="shared" si="47"/>
        <v>1.8254516940702726E-2</v>
      </c>
      <c r="I177" s="318">
        <f t="shared" si="47"/>
        <v>1.7428825556749416E-2</v>
      </c>
      <c r="J177" s="318">
        <f t="shared" si="47"/>
        <v>1.7668956896056374E-2</v>
      </c>
      <c r="K177" s="318">
        <f t="shared" si="47"/>
        <v>1.7872662779254325E-2</v>
      </c>
      <c r="L177" s="318">
        <f t="shared" si="47"/>
        <v>1.4918591637311126E-2</v>
      </c>
      <c r="M177" s="318">
        <f t="shared" si="47"/>
        <v>1.6624704277329032E-2</v>
      </c>
      <c r="N177" s="318">
        <f t="shared" si="47"/>
        <v>1.7489469762690998E-2</v>
      </c>
      <c r="O177" s="318">
        <f t="shared" si="47"/>
        <v>1.6626138568775518E-2</v>
      </c>
      <c r="P177" s="318">
        <f t="shared" si="47"/>
        <v>1.8109652725102812E-2</v>
      </c>
      <c r="Q177" s="318">
        <f t="shared" si="47"/>
        <v>1.8663640599372058E-2</v>
      </c>
      <c r="R177" s="318">
        <f t="shared" si="47"/>
        <v>1.7675175028651222E-2</v>
      </c>
      <c r="S177" s="318">
        <f t="shared" si="47"/>
        <v>1.855048078112409E-2</v>
      </c>
      <c r="T177" s="318">
        <f t="shared" si="47"/>
        <v>1.8827908062032068E-2</v>
      </c>
      <c r="U177" s="318">
        <f t="shared" si="47"/>
        <v>1.9718569728560804E-2</v>
      </c>
      <c r="V177" s="318">
        <f t="shared" si="47"/>
        <v>1.8942024880755807E-2</v>
      </c>
      <c r="W177" s="318">
        <f t="shared" si="47"/>
        <v>1.8068199928548623E-2</v>
      </c>
      <c r="X177" s="318">
        <f t="shared" si="47"/>
        <v>1.7422374792709906E-2</v>
      </c>
      <c r="Y177" s="318">
        <f t="shared" si="47"/>
        <v>1.9763692288285624E-2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4.8529897130059618E-2</v>
      </c>
      <c r="C178" s="319">
        <f t="shared" si="48"/>
        <v>4.6879223999743119E-2</v>
      </c>
      <c r="D178" s="319">
        <f t="shared" si="48"/>
        <v>4.2114600763887677E-2</v>
      </c>
      <c r="E178" s="319">
        <f t="shared" si="48"/>
        <v>4.3991694544790301E-2</v>
      </c>
      <c r="F178" s="319">
        <f t="shared" si="48"/>
        <v>4.7913972040471195E-2</v>
      </c>
      <c r="G178" s="319">
        <f t="shared" si="48"/>
        <v>5.5309099889683522E-2</v>
      </c>
      <c r="H178" s="319">
        <f t="shared" si="48"/>
        <v>5.5858678321030732E-2</v>
      </c>
      <c r="I178" s="319">
        <f t="shared" si="48"/>
        <v>5.3332069177742192E-2</v>
      </c>
      <c r="J178" s="319">
        <f t="shared" si="48"/>
        <v>5.4066869188102218E-2</v>
      </c>
      <c r="K178" s="319">
        <f t="shared" si="48"/>
        <v>5.4690207589146653E-2</v>
      </c>
      <c r="L178" s="319">
        <f t="shared" si="48"/>
        <v>4.5650773119789871E-2</v>
      </c>
      <c r="M178" s="319">
        <f t="shared" si="48"/>
        <v>5.0871464384739669E-2</v>
      </c>
      <c r="N178" s="319">
        <f t="shared" si="48"/>
        <v>5.3517639971137038E-2</v>
      </c>
      <c r="O178" s="319">
        <f t="shared" si="48"/>
        <v>5.0875853305289494E-2</v>
      </c>
      <c r="P178" s="319">
        <f t="shared" si="48"/>
        <v>5.5415394960221458E-2</v>
      </c>
      <c r="Q178" s="319">
        <f t="shared" si="48"/>
        <v>5.7110593500017265E-2</v>
      </c>
      <c r="R178" s="319">
        <f t="shared" si="48"/>
        <v>5.4085896624955297E-2</v>
      </c>
      <c r="S178" s="319">
        <f t="shared" si="48"/>
        <v>5.6764325345844156E-2</v>
      </c>
      <c r="T178" s="319">
        <f t="shared" si="48"/>
        <v>5.7613250644281577E-2</v>
      </c>
      <c r="U178" s="319">
        <f t="shared" si="48"/>
        <v>6.0338668341452711E-2</v>
      </c>
      <c r="V178" s="319">
        <f t="shared" si="48"/>
        <v>5.7962447212386595E-2</v>
      </c>
      <c r="W178" s="319">
        <f t="shared" si="48"/>
        <v>5.5288549728668722E-2</v>
      </c>
      <c r="X178" s="319">
        <f t="shared" si="48"/>
        <v>5.331232989049739E-2</v>
      </c>
      <c r="Y178" s="319">
        <f t="shared" si="48"/>
        <v>6.0476743019455846E-2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118.27851170568563</v>
      </c>
      <c r="C183" s="320">
        <f t="shared" si="49"/>
        <v>117.16490338586951</v>
      </c>
      <c r="D183" s="320">
        <f t="shared" si="49"/>
        <v>117.47318581946209</v>
      </c>
      <c r="E183" s="320">
        <f t="shared" si="49"/>
        <v>116.21118441708629</v>
      </c>
      <c r="F183" s="320">
        <f t="shared" si="49"/>
        <v>116.28642086346305</v>
      </c>
      <c r="G183" s="320">
        <f t="shared" si="49"/>
        <v>112.11932864445875</v>
      </c>
      <c r="H183" s="320">
        <f t="shared" si="49"/>
        <v>106.1828882068704</v>
      </c>
      <c r="I183" s="320">
        <f t="shared" si="49"/>
        <v>107.84084665296081</v>
      </c>
      <c r="J183" s="320">
        <f t="shared" si="49"/>
        <v>108.37292002420081</v>
      </c>
      <c r="K183" s="320">
        <f t="shared" si="49"/>
        <v>97.340482147055155</v>
      </c>
      <c r="L183" s="320">
        <f t="shared" si="49"/>
        <v>103.88407731344284</v>
      </c>
      <c r="M183" s="320">
        <f t="shared" si="49"/>
        <v>100.68607291891996</v>
      </c>
      <c r="N183" s="320">
        <f t="shared" si="49"/>
        <v>97.419339712552912</v>
      </c>
      <c r="O183" s="320">
        <f t="shared" si="49"/>
        <v>98.26403765097254</v>
      </c>
      <c r="P183" s="320">
        <f t="shared" si="49"/>
        <v>95.35009788070802</v>
      </c>
      <c r="Q183" s="320">
        <f t="shared" si="49"/>
        <v>93.134620710026752</v>
      </c>
      <c r="R183" s="320">
        <f t="shared" si="49"/>
        <v>99.524088289373779</v>
      </c>
      <c r="S183" s="320">
        <f t="shared" si="49"/>
        <v>101.9769404053512</v>
      </c>
      <c r="T183" s="320">
        <f t="shared" si="49"/>
        <v>98.961141690760144</v>
      </c>
      <c r="U183" s="320">
        <f t="shared" si="49"/>
        <v>93.871660781877281</v>
      </c>
      <c r="V183" s="320">
        <f t="shared" si="49"/>
        <v>100.6073578838046</v>
      </c>
      <c r="W183" s="320">
        <f t="shared" si="49"/>
        <v>102.34975417173885</v>
      </c>
      <c r="X183" s="320">
        <f t="shared" si="49"/>
        <v>94.152430324234629</v>
      </c>
      <c r="Y183" s="320">
        <f t="shared" si="49"/>
        <v>85.473897016757604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0.57879319238027804</v>
      </c>
      <c r="C184" s="273">
        <f>IF(C$6=0,0,C$6/NMM!C$9*1000)</f>
        <v>0.57334377553179505</v>
      </c>
      <c r="D184" s="273">
        <f>IF(D$6=0,0,D$6/NMM!D$9*1000)</f>
        <v>0.57485234857117784</v>
      </c>
      <c r="E184" s="273">
        <f>IF(E$6=0,0,E$6/NMM!E$9*1000)</f>
        <v>0.56867677356669666</v>
      </c>
      <c r="F184" s="273">
        <f>IF(F$6=0,0,F$6/NMM!F$9*1000)</f>
        <v>0.56904494139657358</v>
      </c>
      <c r="G184" s="273">
        <f>IF(G$6=0,0,G$6/NMM!G$9*1000)</f>
        <v>0.54865337091092747</v>
      </c>
      <c r="H184" s="273">
        <f>IF(H$6=0,0,H$6/NMM!H$9*1000)</f>
        <v>0.51960353537712145</v>
      </c>
      <c r="I184" s="273">
        <f>IF(I$6=0,0,I$6/NMM!I$9*1000)</f>
        <v>0.52771671712092216</v>
      </c>
      <c r="J184" s="273">
        <f>IF(J$6=0,0,J$6/NMM!J$9*1000)</f>
        <v>0.53032040599607444</v>
      </c>
      <c r="K184" s="273">
        <f>IF(K$6=0,0,K$6/NMM!K$9*1000)</f>
        <v>0.4763334235208953</v>
      </c>
      <c r="L184" s="273">
        <f>IF(L$6=0,0,L$6/NMM!L$9*1000)</f>
        <v>0.50835435683652719</v>
      </c>
      <c r="M184" s="273">
        <f>IF(M$6=0,0,M$6/NMM!M$9*1000)</f>
        <v>0.49270499545998814</v>
      </c>
      <c r="N184" s="273">
        <f>IF(N$6=0,0,N$6/NMM!N$9*1000)</f>
        <v>0.47671931121423244</v>
      </c>
      <c r="O184" s="273">
        <f>IF(O$6=0,0,O$6/NMM!O$9*1000)</f>
        <v>0.48085282126038231</v>
      </c>
      <c r="P184" s="273">
        <f>IF(P$6=0,0,P$6/NMM!P$9*1000)</f>
        <v>0.46659352362716616</v>
      </c>
      <c r="Q184" s="273">
        <f>IF(Q$6=0,0,Q$6/NMM!Q$9*1000)</f>
        <v>0.45575213675323517</v>
      </c>
      <c r="R184" s="273">
        <f>IF(R$6=0,0,R$6/NMM!R$9*1000)</f>
        <v>0.48701885024621977</v>
      </c>
      <c r="S184" s="273">
        <f>IF(S$6=0,0,S$6/NMM!S$9*1000)</f>
        <v>0.49902182598684325</v>
      </c>
      <c r="T184" s="273">
        <f>IF(T$6=0,0,T$6/NMM!T$9*1000)</f>
        <v>0.48426408393870207</v>
      </c>
      <c r="U184" s="273">
        <f>IF(U$6=0,0,U$6/NMM!U$9*1000)</f>
        <v>0.45935882549119822</v>
      </c>
      <c r="V184" s="273">
        <f>IF(V$6=0,0,V$6/NMM!V$9*1000)</f>
        <v>0.49231980523563224</v>
      </c>
      <c r="W184" s="273">
        <f>IF(W$6=0,0,W$6/NMM!W$9*1000)</f>
        <v>0.5008461816275197</v>
      </c>
      <c r="X184" s="273">
        <f>IF(X$6=0,0,X$6/NMM!X$9*1000)</f>
        <v>0.46073276482644221</v>
      </c>
      <c r="Y184" s="273">
        <f>IF(Y$6=0,0,Y$6/NMM!Y$9*1000)</f>
        <v>0.41826456053659339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0.23142516345055508</v>
      </c>
      <c r="C185" s="274">
        <f>IF(C$7=0,0,C$7/NMM!C$9*1000)</f>
        <v>0.22924626397234263</v>
      </c>
      <c r="D185" s="274">
        <f>IF(D$7=0,0,D$7/NMM!D$9*1000)</f>
        <v>0.22984945310243668</v>
      </c>
      <c r="E185" s="274">
        <f>IF(E$7=0,0,E$7/NMM!E$9*1000)</f>
        <v>0.22738020592809491</v>
      </c>
      <c r="F185" s="274">
        <f>IF(F$7=0,0,F$7/NMM!F$9*1000)</f>
        <v>0.22752741446704847</v>
      </c>
      <c r="G185" s="274">
        <f>IF(G$7=0,0,G$7/NMM!G$9*1000)</f>
        <v>0.21937403154067564</v>
      </c>
      <c r="H185" s="274">
        <f>IF(H$7=0,0,H$7/NMM!H$9*1000)</f>
        <v>0.20775872053645478</v>
      </c>
      <c r="I185" s="274">
        <f>IF(I$7=0,0,I$7/NMM!I$9*1000)</f>
        <v>0.21100270204121557</v>
      </c>
      <c r="J185" s="274">
        <f>IF(J$7=0,0,J$7/NMM!J$9*1000)</f>
        <v>0.21204376322064736</v>
      </c>
      <c r="K185" s="274">
        <f>IF(K$7=0,0,K$7/NMM!K$9*1000)</f>
        <v>0.19045756212498602</v>
      </c>
      <c r="L185" s="274">
        <f>IF(L$7=0,0,L$7/NMM!L$9*1000)</f>
        <v>0.2032608393990914</v>
      </c>
      <c r="M185" s="274">
        <f>IF(M$7=0,0,M$7/NMM!M$9*1000)</f>
        <v>0.19700358540553922</v>
      </c>
      <c r="N185" s="274">
        <f>IF(N$7=0,0,N$7/NMM!N$9*1000)</f>
        <v>0.19061185578925113</v>
      </c>
      <c r="O185" s="274">
        <f>IF(O$7=0,0,O$7/NMM!O$9*1000)</f>
        <v>0.1922646019698355</v>
      </c>
      <c r="P185" s="274">
        <f>IF(P$7=0,0,P$7/NMM!P$9*1000)</f>
        <v>0.18656315224841408</v>
      </c>
      <c r="Q185" s="274">
        <f>IF(Q$7=0,0,Q$7/NMM!Q$9*1000)</f>
        <v>0.1822283228786834</v>
      </c>
      <c r="R185" s="274">
        <f>IF(R$7=0,0,R$7/NMM!R$9*1000)</f>
        <v>0.19473003225594493</v>
      </c>
      <c r="S185" s="274">
        <f>IF(S$7=0,0,S$7/NMM!S$9*1000)</f>
        <v>0.19952931230836432</v>
      </c>
      <c r="T185" s="274">
        <f>IF(T$7=0,0,T$7/NMM!T$9*1000)</f>
        <v>0.19362856414716564</v>
      </c>
      <c r="U185" s="274">
        <f>IF(U$7=0,0,U$7/NMM!U$9*1000)</f>
        <v>0.1836704243782982</v>
      </c>
      <c r="V185" s="274">
        <f>IF(V$7=0,0,V$7/NMM!V$9*1000)</f>
        <v>0.19684957061786612</v>
      </c>
      <c r="W185" s="274">
        <f>IF(W$7=0,0,W$7/NMM!W$9*1000)</f>
        <v>0.20025876422295788</v>
      </c>
      <c r="X185" s="274">
        <f>IF(X$7=0,0,X$7/NMM!X$9*1000)</f>
        <v>0.18421978145335693</v>
      </c>
      <c r="Y185" s="274">
        <f>IF(Y$7=0,0,Y$7/NMM!Y$9*1000)</f>
        <v>0.16723925844683801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0.72089931455721323</v>
      </c>
      <c r="C186" s="274">
        <f>IF(C$8=0,0,C$8/NMM!C$9*1000)</f>
        <v>0.68159083270136589</v>
      </c>
      <c r="D186" s="274">
        <f>IF(D$8=0,0,D$8/NMM!D$9*1000)</f>
        <v>0.57674656656862699</v>
      </c>
      <c r="E186" s="274">
        <f>IF(E$8=0,0,E$8/NMM!E$9*1000)</f>
        <v>0.59800201512542428</v>
      </c>
      <c r="F186" s="274">
        <f>IF(F$8=0,0,F$8/NMM!F$9*1000)</f>
        <v>0.67910699899185745</v>
      </c>
      <c r="G186" s="274">
        <f>IF(G$8=0,0,G$8/NMM!G$9*1000)</f>
        <v>0.76751226312518472</v>
      </c>
      <c r="H186" s="274">
        <f>IF(H$8=0,0,H$8/NMM!H$9*1000)</f>
        <v>0.72282067719974641</v>
      </c>
      <c r="I186" s="274">
        <f>IF(I$8=0,0,I$8/NMM!I$9*1000)</f>
        <v>0.70460138196671507</v>
      </c>
      <c r="J186" s="274">
        <f>IF(J$8=0,0,J$8/NMM!J$9*1000)</f>
        <v>0.71764398402363383</v>
      </c>
      <c r="K186" s="274">
        <f>IF(K$8=0,0,K$8/NMM!K$9*1000)</f>
        <v>0.65637464507862642</v>
      </c>
      <c r="L186" s="274">
        <f>IF(L$8=0,0,L$8/NMM!L$9*1000)</f>
        <v>0.55147262360218308</v>
      </c>
      <c r="M186" s="274">
        <f>IF(M$8=0,0,M$8/NMM!M$9*1000)</f>
        <v>0.6283576264514209</v>
      </c>
      <c r="N186" s="274">
        <f>IF(N$8=0,0,N$8/NMM!N$9*1000)</f>
        <v>0.63313332311192405</v>
      </c>
      <c r="O186" s="274">
        <f>IF(O$8=0,0,O$8/NMM!O$9*1000)</f>
        <v>0.59155248707962804</v>
      </c>
      <c r="P186" s="274">
        <f>IF(P$8=0,0,P$8/NMM!P$9*1000)</f>
        <v>0.64757640821508344</v>
      </c>
      <c r="Q186" s="274">
        <f>IF(Q$8=0,0,Q$8/NMM!Q$9*1000)</f>
        <v>0.66250332183266758</v>
      </c>
      <c r="R186" s="274">
        <f>IF(R$8=0,0,R$8/NMM!R$9*1000)</f>
        <v>0.64828857123374528</v>
      </c>
      <c r="S186" s="274">
        <f>IF(S$8=0,0,S$8/NMM!S$9*1000)</f>
        <v>0.70941835269111231</v>
      </c>
      <c r="T186" s="274">
        <f>IF(T$8=0,0,T$8/NMM!T$9*1000)</f>
        <v>0.69916135887893027</v>
      </c>
      <c r="U186" s="274">
        <f>IF(U$8=0,0,U$8/NMM!U$9*1000)</f>
        <v>0.69824437245913862</v>
      </c>
      <c r="V186" s="274">
        <f>IF(V$8=0,0,V$8/NMM!V$9*1000)</f>
        <v>0.7100643904272661</v>
      </c>
      <c r="W186" s="274">
        <f>IF(W$8=0,0,W$8/NMM!W$9*1000)</f>
        <v>0.69655430061596957</v>
      </c>
      <c r="X186" s="274">
        <f>IF(X$8=0,0,X$8/NMM!X$9*1000)</f>
        <v>0.60777221908743562</v>
      </c>
      <c r="Y186" s="274">
        <f>IF(Y$8=0,0,Y$8/NMM!Y$9*1000)</f>
        <v>0.63825408127879446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0.11548229797138765</v>
      </c>
      <c r="C187" s="274">
        <f>IF(C$9=0,0,C$9/NMM!C$9*1000)</f>
        <v>0.1143950163852329</v>
      </c>
      <c r="D187" s="274">
        <f>IF(D$9=0,0,D$9/NMM!D$9*1000)</f>
        <v>0.11469601073613248</v>
      </c>
      <c r="E187" s="274">
        <f>IF(E$9=0,0,E$9/NMM!E$9*1000)</f>
        <v>0.11346384421758851</v>
      </c>
      <c r="F187" s="274">
        <f>IF(F$9=0,0,F$9/NMM!F$9*1000)</f>
        <v>0.113537302004572</v>
      </c>
      <c r="G187" s="274">
        <f>IF(G$9=0,0,G$9/NMM!G$9*1000)</f>
        <v>0.10946872371109968</v>
      </c>
      <c r="H187" s="274">
        <f>IF(H$9=0,0,H$9/NMM!H$9*1000)</f>
        <v>0.10367262623224288</v>
      </c>
      <c r="I187" s="274">
        <f>IF(I$9=0,0,I$9/NMM!I$9*1000)</f>
        <v>0.10529138900272485</v>
      </c>
      <c r="J187" s="274">
        <f>IF(J$9=0,0,J$9/NMM!J$9*1000)</f>
        <v>0.10581088366586799</v>
      </c>
      <c r="K187" s="274">
        <f>IF(K$9=0,0,K$9/NMM!K$9*1000)</f>
        <v>9.5039262854062612E-2</v>
      </c>
      <c r="L187" s="274">
        <f>IF(L$9=0,0,L$9/NMM!L$9*1000)</f>
        <v>0.10142816136074743</v>
      </c>
      <c r="M187" s="274">
        <f>IF(M$9=0,0,M$9/NMM!M$9*1000)</f>
        <v>9.8305760756629709E-2</v>
      </c>
      <c r="N187" s="274">
        <f>IF(N$9=0,0,N$9/NMM!N$9*1000)</f>
        <v>9.5116256153521012E-2</v>
      </c>
      <c r="O187" s="274">
        <f>IF(O$9=0,0,O$9/NMM!O$9*1000)</f>
        <v>9.5940984649124275E-2</v>
      </c>
      <c r="P187" s="274">
        <f>IF(P$9=0,0,P$9/NMM!P$9*1000)</f>
        <v>9.3095933118076166E-2</v>
      </c>
      <c r="Q187" s="274">
        <f>IF(Q$9=0,0,Q$9/NMM!Q$9*1000)</f>
        <v>9.0932831882815215E-2</v>
      </c>
      <c r="R187" s="274">
        <f>IF(R$9=0,0,R$9/NMM!R$9*1000)</f>
        <v>9.7171246521615129E-2</v>
      </c>
      <c r="S187" s="274">
        <f>IF(S$9=0,0,S$9/NMM!S$9*1000)</f>
        <v>9.9566110938249963E-2</v>
      </c>
      <c r="T187" s="274">
        <f>IF(T$9=0,0,T$9/NMM!T$9*1000)</f>
        <v>9.662160850279522E-2</v>
      </c>
      <c r="U187" s="274">
        <f>IF(U$9=0,0,U$9/NMM!U$9*1000)</f>
        <v>9.1652447643696233E-2</v>
      </c>
      <c r="V187" s="274">
        <f>IF(V$9=0,0,V$9/NMM!V$9*1000)</f>
        <v>9.8228906617966155E-2</v>
      </c>
      <c r="W187" s="274">
        <f>IF(W$9=0,0,W$9/NMM!W$9*1000)</f>
        <v>9.9930111041354061E-2</v>
      </c>
      <c r="X187" s="274">
        <f>IF(X$9=0,0,X$9/NMM!X$9*1000)</f>
        <v>9.1926579533628691E-2</v>
      </c>
      <c r="Y187" s="274">
        <f>IF(Y$9=0,0,Y$9/NMM!Y$9*1000)</f>
        <v>8.3453214803920789E-2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0.46904897839504889</v>
      </c>
      <c r="C188" s="275">
        <f>IF(C$10=0,0,C$10/NMM!C$9*1000)</f>
        <v>0.45115893954533903</v>
      </c>
      <c r="D188" s="275">
        <f>IF(D$10=0,0,D$10/NMM!D$9*1000)</f>
        <v>0.43026199740031262</v>
      </c>
      <c r="E188" s="275">
        <f>IF(E$10=0,0,E$10/NMM!E$9*1000)</f>
        <v>0.41763194293717687</v>
      </c>
      <c r="F188" s="275">
        <f>IF(F$10=0,0,F$10/NMM!F$9*1000)</f>
        <v>0.43530712736398175</v>
      </c>
      <c r="G188" s="275">
        <f>IF(G$10=0,0,G$10/NMM!G$9*1000)</f>
        <v>0.42580284638817195</v>
      </c>
      <c r="H188" s="275">
        <f>IF(H$10=0,0,H$10/NMM!H$9*1000)</f>
        <v>0.39847376256029499</v>
      </c>
      <c r="I188" s="275">
        <f>IF(I$10=0,0,I$10/NMM!I$9*1000)</f>
        <v>0.40663131980135142</v>
      </c>
      <c r="J188" s="275">
        <f>IF(J$10=0,0,J$10/NMM!J$9*1000)</f>
        <v>0.4095657262024216</v>
      </c>
      <c r="K188" s="275">
        <f>IF(K$10=0,0,K$10/NMM!K$9*1000)</f>
        <v>0.37195485248438998</v>
      </c>
      <c r="L188" s="275">
        <f>IF(L$10=0,0,L$10/NMM!L$9*1000)</f>
        <v>0.3783592392205965</v>
      </c>
      <c r="M188" s="275">
        <f>IF(M$10=0,0,M$10/NMM!M$9*1000)</f>
        <v>0.38603456866681396</v>
      </c>
      <c r="N188" s="275">
        <f>IF(N$10=0,0,N$10/NMM!N$9*1000)</f>
        <v>0.36760271397568722</v>
      </c>
      <c r="O188" s="275">
        <f>IF(O$10=0,0,O$10/NMM!O$9*1000)</f>
        <v>0.36324050565725047</v>
      </c>
      <c r="P188" s="275">
        <f>IF(P$10=0,0,P$10/NMM!P$9*1000)</f>
        <v>0.3626559081253608</v>
      </c>
      <c r="Q188" s="275">
        <f>IF(Q$10=0,0,Q$10/NMM!Q$9*1000)</f>
        <v>0.35940846556052225</v>
      </c>
      <c r="R188" s="275">
        <f>IF(R$10=0,0,R$10/NMM!R$9*1000)</f>
        <v>0.37317821009580715</v>
      </c>
      <c r="S188" s="275">
        <f>IF(S$10=0,0,S$10/NMM!S$9*1000)</f>
        <v>0.38772610985152084</v>
      </c>
      <c r="T188" s="275">
        <f>IF(T$10=0,0,T$10/NMM!T$9*1000)</f>
        <v>0.37597810704083517</v>
      </c>
      <c r="U188" s="275">
        <f>IF(U$10=0,0,U$10/NMM!U$9*1000)</f>
        <v>0.35755592471541892</v>
      </c>
      <c r="V188" s="275">
        <f>IF(V$10=0,0,V$10/NMM!V$9*1000)</f>
        <v>0.37973971711656734</v>
      </c>
      <c r="W188" s="275">
        <f>IF(W$10=0,0,W$10/NMM!W$9*1000)</f>
        <v>0.39209251973952963</v>
      </c>
      <c r="X188" s="275">
        <f>IF(X$10=0,0,X$10/NMM!X$9*1000)</f>
        <v>0.35486854389206895</v>
      </c>
      <c r="Y188" s="275">
        <f>IF(Y$10=0,0,Y$10/NMM!Y$9*1000)</f>
        <v>0.32589552907866037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2.8564701610910919</v>
      </c>
      <c r="C189" s="276">
        <f>IF(C$16=0,0,C$16/NMM!C$9*1000)</f>
        <v>2.7007153930788816</v>
      </c>
      <c r="D189" s="276">
        <f>IF(D$16=0,0,D$16/NMM!D$9*1000)</f>
        <v>2.2852835682426926</v>
      </c>
      <c r="E189" s="276">
        <f>IF(E$16=0,0,E$16/NMM!E$9*1000)</f>
        <v>2.3695055300854366</v>
      </c>
      <c r="F189" s="276">
        <f>IF(F$16=0,0,F$16/NMM!F$9*1000)</f>
        <v>2.6908735237178592</v>
      </c>
      <c r="G189" s="276">
        <f>IF(G$16=0,0,G$16/NMM!G$9*1000)</f>
        <v>3.0411679323556768</v>
      </c>
      <c r="H189" s="276">
        <f>IF(H$16=0,0,H$16/NMM!H$9*1000)</f>
        <v>2.8640833117020095</v>
      </c>
      <c r="I189" s="276">
        <f>IF(I$16=0,0,I$16/NMM!I$9*1000)</f>
        <v>2.7918917141538415</v>
      </c>
      <c r="J189" s="276">
        <f>IF(J$16=0,0,J$16/NMM!J$9*1000)</f>
        <v>2.8435713354910557</v>
      </c>
      <c r="K189" s="276">
        <f>IF(K$16=0,0,K$16/NMM!K$9*1000)</f>
        <v>2.6007995156930495</v>
      </c>
      <c r="L189" s="276">
        <f>IF(L$16=0,0,L$16/NMM!L$9*1000)</f>
        <v>2.1851388427880583</v>
      </c>
      <c r="M189" s="276">
        <f>IF(M$16=0,0,M$16/NMM!M$9*1000)</f>
        <v>2.4897857082232751</v>
      </c>
      <c r="N189" s="276">
        <f>IF(N$16=0,0,N$16/NMM!N$9*1000)</f>
        <v>2.508708787679288</v>
      </c>
      <c r="O189" s="276">
        <f>IF(O$16=0,0,O$16/NMM!O$9*1000)</f>
        <v>2.3439501105643994</v>
      </c>
      <c r="P189" s="276">
        <f>IF(P$16=0,0,P$16/NMM!P$9*1000)</f>
        <v>2.5659376416928521</v>
      </c>
      <c r="Q189" s="276">
        <f>IF(Q$16=0,0,Q$16/NMM!Q$9*1000)</f>
        <v>2.6250836035280392</v>
      </c>
      <c r="R189" s="276">
        <f>IF(R$16=0,0,R$16/NMM!R$9*1000)</f>
        <v>2.5687594954130057</v>
      </c>
      <c r="S189" s="276">
        <f>IF(S$16=0,0,S$16/NMM!S$9*1000)</f>
        <v>2.8109783367421031</v>
      </c>
      <c r="T189" s="276">
        <f>IF(T$16=0,0,T$16/NMM!T$9*1000)</f>
        <v>2.770336327275094</v>
      </c>
      <c r="U189" s="276">
        <f>IF(U$16=0,0,U$16/NMM!U$9*1000)</f>
        <v>2.7667028873572486</v>
      </c>
      <c r="V189" s="276">
        <f>IF(V$16=0,0,V$16/NMM!V$9*1000)</f>
        <v>2.8135381775950452</v>
      </c>
      <c r="W189" s="276">
        <f>IF(W$16=0,0,W$16/NMM!W$9*1000)</f>
        <v>2.7600061965813971</v>
      </c>
      <c r="X189" s="276">
        <f>IF(X$16=0,0,X$16/NMM!X$9*1000)</f>
        <v>2.4082186978214901</v>
      </c>
      <c r="Y189" s="276">
        <f>IF(Y$16=0,0,Y$16/NMM!Y$9*1000)</f>
        <v>2.5289991286609705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19.651790778019031</v>
      </c>
      <c r="C190" s="276">
        <f>IF(C$17=0,0,C$17/NMM!C$9*1000)</f>
        <v>19.520837639681208</v>
      </c>
      <c r="D190" s="276">
        <f>IF(D$17=0,0,D$17/NMM!D$9*1000)</f>
        <v>19.7658693478507</v>
      </c>
      <c r="E190" s="276">
        <f>IF(E$17=0,0,E$17/NMM!E$9*1000)</f>
        <v>19.510274091408434</v>
      </c>
      <c r="F190" s="276">
        <f>IF(F$17=0,0,F$17/NMM!F$9*1000)</f>
        <v>19.379354839301797</v>
      </c>
      <c r="G190" s="276">
        <f>IF(G$17=0,0,G$17/NMM!G$9*1000)</f>
        <v>18.485388341250712</v>
      </c>
      <c r="H190" s="276">
        <f>IF(H$17=0,0,H$17/NMM!H$9*1000)</f>
        <v>17.515099760850209</v>
      </c>
      <c r="I190" s="276">
        <f>IF(I$17=0,0,I$17/NMM!I$9*1000)</f>
        <v>17.840336949648883</v>
      </c>
      <c r="J190" s="276">
        <f>IF(J$17=0,0,J$17/NMM!J$9*1000)</f>
        <v>17.911904181907712</v>
      </c>
      <c r="K190" s="276">
        <f>IF(K$17=0,0,K$17/NMM!K$9*1000)</f>
        <v>16.06696290511735</v>
      </c>
      <c r="L190" s="276">
        <f>IF(L$17=0,0,L$17/NMM!L$9*1000)</f>
        <v>17.41107542802224</v>
      </c>
      <c r="M190" s="276">
        <f>IF(M$17=0,0,M$17/NMM!M$9*1000)</f>
        <v>16.707361474821976</v>
      </c>
      <c r="N190" s="276">
        <f>IF(N$17=0,0,N$17/NMM!N$9*1000)</f>
        <v>16.122341174141777</v>
      </c>
      <c r="O190" s="276">
        <f>IF(O$17=0,0,O$17/NMM!O$9*1000)</f>
        <v>16.345455709646412</v>
      </c>
      <c r="P190" s="276">
        <f>IF(P$17=0,0,P$17/NMM!P$9*1000)</f>
        <v>15.730654419687927</v>
      </c>
      <c r="Q190" s="276">
        <f>IF(Q$17=0,0,Q$17/NMM!Q$9*1000)</f>
        <v>15.311860142615929</v>
      </c>
      <c r="R190" s="276">
        <f>IF(R$17=0,0,R$17/NMM!R$9*1000)</f>
        <v>16.468624637036992</v>
      </c>
      <c r="S190" s="276">
        <f>IF(S$17=0,0,S$17/NMM!S$9*1000)</f>
        <v>16.794759761068256</v>
      </c>
      <c r="T190" s="276">
        <f>IF(T$17=0,0,T$17/NMM!T$9*1000)</f>
        <v>16.279242100048606</v>
      </c>
      <c r="U190" s="276">
        <f>IF(U$17=0,0,U$17/NMM!U$9*1000)</f>
        <v>15.380523144887785</v>
      </c>
      <c r="V190" s="276">
        <f>IF(V$17=0,0,V$17/NMM!V$9*1000)</f>
        <v>16.551941114296113</v>
      </c>
      <c r="W190" s="276">
        <f>IF(W$17=0,0,W$17/NMM!W$9*1000)</f>
        <v>16.882690103057556</v>
      </c>
      <c r="X190" s="276">
        <f>IF(X$17=0,0,X$17/NMM!X$9*1000)</f>
        <v>15.589157317974875</v>
      </c>
      <c r="Y190" s="276">
        <f>IF(Y$17=0,0,Y$17/NMM!Y$9*1000)</f>
        <v>14.000234773766389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89.885309669104757</v>
      </c>
      <c r="C191" s="276">
        <f>IF(C$25=0,0,C$25/NMM!C$9*1000)</f>
        <v>89.286343217416089</v>
      </c>
      <c r="D191" s="276">
        <f>IF(D$25=0,0,D$25/NMM!D$9*1000)</f>
        <v>90.407093545788214</v>
      </c>
      <c r="E191" s="276">
        <f>IF(E$25=0,0,E$25/NMM!E$9*1000)</f>
        <v>89.238026612663475</v>
      </c>
      <c r="F191" s="276">
        <f>IF(F$25=0,0,F$25/NMM!F$9*1000)</f>
        <v>88.639215153179904</v>
      </c>
      <c r="G191" s="276">
        <f>IF(G$25=0,0,G$25/NMM!G$9*1000)</f>
        <v>84.550302523344371</v>
      </c>
      <c r="H191" s="276">
        <f>IF(H$25=0,0,H$25/NMM!H$9*1000)</f>
        <v>80.112300383852514</v>
      </c>
      <c r="I191" s="276">
        <f>IF(I$25=0,0,I$25/NMM!I$9*1000)</f>
        <v>81.599902494077341</v>
      </c>
      <c r="J191" s="276">
        <f>IF(J$25=0,0,J$25/NMM!J$9*1000)</f>
        <v>81.927243798816903</v>
      </c>
      <c r="K191" s="276">
        <f>IF(K$25=0,0,K$25/NMM!K$9*1000)</f>
        <v>73.488668411015468</v>
      </c>
      <c r="L191" s="276">
        <f>IF(L$25=0,0,L$25/NMM!L$9*1000)</f>
        <v>79.636503573527122</v>
      </c>
      <c r="M191" s="276">
        <f>IF(M$25=0,0,M$25/NMM!M$9*1000)</f>
        <v>76.417786902035445</v>
      </c>
      <c r="N191" s="276">
        <f>IF(N$25=0,0,N$25/NMM!N$9*1000)</f>
        <v>73.741963030138223</v>
      </c>
      <c r="O191" s="276">
        <f>IF(O$25=0,0,O$25/NMM!O$9*1000)</f>
        <v>74.762466420493098</v>
      </c>
      <c r="P191" s="276">
        <f>IF(P$25=0,0,P$25/NMM!P$9*1000)</f>
        <v>71.95042730624121</v>
      </c>
      <c r="Q191" s="276">
        <f>IF(Q$25=0,0,Q$25/NMM!Q$9*1000)</f>
        <v>70.034904506946503</v>
      </c>
      <c r="R191" s="276">
        <f>IF(R$25=0,0,R$25/NMM!R$9*1000)</f>
        <v>75.32582867613533</v>
      </c>
      <c r="S191" s="276">
        <f>IF(S$25=0,0,S$25/NMM!S$9*1000)</f>
        <v>76.817537851581619</v>
      </c>
      <c r="T191" s="276">
        <f>IF(T$25=0,0,T$25/NMM!T$9*1000)</f>
        <v>74.459612046037577</v>
      </c>
      <c r="U191" s="276">
        <f>IF(U$25=0,0,U$25/NMM!U$9*1000)</f>
        <v>70.34896215653842</v>
      </c>
      <c r="V191" s="276">
        <f>IF(V$25=0,0,V$25/NMM!V$9*1000)</f>
        <v>75.706909842913888</v>
      </c>
      <c r="W191" s="276">
        <f>IF(W$25=0,0,W$25/NMM!W$9*1000)</f>
        <v>77.219722370453027</v>
      </c>
      <c r="X191" s="276">
        <f>IF(X$25=0,0,X$25/NMM!X$9*1000)</f>
        <v>71.303233829146791</v>
      </c>
      <c r="Y191" s="276">
        <f>IF(Y$25=0,0,Y$25/NMM!Y$9*1000)</f>
        <v>64.035662311636571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3.7692921507162711</v>
      </c>
      <c r="C192" s="277">
        <f>IF(C$33=0,0,C$33/NMM!C$9*1000)</f>
        <v>3.607272307557249</v>
      </c>
      <c r="D192" s="277">
        <f>IF(D$33=0,0,D$33/NMM!D$9*1000)</f>
        <v>3.0885329812017894</v>
      </c>
      <c r="E192" s="277">
        <f>IF(E$33=0,0,E$33/NMM!E$9*1000)</f>
        <v>3.1682234011539689</v>
      </c>
      <c r="F192" s="277">
        <f>IF(F$33=0,0,F$33/NMM!F$9*1000)</f>
        <v>3.5524535630394669</v>
      </c>
      <c r="G192" s="277">
        <f>IF(G$33=0,0,G$33/NMM!G$9*1000)</f>
        <v>3.9716586118319275</v>
      </c>
      <c r="H192" s="277">
        <f>IF(H$33=0,0,H$33/NMM!H$9*1000)</f>
        <v>3.7390754285598207</v>
      </c>
      <c r="I192" s="277">
        <f>IF(I$33=0,0,I$33/NMM!I$9*1000)</f>
        <v>3.6534719851477995</v>
      </c>
      <c r="J192" s="277">
        <f>IF(J$33=0,0,J$33/NMM!J$9*1000)</f>
        <v>3.714815944876487</v>
      </c>
      <c r="K192" s="277">
        <f>IF(K$33=0,0,K$33/NMM!K$9*1000)</f>
        <v>3.3938915691663327</v>
      </c>
      <c r="L192" s="277">
        <f>IF(L$33=0,0,L$33/NMM!L$9*1000)</f>
        <v>2.9084842486862765</v>
      </c>
      <c r="M192" s="277">
        <f>IF(M$33=0,0,M$33/NMM!M$9*1000)</f>
        <v>3.2687322970988575</v>
      </c>
      <c r="N192" s="277">
        <f>IF(N$33=0,0,N$33/NMM!N$9*1000)</f>
        <v>3.2831432603490134</v>
      </c>
      <c r="O192" s="277">
        <f>IF(O$33=0,0,O$33/NMM!O$9*1000)</f>
        <v>3.0883140096524029</v>
      </c>
      <c r="P192" s="277">
        <f>IF(P$33=0,0,P$33/NMM!P$9*1000)</f>
        <v>3.3465935877519333</v>
      </c>
      <c r="Q192" s="277">
        <f>IF(Q$33=0,0,Q$33/NMM!Q$9*1000)</f>
        <v>3.4119473780283527</v>
      </c>
      <c r="R192" s="277">
        <f>IF(R$33=0,0,R$33/NMM!R$9*1000)</f>
        <v>3.3604885704351197</v>
      </c>
      <c r="S192" s="277">
        <f>IF(S$33=0,0,S$33/NMM!S$9*1000)</f>
        <v>3.6584027441831393</v>
      </c>
      <c r="T192" s="277">
        <f>IF(T$33=0,0,T$33/NMM!T$9*1000)</f>
        <v>3.6022974948904412</v>
      </c>
      <c r="U192" s="277">
        <f>IF(U$33=0,0,U$33/NMM!U$9*1000)</f>
        <v>3.5849905984060828</v>
      </c>
      <c r="V192" s="277">
        <f>IF(V$33=0,0,V$33/NMM!V$9*1000)</f>
        <v>3.6577663589842673</v>
      </c>
      <c r="W192" s="277">
        <f>IF(W$33=0,0,W$33/NMM!W$9*1000)</f>
        <v>3.5976536243995376</v>
      </c>
      <c r="X192" s="277">
        <f>IF(X$33=0,0,X$33/NMM!X$9*1000)</f>
        <v>3.1523005904985419</v>
      </c>
      <c r="Y192" s="277">
        <f>IF(Y$33=0,0,Y$33/NMM!Y$9*1000)</f>
        <v>3.2758941585488612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64.805859589484271</v>
      </c>
      <c r="C194" s="320">
        <f t="shared" si="50"/>
        <v>61.327325312762603</v>
      </c>
      <c r="D194" s="320">
        <f t="shared" si="50"/>
        <v>58.54067426017069</v>
      </c>
      <c r="E194" s="320">
        <f t="shared" si="50"/>
        <v>57.115552934619004</v>
      </c>
      <c r="F194" s="320">
        <f t="shared" si="50"/>
        <v>58.324697836231906</v>
      </c>
      <c r="G194" s="320">
        <f t="shared" si="50"/>
        <v>59.24690074168192</v>
      </c>
      <c r="H194" s="320">
        <f t="shared" si="50"/>
        <v>56.884069516297444</v>
      </c>
      <c r="I194" s="320">
        <f t="shared" si="50"/>
        <v>59.634085770866335</v>
      </c>
      <c r="J194" s="320">
        <f t="shared" si="50"/>
        <v>58.45952284974107</v>
      </c>
      <c r="K194" s="320">
        <f t="shared" si="50"/>
        <v>52.508303172137801</v>
      </c>
      <c r="L194" s="320">
        <f t="shared" si="50"/>
        <v>50.394304899031823</v>
      </c>
      <c r="M194" s="320">
        <f t="shared" si="50"/>
        <v>48.842948688399389</v>
      </c>
      <c r="N194" s="320">
        <f t="shared" si="50"/>
        <v>47.258252039183937</v>
      </c>
      <c r="O194" s="320">
        <f t="shared" si="50"/>
        <v>47.668016139295865</v>
      </c>
      <c r="P194" s="320">
        <f t="shared" si="50"/>
        <v>46.254460057962469</v>
      </c>
      <c r="Q194" s="320">
        <f t="shared" si="50"/>
        <v>45.179729118212322</v>
      </c>
      <c r="R194" s="320">
        <f t="shared" si="50"/>
        <v>48.279268389900366</v>
      </c>
      <c r="S194" s="320">
        <f t="shared" si="50"/>
        <v>48.336565876170731</v>
      </c>
      <c r="T194" s="320">
        <f t="shared" si="50"/>
        <v>46.907092186749743</v>
      </c>
      <c r="U194" s="320">
        <f t="shared" si="50"/>
        <v>45.589481671657012</v>
      </c>
      <c r="V194" s="320">
        <f t="shared" si="50"/>
        <v>47.54415006065922</v>
      </c>
      <c r="W194" s="320">
        <f t="shared" si="50"/>
        <v>48.367556542264268</v>
      </c>
      <c r="X194" s="320">
        <f t="shared" si="50"/>
        <v>44.493736542422077</v>
      </c>
      <c r="Y194" s="320">
        <f t="shared" si="50"/>
        <v>40.365392019068615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0.46631381776902947</v>
      </c>
      <c r="C195" s="273">
        <f>IF(C$49=0,0,C$49/NMM!C$10*1000)</f>
        <v>0.44128384965973089</v>
      </c>
      <c r="D195" s="273">
        <f>IF(D$49=0,0,D$49/NMM!D$10*1000)</f>
        <v>0.42123236204184672</v>
      </c>
      <c r="E195" s="273">
        <f>IF(E$49=0,0,E$49/NMM!E$10*1000)</f>
        <v>0.41097782996232396</v>
      </c>
      <c r="F195" s="273">
        <f>IF(F$49=0,0,F$49/NMM!F$10*1000)</f>
        <v>0.41967829283530406</v>
      </c>
      <c r="G195" s="273">
        <f>IF(G$49=0,0,G$49/NMM!G$10*1000)</f>
        <v>0.42631405016228008</v>
      </c>
      <c r="H195" s="273">
        <f>IF(H$49=0,0,H$49/NMM!H$10*1000)</f>
        <v>0.40931217939881837</v>
      </c>
      <c r="I195" s="273">
        <f>IF(I$49=0,0,I$49/NMM!I$10*1000)</f>
        <v>0.42910005948739083</v>
      </c>
      <c r="J195" s="273">
        <f>IF(J$49=0,0,J$49/NMM!J$10*1000)</f>
        <v>0.42064843299202059</v>
      </c>
      <c r="K195" s="273">
        <f>IF(K$49=0,0,K$49/NMM!K$10*1000)</f>
        <v>0.37782613288174827</v>
      </c>
      <c r="L195" s="273">
        <f>IF(L$49=0,0,L$49/NMM!L$10*1000)</f>
        <v>0.36261475212487732</v>
      </c>
      <c r="M195" s="273">
        <f>IF(M$49=0,0,M$49/NMM!M$10*1000)</f>
        <v>0.35145189058915727</v>
      </c>
      <c r="N195" s="273">
        <f>IF(N$49=0,0,N$49/NMM!N$10*1000)</f>
        <v>0.34004912625297368</v>
      </c>
      <c r="O195" s="273">
        <f>IF(O$49=0,0,O$49/NMM!O$10*1000)</f>
        <v>0.34299760441711197</v>
      </c>
      <c r="P195" s="273">
        <f>IF(P$49=0,0,P$49/NMM!P$10*1000)</f>
        <v>0.33282629063327246</v>
      </c>
      <c r="Q195" s="273">
        <f>IF(Q$49=0,0,Q$49/NMM!Q$10*1000)</f>
        <v>0.32509301017431047</v>
      </c>
      <c r="R195" s="273">
        <f>IF(R$49=0,0,R$49/NMM!R$10*1000)</f>
        <v>0.34739590068856308</v>
      </c>
      <c r="S195" s="273">
        <f>IF(S$49=0,0,S$49/NMM!S$10*1000)</f>
        <v>0.34780818762898902</v>
      </c>
      <c r="T195" s="273">
        <f>IF(T$49=0,0,T$49/NMM!T$10*1000)</f>
        <v>0.33752233789663044</v>
      </c>
      <c r="U195" s="273">
        <f>IF(U$49=0,0,U$49/NMM!U$10*1000)</f>
        <v>0.32804140525384867</v>
      </c>
      <c r="V195" s="273">
        <f>IF(V$49=0,0,V$49/NMM!V$10*1000)</f>
        <v>0.34210631982671763</v>
      </c>
      <c r="W195" s="273">
        <f>IF(W$49=0,0,W$49/NMM!W$10*1000)</f>
        <v>0.348031182523449</v>
      </c>
      <c r="X195" s="273">
        <f>IF(X$49=0,0,X$49/NMM!X$10*1000)</f>
        <v>0.32015691613892272</v>
      </c>
      <c r="Y195" s="273">
        <f>IF(Y$49=0,0,Y$49/NMM!Y$10*1000)</f>
        <v>0.29045120576111128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0.52210453690177105</v>
      </c>
      <c r="C196" s="274">
        <f>IF(C$50=0,0,C$50/NMM!C$10*1000)</f>
        <v>0.4940799332756266</v>
      </c>
      <c r="D196" s="274">
        <f>IF(D$50=0,0,D$50/NMM!D$10*1000)</f>
        <v>0.47162944551823294</v>
      </c>
      <c r="E196" s="274">
        <f>IF(E$50=0,0,E$50/NMM!E$10*1000)</f>
        <v>0.46014804068202592</v>
      </c>
      <c r="F196" s="274">
        <f>IF(F$50=0,0,F$50/NMM!F$10*1000)</f>
        <v>0.46988944435919111</v>
      </c>
      <c r="G196" s="274">
        <f>IF(G$50=0,0,G$50/NMM!G$10*1000)</f>
        <v>0.4773191169834522</v>
      </c>
      <c r="H196" s="274">
        <f>IF(H$50=0,0,H$50/NMM!H$10*1000)</f>
        <v>0.45828310834898894</v>
      </c>
      <c r="I196" s="274">
        <f>IF(I$50=0,0,I$50/NMM!I$10*1000)</f>
        <v>0.48043845004428715</v>
      </c>
      <c r="J196" s="274">
        <f>IF(J$50=0,0,J$50/NMM!J$10*1000)</f>
        <v>0.47097565402734043</v>
      </c>
      <c r="K196" s="274">
        <f>IF(K$50=0,0,K$50/NMM!K$10*1000)</f>
        <v>0.42303000816355751</v>
      </c>
      <c r="L196" s="274">
        <f>IF(L$50=0,0,L$50/NMM!L$10*1000)</f>
        <v>0.40599870734622656</v>
      </c>
      <c r="M196" s="274">
        <f>IF(M$50=0,0,M$50/NMM!M$10*1000)</f>
        <v>0.39350029869839903</v>
      </c>
      <c r="N196" s="274">
        <f>IF(N$50=0,0,N$50/NMM!N$10*1000)</f>
        <v>0.38073328479856233</v>
      </c>
      <c r="O196" s="274">
        <f>IF(O$50=0,0,O$50/NMM!O$10*1000)</f>
        <v>0.38403452479573313</v>
      </c>
      <c r="P196" s="274">
        <f>IF(P$50=0,0,P$50/NMM!P$10*1000)</f>
        <v>0.37264629465878135</v>
      </c>
      <c r="Q196" s="274">
        <f>IF(Q$50=0,0,Q$50/NMM!Q$10*1000)</f>
        <v>0.36398778903680629</v>
      </c>
      <c r="R196" s="274">
        <f>IF(R$50=0,0,R$50/NMM!R$10*1000)</f>
        <v>0.38895904204239978</v>
      </c>
      <c r="S196" s="274">
        <f>IF(S$50=0,0,S$50/NMM!S$10*1000)</f>
        <v>0.38942065581814356</v>
      </c>
      <c r="T196" s="274">
        <f>IF(T$50=0,0,T$50/NMM!T$10*1000)</f>
        <v>0.37790418642238938</v>
      </c>
      <c r="U196" s="274">
        <f>IF(U$50=0,0,U$50/NMM!U$10*1000)</f>
        <v>0.36728893600896872</v>
      </c>
      <c r="V196" s="274">
        <f>IF(V$50=0,0,V$50/NMM!V$10*1000)</f>
        <v>0.38303660513179949</v>
      </c>
      <c r="W196" s="274">
        <f>IF(W$50=0,0,W$50/NMM!W$10*1000)</f>
        <v>0.38967033026841075</v>
      </c>
      <c r="X196" s="274">
        <f>IF(X$50=0,0,X$50/NMM!X$10*1000)</f>
        <v>0.35846113082457587</v>
      </c>
      <c r="Y196" s="274">
        <f>IF(Y$50=0,0,Y$50/NMM!Y$10*1000)</f>
        <v>0.32520136975992009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0.49083510977268457</v>
      </c>
      <c r="C197" s="274">
        <f>IF(C$51=0,0,C$51/NMM!C$10*1000)</f>
        <v>0.44384197429086458</v>
      </c>
      <c r="D197" s="274">
        <f>IF(D$51=0,0,D$51/NMM!D$10*1000)</f>
        <v>0.36448120409923584</v>
      </c>
      <c r="E197" s="274">
        <f>IF(E$51=0,0,E$51/NMM!E$10*1000)</f>
        <v>0.37288410843187669</v>
      </c>
      <c r="F197" s="274">
        <f>IF(F$51=0,0,F$51/NMM!F$10*1000)</f>
        <v>0.42725262392997315</v>
      </c>
      <c r="G197" s="274">
        <f>IF(G$51=0,0,G$51/NMM!G$10*1000)</f>
        <v>0.50542001330343822</v>
      </c>
      <c r="H197" s="274">
        <f>IF(H$51=0,0,H$51/NMM!H$10*1000)</f>
        <v>0.48465151722633859</v>
      </c>
      <c r="I197" s="274">
        <f>IF(I$51=0,0,I$51/NMM!I$10*1000)</f>
        <v>0.48739221966472646</v>
      </c>
      <c r="J197" s="274">
        <f>IF(J$51=0,0,J$51/NMM!J$10*1000)</f>
        <v>0.48430866849311555</v>
      </c>
      <c r="K197" s="274">
        <f>IF(K$51=0,0,K$51/NMM!K$10*1000)</f>
        <v>0.44205192146281685</v>
      </c>
      <c r="L197" s="274">
        <f>IF(L$51=0,0,L$51/NMM!L$10*1000)</f>
        <v>0.33993431396667656</v>
      </c>
      <c r="M197" s="274">
        <f>IF(M$51=0,0,M$51/NMM!M$10*1000)</f>
        <v>0.38140818798256293</v>
      </c>
      <c r="N197" s="274">
        <f>IF(N$51=0,0,N$51/NMM!N$10*1000)</f>
        <v>0.38512198791977553</v>
      </c>
      <c r="O197" s="274">
        <f>IF(O$51=0,0,O$51/NMM!O$10*1000)</f>
        <v>0.36245620518513982</v>
      </c>
      <c r="P197" s="274">
        <f>IF(P$51=0,0,P$51/NMM!P$10*1000)</f>
        <v>0.39277309338362487</v>
      </c>
      <c r="Q197" s="274">
        <f>IF(Q$51=0,0,Q$51/NMM!Q$10*1000)</f>
        <v>0.39991853425904705</v>
      </c>
      <c r="R197" s="274">
        <f>IF(R$51=0,0,R$51/NMM!R$10*1000)</f>
        <v>0.39518695629111744</v>
      </c>
      <c r="S197" s="274">
        <f>IF(S$51=0,0,S$51/NMM!S$10*1000)</f>
        <v>0.42035846838400881</v>
      </c>
      <c r="T197" s="274">
        <f>IF(T$51=0,0,T$51/NMM!T$10*1000)</f>
        <v>0.4140971157185403</v>
      </c>
      <c r="U197" s="274">
        <f>IF(U$51=0,0,U$51/NMM!U$10*1000)</f>
        <v>0.42284134208609059</v>
      </c>
      <c r="V197" s="274">
        <f>IF(V$51=0,0,V$51/NMM!V$10*1000)</f>
        <v>0.42009977933859333</v>
      </c>
      <c r="W197" s="274">
        <f>IF(W$51=0,0,W$51/NMM!W$10*1000)</f>
        <v>0.41115307065347872</v>
      </c>
      <c r="X197" s="274">
        <f>IF(X$51=0,0,X$51/NMM!X$10*1000)</f>
        <v>0.36048354587426967</v>
      </c>
      <c r="Y197" s="274">
        <f>IF(Y$51=0,0,Y$51/NMM!Y$10*1000)</f>
        <v>0.3756802436478206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0.38401610345103449</v>
      </c>
      <c r="C198" s="274">
        <f>IF(C$52=0,0,C$52/NMM!C$10*1000)</f>
        <v>0.36340356645004579</v>
      </c>
      <c r="D198" s="274">
        <f>IF(D$52=0,0,D$52/NMM!D$10*1000)</f>
        <v>0.34689087939252744</v>
      </c>
      <c r="E198" s="274">
        <f>IF(E$52=0,0,E$52/NMM!E$10*1000)</f>
        <v>0.33844612544821617</v>
      </c>
      <c r="F198" s="274">
        <f>IF(F$52=0,0,F$52/NMM!F$10*1000)</f>
        <v>0.34561108115698536</v>
      </c>
      <c r="G198" s="274">
        <f>IF(G$52=0,0,G$52/NMM!G$10*1000)</f>
        <v>0.3510757222957433</v>
      </c>
      <c r="H198" s="274">
        <f>IF(H$52=0,0,H$52/NMM!H$10*1000)</f>
        <v>0.3370744383681108</v>
      </c>
      <c r="I198" s="274">
        <f>IF(I$52=0,0,I$52/NMM!I$10*1000)</f>
        <v>0.35337004085213053</v>
      </c>
      <c r="J198" s="274">
        <f>IF(J$52=0,0,J$52/NMM!J$10*1000)</f>
        <v>0.34641000546200806</v>
      </c>
      <c r="K198" s="274">
        <f>IF(K$52=0,0,K$52/NMM!K$10*1000)</f>
        <v>0.31114522839013781</v>
      </c>
      <c r="L198" s="274">
        <f>IF(L$52=0,0,L$52/NMM!L$10*1000)</f>
        <v>0.29861843861086323</v>
      </c>
      <c r="M198" s="274">
        <f>IF(M$52=0,0,M$52/NMM!M$10*1000)</f>
        <v>0.28942566235812545</v>
      </c>
      <c r="N198" s="274">
        <f>IF(N$52=0,0,N$52/NMM!N$10*1000)</f>
        <v>0.28003532271539039</v>
      </c>
      <c r="O198" s="274">
        <f>IF(O$52=0,0,O$52/NMM!O$10*1000)</f>
        <v>0.28246343668619212</v>
      </c>
      <c r="P198" s="274">
        <f>IF(P$52=0,0,P$52/NMM!P$10*1000)</f>
        <v>0.27408721419950921</v>
      </c>
      <c r="Q198" s="274">
        <f>IF(Q$52=0,0,Q$52/NMM!Q$10*1000)</f>
        <v>0.26771874705231524</v>
      </c>
      <c r="R198" s="274">
        <f>IF(R$52=0,0,R$52/NMM!R$10*1000)</f>
        <v>0.28608549662013649</v>
      </c>
      <c r="S198" s="274">
        <f>IF(S$52=0,0,S$52/NMM!S$10*1000)</f>
        <v>0.28642502081678917</v>
      </c>
      <c r="T198" s="274">
        <f>IF(T$52=0,0,T$52/NMM!T$10*1000)</f>
        <v>0.27795447633710652</v>
      </c>
      <c r="U198" s="274">
        <f>IF(U$52=0,0,U$52/NMM!U$10*1000)</f>
        <v>0.27014679260175967</v>
      </c>
      <c r="V198" s="274">
        <f>IF(V$52=0,0,V$52/NMM!V$10*1000)</f>
        <v>0.28172945106872382</v>
      </c>
      <c r="W198" s="274">
        <f>IF(W$52=0,0,W$52/NMM!W$10*1000)</f>
        <v>0.28660866030418353</v>
      </c>
      <c r="X198" s="274">
        <f>IF(X$52=0,0,X$52/NMM!X$10*1000)</f>
        <v>0.26365380296207547</v>
      </c>
      <c r="Y198" s="274">
        <f>IF(Y$52=0,0,Y$52/NMM!Y$10*1000)</f>
        <v>0.23919072527737678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0.51817998946410049</v>
      </c>
      <c r="C199" s="275">
        <f>IF(C$53=0,0,C$53/NMM!C$10*1000)</f>
        <v>0.47668955204649216</v>
      </c>
      <c r="D199" s="275">
        <f>IF(D$53=0,0,D$53/NMM!D$10*1000)</f>
        <v>0.44118886593856771</v>
      </c>
      <c r="E199" s="275">
        <f>IF(E$53=0,0,E$53/NMM!E$10*1000)</f>
        <v>0.42253858312285036</v>
      </c>
      <c r="F199" s="275">
        <f>IF(F$53=0,0,F$53/NMM!F$10*1000)</f>
        <v>0.44436899132616814</v>
      </c>
      <c r="G199" s="275">
        <f>IF(G$53=0,0,G$53/NMM!G$10*1000)</f>
        <v>0.45496407731843924</v>
      </c>
      <c r="H199" s="275">
        <f>IF(H$53=0,0,H$53/NMM!H$10*1000)</f>
        <v>0.43351105323341133</v>
      </c>
      <c r="I199" s="275">
        <f>IF(I$53=0,0,I$53/NMM!I$10*1000)</f>
        <v>0.45639130636174263</v>
      </c>
      <c r="J199" s="275">
        <f>IF(J$53=0,0,J$53/NMM!J$10*1000)</f>
        <v>0.44847499705238641</v>
      </c>
      <c r="K199" s="275">
        <f>IF(K$53=0,0,K$53/NMM!K$10*1000)</f>
        <v>0.40645563653963812</v>
      </c>
      <c r="L199" s="275">
        <f>IF(L$53=0,0,L$53/NMM!L$10*1000)</f>
        <v>0.37842239228523317</v>
      </c>
      <c r="M199" s="275">
        <f>IF(M$53=0,0,M$53/NMM!M$10*1000)</f>
        <v>0.38019881048136145</v>
      </c>
      <c r="N199" s="275">
        <f>IF(N$53=0,0,N$53/NMM!N$10*1000)</f>
        <v>0.36281337374474243</v>
      </c>
      <c r="O199" s="275">
        <f>IF(O$53=0,0,O$53/NMM!O$10*1000)</f>
        <v>0.36112533825677201</v>
      </c>
      <c r="P199" s="275">
        <f>IF(P$53=0,0,P$53/NMM!P$10*1000)</f>
        <v>0.35690029181123206</v>
      </c>
      <c r="Q199" s="275">
        <f>IF(Q$53=0,0,Q$53/NMM!Q$10*1000)</f>
        <v>0.35202475884084095</v>
      </c>
      <c r="R199" s="275">
        <f>IF(R$53=0,0,R$53/NMM!R$10*1000)</f>
        <v>0.36910671740156625</v>
      </c>
      <c r="S199" s="275">
        <f>IF(S$53=0,0,S$53/NMM!S$10*1000)</f>
        <v>0.37277249868912732</v>
      </c>
      <c r="T199" s="275">
        <f>IF(T$53=0,0,T$53/NMM!T$10*1000)</f>
        <v>0.36131731996854805</v>
      </c>
      <c r="U199" s="275">
        <f>IF(U$53=0,0,U$53/NMM!U$10*1000)</f>
        <v>0.35133014313564742</v>
      </c>
      <c r="V199" s="275">
        <f>IF(V$53=0,0,V$53/NMM!V$10*1000)</f>
        <v>0.36453747243967399</v>
      </c>
      <c r="W199" s="275">
        <f>IF(W$53=0,0,W$53/NMM!W$10*1000)</f>
        <v>0.37552473872021153</v>
      </c>
      <c r="X199" s="275">
        <f>IF(X$53=0,0,X$53/NMM!X$10*1000)</f>
        <v>0.34151795515427752</v>
      </c>
      <c r="Y199" s="275">
        <f>IF(Y$53=0,0,Y$53/NMM!Y$10*1000)</f>
        <v>0.3112465844648421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2.0931027318349158</v>
      </c>
      <c r="C200" s="276">
        <f>IF(C$59=0,0,C$59/NMM!C$10*1000)</f>
        <v>1.89270659411763</v>
      </c>
      <c r="D200" s="276">
        <f>IF(D$59=0,0,D$59/NMM!D$10*1000)</f>
        <v>1.5542828718098476</v>
      </c>
      <c r="E200" s="276">
        <f>IF(E$59=0,0,E$59/NMM!E$10*1000)</f>
        <v>1.5901159686356703</v>
      </c>
      <c r="F200" s="276">
        <f>IF(F$59=0,0,F$59/NMM!F$10*1000)</f>
        <v>1.8219634588601923</v>
      </c>
      <c r="G200" s="276">
        <f>IF(G$59=0,0,G$59/NMM!G$10*1000)</f>
        <v>2.1552981632862376</v>
      </c>
      <c r="H200" s="276">
        <f>IF(H$59=0,0,H$59/NMM!H$10*1000)</f>
        <v>2.066733602582314</v>
      </c>
      <c r="I200" s="276">
        <f>IF(I$59=0,0,I$59/NMM!I$10*1000)</f>
        <v>2.0784209730387446</v>
      </c>
      <c r="J200" s="276">
        <f>IF(J$59=0,0,J$59/NMM!J$10*1000)</f>
        <v>2.0652715685797993</v>
      </c>
      <c r="K200" s="276">
        <f>IF(K$59=0,0,K$59/NMM!K$10*1000)</f>
        <v>1.8850731457560195</v>
      </c>
      <c r="L200" s="276">
        <f>IF(L$59=0,0,L$59/NMM!L$10*1000)</f>
        <v>1.4496058391943398</v>
      </c>
      <c r="M200" s="276">
        <f>IF(M$59=0,0,M$59/NMM!M$10*1000)</f>
        <v>1.6264658014790914</v>
      </c>
      <c r="N200" s="276">
        <f>IF(N$59=0,0,N$59/NMM!N$10*1000)</f>
        <v>1.6423028201423817</v>
      </c>
      <c r="O200" s="276">
        <f>IF(O$59=0,0,O$59/NMM!O$10*1000)</f>
        <v>1.5456475263044696</v>
      </c>
      <c r="P200" s="276">
        <f>IF(P$59=0,0,P$59/NMM!P$10*1000)</f>
        <v>1.674929968097133</v>
      </c>
      <c r="Q200" s="276">
        <f>IF(Q$59=0,0,Q$59/NMM!Q$10*1000)</f>
        <v>1.7054007749296718</v>
      </c>
      <c r="R200" s="276">
        <f>IF(R$59=0,0,R$59/NMM!R$10*1000)</f>
        <v>1.6852235737201846</v>
      </c>
      <c r="S200" s="276">
        <f>IF(S$59=0,0,S$59/NMM!S$10*1000)</f>
        <v>1.7925642257579877</v>
      </c>
      <c r="T200" s="276">
        <f>IF(T$59=0,0,T$59/NMM!T$10*1000)</f>
        <v>1.7658634985521797</v>
      </c>
      <c r="U200" s="276">
        <f>IF(U$59=0,0,U$59/NMM!U$10*1000)</f>
        <v>1.8031521189733599</v>
      </c>
      <c r="V200" s="276">
        <f>IF(V$59=0,0,V$59/NMM!V$10*1000)</f>
        <v>1.7914610798401975</v>
      </c>
      <c r="W200" s="276">
        <f>IF(W$59=0,0,W$59/NMM!W$10*1000)</f>
        <v>1.7533089998098645</v>
      </c>
      <c r="X200" s="276">
        <f>IF(X$59=0,0,X$59/NMM!X$10*1000)</f>
        <v>1.5372353762558015</v>
      </c>
      <c r="Y200" s="276">
        <f>IF(Y$59=0,0,Y$59/NMM!Y$10*1000)</f>
        <v>1.6020397249899834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10.225746038443017</v>
      </c>
      <c r="C201" s="276">
        <f>IF(C$60=0,0,C$60/NMM!C$10*1000)</f>
        <v>9.833241066286492</v>
      </c>
      <c r="D201" s="276">
        <f>IF(D$60=0,0,D$60/NMM!D$10*1000)</f>
        <v>9.196826559586766</v>
      </c>
      <c r="E201" s="276">
        <f>IF(E$60=0,0,E$60/NMM!E$10*1000)</f>
        <v>8.8283127688624816</v>
      </c>
      <c r="F201" s="276">
        <f>IF(F$60=0,0,F$60/NMM!F$10*1000)</f>
        <v>9.0312955062067246</v>
      </c>
      <c r="G201" s="276">
        <f>IF(G$60=0,0,G$60/NMM!G$10*1000)</f>
        <v>8.9542673896410729</v>
      </c>
      <c r="H201" s="276">
        <f>IF(H$60=0,0,H$60/NMM!H$10*1000)</f>
        <v>8.4878199183885066</v>
      </c>
      <c r="I201" s="276">
        <f>IF(I$60=0,0,I$60/NMM!I$10*1000)</f>
        <v>9.0220725708637559</v>
      </c>
      <c r="J201" s="276">
        <f>IF(J$60=0,0,J$60/NMM!J$10*1000)</f>
        <v>8.7982245828185963</v>
      </c>
      <c r="K201" s="276">
        <f>IF(K$60=0,0,K$60/NMM!K$10*1000)</f>
        <v>7.9102687887150829</v>
      </c>
      <c r="L201" s="276">
        <f>IF(L$60=0,0,L$60/NMM!L$10*1000)</f>
        <v>7.6809659617790205</v>
      </c>
      <c r="M201" s="276">
        <f>IF(M$60=0,0,M$60/NMM!M$10*1000)</f>
        <v>7.4785396469309768</v>
      </c>
      <c r="N201" s="276">
        <f>IF(N$60=0,0,N$60/NMM!N$10*1000)</f>
        <v>7.1033627163630078</v>
      </c>
      <c r="O201" s="276">
        <f>IF(O$60=0,0,O$60/NMM!O$10*1000)</f>
        <v>7.1652922042383027</v>
      </c>
      <c r="P201" s="276">
        <f>IF(P$60=0,0,P$60/NMM!P$10*1000)</f>
        <v>6.9201320237160493</v>
      </c>
      <c r="Q201" s="276">
        <f>IF(Q$60=0,0,Q$60/NMM!Q$10*1000)</f>
        <v>6.7591668393922451</v>
      </c>
      <c r="R201" s="276">
        <f>IF(R$60=0,0,R$60/NMM!R$10*1000)</f>
        <v>7.2008073283259835</v>
      </c>
      <c r="S201" s="276">
        <f>IF(S$60=0,0,S$60/NMM!S$10*1000)</f>
        <v>7.1766845412605456</v>
      </c>
      <c r="T201" s="276">
        <f>IF(T$60=0,0,T$60/NMM!T$10*1000)</f>
        <v>6.9404188222460288</v>
      </c>
      <c r="U201" s="276">
        <f>IF(U$60=0,0,U$60/NMM!U$10*1000)</f>
        <v>6.6726085414045011</v>
      </c>
      <c r="V201" s="276">
        <f>IF(V$60=0,0,V$60/NMM!V$10*1000)</f>
        <v>6.9912164422879215</v>
      </c>
      <c r="W201" s="276">
        <f>IF(W$60=0,0,W$60/NMM!W$10*1000)</f>
        <v>7.2510968580306097</v>
      </c>
      <c r="X201" s="276">
        <f>IF(X$60=0,0,X$60/NMM!X$10*1000)</f>
        <v>6.6795101554257279</v>
      </c>
      <c r="Y201" s="276">
        <f>IF(Y$60=0,0,Y$60/NMM!Y$10*1000)</f>
        <v>5.9079059563785155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43.41904633642244</v>
      </c>
      <c r="C202" s="276">
        <f>IF(C$79=0,0,C$79/NMM!C$10*1000)</f>
        <v>41.15482426351835</v>
      </c>
      <c r="D202" s="276">
        <f>IF(D$79=0,0,D$79/NMM!D$10*1000)</f>
        <v>40.138739285014601</v>
      </c>
      <c r="E202" s="276">
        <f>IF(E$79=0,0,E$79/NMM!E$10*1000)</f>
        <v>39.167953598518274</v>
      </c>
      <c r="F202" s="276">
        <f>IF(F$79=0,0,F$79/NMM!F$10*1000)</f>
        <v>39.479828832747437</v>
      </c>
      <c r="G202" s="276">
        <f>IF(G$79=0,0,G$79/NMM!G$10*1000)</f>
        <v>39.749877239955623</v>
      </c>
      <c r="H202" s="276">
        <f>IF(H$79=0,0,H$79/NMM!H$10*1000)</f>
        <v>38.336330285624229</v>
      </c>
      <c r="I202" s="276">
        <f>IF(I$79=0,0,I$79/NMM!I$10*1000)</f>
        <v>40.192049392718218</v>
      </c>
      <c r="J202" s="276">
        <f>IF(J$79=0,0,J$79/NMM!J$10*1000)</f>
        <v>39.398327644410806</v>
      </c>
      <c r="K202" s="276">
        <f>IF(K$79=0,0,K$79/NMM!K$10*1000)</f>
        <v>35.303728268007376</v>
      </c>
      <c r="L202" s="276">
        <f>IF(L$79=0,0,L$79/NMM!L$10*1000)</f>
        <v>34.599906003136759</v>
      </c>
      <c r="M202" s="276">
        <f>IF(M$79=0,0,M$79/NMM!M$10*1000)</f>
        <v>32.948132664630137</v>
      </c>
      <c r="N202" s="276">
        <f>IF(N$79=0,0,N$79/NMM!N$10*1000)</f>
        <v>31.930595097280698</v>
      </c>
      <c r="O202" s="276">
        <f>IF(O$79=0,0,O$79/NMM!O$10*1000)</f>
        <v>32.478644223146489</v>
      </c>
      <c r="P202" s="276">
        <f>IF(P$79=0,0,P$79/NMM!P$10*1000)</f>
        <v>31.141476321810853</v>
      </c>
      <c r="Q202" s="276">
        <f>IF(Q$79=0,0,Q$79/NMM!Q$10*1000)</f>
        <v>30.250403255935304</v>
      </c>
      <c r="R202" s="276">
        <f>IF(R$79=0,0,R$79/NMM!R$10*1000)</f>
        <v>32.690422093513362</v>
      </c>
      <c r="S202" s="276">
        <f>IF(S$79=0,0,S$79/NMM!S$10*1000)</f>
        <v>32.52636196964329</v>
      </c>
      <c r="T202" s="276">
        <f>IF(T$79=0,0,T$79/NMM!T$10*1000)</f>
        <v>31.542772715214738</v>
      </c>
      <c r="U202" s="276">
        <f>IF(U$79=0,0,U$79/NMM!U$10*1000)</f>
        <v>30.566968187746721</v>
      </c>
      <c r="V202" s="276">
        <f>IF(V$79=0,0,V$79/NMM!V$10*1000)</f>
        <v>32.034442590935264</v>
      </c>
      <c r="W202" s="276">
        <f>IF(W$79=0,0,W$79/NMM!W$10*1000)</f>
        <v>32.529960911199041</v>
      </c>
      <c r="X202" s="276">
        <f>IF(X$79=0,0,X$79/NMM!X$10*1000)</f>
        <v>30.094232944956673</v>
      </c>
      <c r="Y202" s="276">
        <f>IF(Y$79=0,0,Y$79/NMM!Y$10*1000)</f>
        <v>27.050662476457752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6.686514925425282</v>
      </c>
      <c r="C203" s="277">
        <f>IF(C$89=0,0,C$89/NMM!C$10*1000)</f>
        <v>6.2272545131173747</v>
      </c>
      <c r="D203" s="277">
        <f>IF(D$89=0,0,D$89/NMM!D$10*1000)</f>
        <v>5.6054027867690648</v>
      </c>
      <c r="E203" s="277">
        <f>IF(E$89=0,0,E$89/NMM!E$10*1000)</f>
        <v>5.5241759109552859</v>
      </c>
      <c r="F203" s="277">
        <f>IF(F$89=0,0,F$89/NMM!F$10*1000)</f>
        <v>5.8848096048099281</v>
      </c>
      <c r="G203" s="277">
        <f>IF(G$89=0,0,G$89/NMM!G$10*1000)</f>
        <v>6.1723649687356268</v>
      </c>
      <c r="H203" s="277">
        <f>IF(H$89=0,0,H$89/NMM!H$10*1000)</f>
        <v>5.8703534131267281</v>
      </c>
      <c r="I203" s="277">
        <f>IF(I$89=0,0,I$89/NMM!I$10*1000)</f>
        <v>6.1348507578353413</v>
      </c>
      <c r="J203" s="277">
        <f>IF(J$89=0,0,J$89/NMM!J$10*1000)</f>
        <v>6.0268812959050022</v>
      </c>
      <c r="K203" s="277">
        <f>IF(K$89=0,0,K$89/NMM!K$10*1000)</f>
        <v>5.4487240422214311</v>
      </c>
      <c r="L203" s="277">
        <f>IF(L$89=0,0,L$89/NMM!L$10*1000)</f>
        <v>4.8782384905878278</v>
      </c>
      <c r="M203" s="277">
        <f>IF(M$89=0,0,M$89/NMM!M$10*1000)</f>
        <v>4.993825725249577</v>
      </c>
      <c r="N203" s="277">
        <f>IF(N$89=0,0,N$89/NMM!N$10*1000)</f>
        <v>4.8332383099664042</v>
      </c>
      <c r="O203" s="277">
        <f>IF(O$89=0,0,O$89/NMM!O$10*1000)</f>
        <v>4.7453550762656524</v>
      </c>
      <c r="P203" s="277">
        <f>IF(P$89=0,0,P$89/NMM!P$10*1000)</f>
        <v>4.7886885596520186</v>
      </c>
      <c r="Q203" s="277">
        <f>IF(Q$89=0,0,Q$89/NMM!Q$10*1000)</f>
        <v>4.7560154085917761</v>
      </c>
      <c r="R203" s="277">
        <f>IF(R$89=0,0,R$89/NMM!R$10*1000)</f>
        <v>4.9160812812970525</v>
      </c>
      <c r="S203" s="277">
        <f>IF(S$89=0,0,S$89/NMM!S$10*1000)</f>
        <v>5.0241703081718532</v>
      </c>
      <c r="T203" s="277">
        <f>IF(T$89=0,0,T$89/NMM!T$10*1000)</f>
        <v>4.8892417143935845</v>
      </c>
      <c r="U203" s="277">
        <f>IF(U$89=0,0,U$89/NMM!U$10*1000)</f>
        <v>4.8071042044461185</v>
      </c>
      <c r="V203" s="277">
        <f>IF(V$89=0,0,V$89/NMM!V$10*1000)</f>
        <v>4.9355203197903252</v>
      </c>
      <c r="W203" s="277">
        <f>IF(W$89=0,0,W$89/NMM!W$10*1000)</f>
        <v>5.0222017907550232</v>
      </c>
      <c r="X203" s="277">
        <f>IF(X$89=0,0,X$89/NMM!X$10*1000)</f>
        <v>4.5384847148297549</v>
      </c>
      <c r="Y203" s="277">
        <f>IF(Y$89=0,0,Y$89/NMM!Y$10*1000)</f>
        <v>4.2630137323312969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312.25634960441977</v>
      </c>
      <c r="C205" s="320">
        <f t="shared" si="51"/>
        <v>296.16782183690663</v>
      </c>
      <c r="D205" s="320">
        <f t="shared" si="51"/>
        <v>288.27131956895539</v>
      </c>
      <c r="E205" s="320">
        <f t="shared" si="51"/>
        <v>276.25921759797404</v>
      </c>
      <c r="F205" s="320">
        <f t="shared" si="51"/>
        <v>267.62015519336325</v>
      </c>
      <c r="G205" s="320">
        <f t="shared" si="51"/>
        <v>254.0846810025327</v>
      </c>
      <c r="H205" s="320">
        <f t="shared" si="51"/>
        <v>227.30328788184391</v>
      </c>
      <c r="I205" s="320">
        <f t="shared" si="51"/>
        <v>227.51301750605526</v>
      </c>
      <c r="J205" s="320">
        <f t="shared" si="51"/>
        <v>225.7203529552317</v>
      </c>
      <c r="K205" s="320">
        <f t="shared" si="51"/>
        <v>196.86581097393193</v>
      </c>
      <c r="L205" s="320">
        <f t="shared" si="51"/>
        <v>212.64158969304009</v>
      </c>
      <c r="M205" s="320">
        <f t="shared" si="51"/>
        <v>202.1810373056995</v>
      </c>
      <c r="N205" s="320">
        <f t="shared" si="51"/>
        <v>193.49664461098916</v>
      </c>
      <c r="O205" s="320">
        <f t="shared" si="51"/>
        <v>197.75598267286355</v>
      </c>
      <c r="P205" s="320">
        <f t="shared" si="51"/>
        <v>183.19793017734798</v>
      </c>
      <c r="Q205" s="320">
        <f t="shared" si="51"/>
        <v>175.49809206352509</v>
      </c>
      <c r="R205" s="320">
        <f t="shared" si="51"/>
        <v>181.85271558762912</v>
      </c>
      <c r="S205" s="320">
        <f t="shared" si="51"/>
        <v>184.87735013323501</v>
      </c>
      <c r="T205" s="320">
        <f t="shared" si="51"/>
        <v>179.40990942877215</v>
      </c>
      <c r="U205" s="320">
        <f t="shared" si="51"/>
        <v>172.92844740745016</v>
      </c>
      <c r="V205" s="320">
        <f t="shared" si="51"/>
        <v>183.61900671524828</v>
      </c>
      <c r="W205" s="320">
        <f t="shared" si="51"/>
        <v>175.79982898533319</v>
      </c>
      <c r="X205" s="320">
        <f t="shared" si="51"/>
        <v>155.1249905314578</v>
      </c>
      <c r="Y205" s="320">
        <f t="shared" si="51"/>
        <v>143.85513294805668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2.6510898954679307</v>
      </c>
      <c r="C206" s="273">
        <f>IF(C$100=0,0,C$100/NMM!C$11*1000)</f>
        <v>2.5144965693394408</v>
      </c>
      <c r="D206" s="273">
        <f>IF(D$100=0,0,D$100/NMM!D$11*1000)</f>
        <v>2.4474544182392401</v>
      </c>
      <c r="E206" s="273">
        <f>IF(E$100=0,0,E$100/NMM!E$11*1000)</f>
        <v>2.3454703842902083</v>
      </c>
      <c r="F206" s="273">
        <f>IF(F$100=0,0,F$100/NMM!F$11*1000)</f>
        <v>2.2721238179966137</v>
      </c>
      <c r="G206" s="273">
        <f>IF(G$100=0,0,G$100/NMM!G$11*1000)</f>
        <v>2.1572061905318844</v>
      </c>
      <c r="H206" s="273">
        <f>IF(H$100=0,0,H$100/NMM!H$11*1000)</f>
        <v>1.9298292908171908</v>
      </c>
      <c r="I206" s="273">
        <f>IF(I$100=0,0,I$100/NMM!I$11*1000)</f>
        <v>1.931609917817944</v>
      </c>
      <c r="J206" s="273">
        <f>IF(J$100=0,0,J$100/NMM!J$11*1000)</f>
        <v>1.916390003531683</v>
      </c>
      <c r="K206" s="273">
        <f>IF(K$100=0,0,K$100/NMM!K$11*1000)</f>
        <v>1.6714118476607762</v>
      </c>
      <c r="L206" s="273">
        <f>IF(L$100=0,0,L$100/NMM!L$11*1000)</f>
        <v>1.8053499008281029</v>
      </c>
      <c r="M206" s="273">
        <f>IF(M$100=0,0,M$100/NMM!M$11*1000)</f>
        <v>1.7165386892381687</v>
      </c>
      <c r="N206" s="273">
        <f>IF(N$100=0,0,N$100/NMM!N$11*1000)</f>
        <v>1.6428072639200271</v>
      </c>
      <c r="O206" s="273">
        <f>IF(O$100=0,0,O$100/NMM!O$11*1000)</f>
        <v>1.6789695008496111</v>
      </c>
      <c r="P206" s="273">
        <f>IF(P$100=0,0,P$100/NMM!P$11*1000)</f>
        <v>1.5553700739121152</v>
      </c>
      <c r="Q206" s="273">
        <f>IF(Q$100=0,0,Q$100/NMM!Q$11*1000)</f>
        <v>1.4899976225720339</v>
      </c>
      <c r="R206" s="273">
        <f>IF(R$100=0,0,R$100/NMM!R$11*1000)</f>
        <v>1.5439490577801303</v>
      </c>
      <c r="S206" s="273">
        <f>IF(S$100=0,0,S$100/NMM!S$11*1000)</f>
        <v>1.5696285294436128</v>
      </c>
      <c r="T206" s="273">
        <f>IF(T$100=0,0,T$100/NMM!T$11*1000)</f>
        <v>1.5232093715175421</v>
      </c>
      <c r="U206" s="273">
        <f>IF(U$100=0,0,U$100/NMM!U$11*1000)</f>
        <v>1.4681810638650115</v>
      </c>
      <c r="V206" s="273">
        <f>IF(V$100=0,0,V$100/NMM!V$11*1000)</f>
        <v>1.5589450588762885</v>
      </c>
      <c r="W206" s="273">
        <f>IF(W$100=0,0,W$100/NMM!W$11*1000)</f>
        <v>1.4925594013969365</v>
      </c>
      <c r="X206" s="273">
        <f>IF(X$100=0,0,X$100/NMM!X$11*1000)</f>
        <v>1.3170278056902733</v>
      </c>
      <c r="Y206" s="273">
        <f>IF(Y$100=0,0,Y$100/NMM!Y$11*1000)</f>
        <v>1.2213455061934031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2.9723739423567661</v>
      </c>
      <c r="C207" s="274">
        <f>IF(C$101=0,0,C$101/NMM!C$11*1000)</f>
        <v>2.8192269502542966</v>
      </c>
      <c r="D207" s="274">
        <f>IF(D$101=0,0,D$101/NMM!D$11*1000)</f>
        <v>2.744059999744453</v>
      </c>
      <c r="E207" s="274">
        <f>IF(E$101=0,0,E$101/NMM!E$11*1000)</f>
        <v>2.6297165798684459</v>
      </c>
      <c r="F207" s="274">
        <f>IF(F$101=0,0,F$101/NMM!F$11*1000)</f>
        <v>2.547481185744271</v>
      </c>
      <c r="G207" s="274">
        <f>IF(G$101=0,0,G$101/NMM!G$11*1000)</f>
        <v>2.4186367576554475</v>
      </c>
      <c r="H207" s="274">
        <f>IF(H$101=0,0,H$101/NMM!H$11*1000)</f>
        <v>2.1637041833352813</v>
      </c>
      <c r="I207" s="274">
        <f>IF(I$101=0,0,I$101/NMM!I$11*1000)</f>
        <v>2.1657006034895514</v>
      </c>
      <c r="J207" s="274">
        <f>IF(J$101=0,0,J$101/NMM!J$11*1000)</f>
        <v>2.1486361966179772</v>
      </c>
      <c r="K207" s="274">
        <f>IF(K$101=0,0,K$101/NMM!K$11*1000)</f>
        <v>1.8739692801161614</v>
      </c>
      <c r="L207" s="274">
        <f>IF(L$101=0,0,L$101/NMM!L$11*1000)</f>
        <v>2.0241392082672731</v>
      </c>
      <c r="M207" s="274">
        <f>IF(M$101=0,0,M$101/NMM!M$11*1000)</f>
        <v>1.9245650174522682</v>
      </c>
      <c r="N207" s="274">
        <f>IF(N$101=0,0,N$101/NMM!N$11*1000)</f>
        <v>1.841898123461567</v>
      </c>
      <c r="O207" s="274">
        <f>IF(O$101=0,0,O$101/NMM!O$11*1000)</f>
        <v>1.8824428409117664</v>
      </c>
      <c r="P207" s="274">
        <f>IF(P$101=0,0,P$101/NMM!P$11*1000)</f>
        <v>1.743864471107224</v>
      </c>
      <c r="Q207" s="274">
        <f>IF(Q$101=0,0,Q$101/NMM!Q$11*1000)</f>
        <v>1.6705695703030592</v>
      </c>
      <c r="R207" s="274">
        <f>IF(R$101=0,0,R$101/NMM!R$11*1000)</f>
        <v>1.7310593486540087</v>
      </c>
      <c r="S207" s="274">
        <f>IF(S$101=0,0,S$101/NMM!S$11*1000)</f>
        <v>1.7598509005951595</v>
      </c>
      <c r="T207" s="274">
        <f>IF(T$101=0,0,T$101/NMM!T$11*1000)</f>
        <v>1.7078062318415765</v>
      </c>
      <c r="U207" s="274">
        <f>IF(U$101=0,0,U$101/NMM!U$11*1000)</f>
        <v>1.6461090754992029</v>
      </c>
      <c r="V207" s="274">
        <f>IF(V$101=0,0,V$101/NMM!V$11*1000)</f>
        <v>1.747872706425833</v>
      </c>
      <c r="W207" s="274">
        <f>IF(W$101=0,0,W$101/NMM!W$11*1000)</f>
        <v>1.6734418096180053</v>
      </c>
      <c r="X207" s="274">
        <f>IF(X$101=0,0,X$101/NMM!X$11*1000)</f>
        <v>1.4766376416300719</v>
      </c>
      <c r="Y207" s="274">
        <f>IF(Y$101=0,0,Y$101/NMM!Y$11*1000)</f>
        <v>1.3693596597496891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4.1244097402463442</v>
      </c>
      <c r="C208" s="274">
        <f>IF(C$102=0,0,C$102/NMM!C$11*1000)</f>
        <v>3.7788481475626203</v>
      </c>
      <c r="D208" s="274">
        <f>IF(D$102=0,0,D$102/NMM!D$11*1000)</f>
        <v>3.3042681095532078</v>
      </c>
      <c r="E208" s="274">
        <f>IF(E$102=0,0,E$102/NMM!E$11*1000)</f>
        <v>3.3077191181212444</v>
      </c>
      <c r="F208" s="274">
        <f>IF(F$102=0,0,F$102/NMM!F$11*1000)</f>
        <v>3.4899736509206565</v>
      </c>
      <c r="G208" s="274">
        <f>IF(G$102=0,0,G$102/NMM!G$11*1000)</f>
        <v>3.8248660228715852</v>
      </c>
      <c r="H208" s="274">
        <f>IF(H$102=0,0,H$102/NMM!H$11*1000)</f>
        <v>3.4557118963786584</v>
      </c>
      <c r="I208" s="274">
        <f>IF(I$102=0,0,I$102/NMM!I$11*1000)</f>
        <v>3.3024468674651524</v>
      </c>
      <c r="J208" s="274">
        <f>IF(J$102=0,0,J$102/NMM!J$11*1000)</f>
        <v>3.3215676138669314</v>
      </c>
      <c r="K208" s="274">
        <f>IF(K$102=0,0,K$102/NMM!K$11*1000)</f>
        <v>2.9303603327933971</v>
      </c>
      <c r="L208" s="274">
        <f>IF(L$102=0,0,L$102/NMM!L$11*1000)</f>
        <v>2.642028523993559</v>
      </c>
      <c r="M208" s="274">
        <f>IF(M$102=0,0,M$102/NMM!M$11*1000)</f>
        <v>2.7993410615343244</v>
      </c>
      <c r="N208" s="274">
        <f>IF(N$102=0,0,N$102/NMM!N$11*1000)</f>
        <v>2.8184578656800277</v>
      </c>
      <c r="O208" s="274">
        <f>IF(O$102=0,0,O$102/NMM!O$11*1000)</f>
        <v>2.7383092417800543</v>
      </c>
      <c r="P208" s="274">
        <f>IF(P$102=0,0,P$102/NMM!P$11*1000)</f>
        <v>2.7630716714128574</v>
      </c>
      <c r="Q208" s="274">
        <f>IF(Q$102=0,0,Q$102/NMM!Q$11*1000)</f>
        <v>2.7279111915640741</v>
      </c>
      <c r="R208" s="274">
        <f>IF(R$102=0,0,R$102/NMM!R$11*1000)</f>
        <v>2.6769790918932967</v>
      </c>
      <c r="S208" s="274">
        <f>IF(S$102=0,0,S$102/NMM!S$11*1000)</f>
        <v>2.8562771333242396</v>
      </c>
      <c r="T208" s="274">
        <f>IF(T$102=0,0,T$102/NMM!T$11*1000)</f>
        <v>2.8132605831422937</v>
      </c>
      <c r="U208" s="274">
        <f>IF(U$102=0,0,U$102/NMM!U$11*1000)</f>
        <v>2.8399017688887667</v>
      </c>
      <c r="V208" s="274">
        <f>IF(V$102=0,0,V$102/NMM!V$11*1000)</f>
        <v>2.8967132234469628</v>
      </c>
      <c r="W208" s="274">
        <f>IF(W$102=0,0,W$102/NMM!W$11*1000)</f>
        <v>2.6454210267256375</v>
      </c>
      <c r="X208" s="274">
        <f>IF(X$102=0,0,X$102/NMM!X$11*1000)</f>
        <v>2.2508708948649114</v>
      </c>
      <c r="Y208" s="274">
        <f>IF(Y$102=0,0,Y$102/NMM!Y$11*1000)</f>
        <v>2.3678539509708543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2.3794523806048065</v>
      </c>
      <c r="C209" s="274">
        <f>IF(C$103=0,0,C$103/NMM!C$11*1000)</f>
        <v>2.2568547593069455</v>
      </c>
      <c r="D209" s="274">
        <f>IF(D$103=0,0,D$103/NMM!D$11*1000)</f>
        <v>2.1966819200875167</v>
      </c>
      <c r="E209" s="274">
        <f>IF(E$103=0,0,E$103/NMM!E$11*1000)</f>
        <v>2.1051474335434945</v>
      </c>
      <c r="F209" s="274">
        <f>IF(F$103=0,0,F$103/NMM!F$11*1000)</f>
        <v>2.0393161457871516</v>
      </c>
      <c r="G209" s="274">
        <f>IF(G$103=0,0,G$103/NMM!G$11*1000)</f>
        <v>1.9361732751089993</v>
      </c>
      <c r="H209" s="274">
        <f>IF(H$103=0,0,H$103/NMM!H$11*1000)</f>
        <v>1.7320939995455527</v>
      </c>
      <c r="I209" s="274">
        <f>IF(I$103=0,0,I$103/NMM!I$11*1000)</f>
        <v>1.733692178906862</v>
      </c>
      <c r="J209" s="274">
        <f>IF(J$103=0,0,J$103/NMM!J$11*1000)</f>
        <v>1.7200317363307895</v>
      </c>
      <c r="K209" s="274">
        <f>IF(K$103=0,0,K$103/NMM!K$11*1000)</f>
        <v>1.5001546747570942</v>
      </c>
      <c r="L209" s="274">
        <f>IF(L$103=0,0,L$103/NMM!L$11*1000)</f>
        <v>1.6203690892163656</v>
      </c>
      <c r="M209" s="274">
        <f>IF(M$103=0,0,M$103/NMM!M$11*1000)</f>
        <v>1.5406577036449722</v>
      </c>
      <c r="N209" s="274">
        <f>IF(N$103=0,0,N$103/NMM!N$11*1000)</f>
        <v>1.4744809905133081</v>
      </c>
      <c r="O209" s="274">
        <f>IF(O$103=0,0,O$103/NMM!O$11*1000)</f>
        <v>1.5069379512890215</v>
      </c>
      <c r="P209" s="274">
        <f>IF(P$103=0,0,P$103/NMM!P$11*1000)</f>
        <v>1.3960028407254084</v>
      </c>
      <c r="Q209" s="274">
        <f>IF(Q$103=0,0,Q$103/NMM!Q$11*1000)</f>
        <v>1.337328619518106</v>
      </c>
      <c r="R209" s="274">
        <f>IF(R$103=0,0,R$103/NMM!R$11*1000)</f>
        <v>1.3857520513913177</v>
      </c>
      <c r="S209" s="274">
        <f>IF(S$103=0,0,S$103/NMM!S$11*1000)</f>
        <v>1.4088003380928749</v>
      </c>
      <c r="T209" s="274">
        <f>IF(T$103=0,0,T$103/NMM!T$11*1000)</f>
        <v>1.3671374069257054</v>
      </c>
      <c r="U209" s="274">
        <f>IF(U$103=0,0,U$103/NMM!U$11*1000)</f>
        <v>1.3177474417388191</v>
      </c>
      <c r="V209" s="274">
        <f>IF(V$103=0,0,V$103/NMM!V$11*1000)</f>
        <v>1.3992115235008091</v>
      </c>
      <c r="W209" s="274">
        <f>IF(W$103=0,0,W$103/NMM!W$11*1000)</f>
        <v>1.3396279118710037</v>
      </c>
      <c r="X209" s="274">
        <f>IF(X$103=0,0,X$103/NMM!X$11*1000)</f>
        <v>1.1820817366207466</v>
      </c>
      <c r="Y209" s="274">
        <f>IF(Y$103=0,0,Y$103/NMM!Y$11*1000)</f>
        <v>1.0962032925480742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2.5565726991415492</v>
      </c>
      <c r="C210" s="275">
        <f>IF(C$104=0,0,C$104/NMM!C$11*1000)</f>
        <v>2.3829669995352405</v>
      </c>
      <c r="D210" s="275">
        <f>IF(D$104=0,0,D$104/NMM!D$11*1000)</f>
        <v>2.3484213035267967</v>
      </c>
      <c r="E210" s="275">
        <f>IF(E$104=0,0,E$104/NMM!E$11*1000)</f>
        <v>2.2007587938737223</v>
      </c>
      <c r="F210" s="275">
        <f>IF(F$104=0,0,F$104/NMM!F$11*1000)</f>
        <v>2.1312406005402686</v>
      </c>
      <c r="G210" s="275">
        <f>IF(G$104=0,0,G$104/NMM!G$11*1000)</f>
        <v>2.0215860199952487</v>
      </c>
      <c r="H210" s="275">
        <f>IF(H$104=0,0,H$104/NMM!H$11*1000)</f>
        <v>1.8149282154443598</v>
      </c>
      <c r="I210" s="275">
        <f>IF(I$104=0,0,I$104/NMM!I$11*1000)</f>
        <v>1.8157077018738974</v>
      </c>
      <c r="J210" s="275">
        <f>IF(J$104=0,0,J$104/NMM!J$11*1000)</f>
        <v>1.8059695205826638</v>
      </c>
      <c r="K210" s="275">
        <f>IF(K$104=0,0,K$104/NMM!K$11*1000)</f>
        <v>1.5820209139935515</v>
      </c>
      <c r="L210" s="275">
        <f>IF(L$104=0,0,L$104/NMM!L$11*1000)</f>
        <v>1.7269137560781469</v>
      </c>
      <c r="M210" s="275">
        <f>IF(M$104=0,0,M$104/NMM!M$11*1000)</f>
        <v>1.6384299644538716</v>
      </c>
      <c r="N210" s="275">
        <f>IF(N$104=0,0,N$104/NMM!N$11*1000)</f>
        <v>1.5590062102329243</v>
      </c>
      <c r="O210" s="275">
        <f>IF(O$104=0,0,O$104/NMM!O$11*1000)</f>
        <v>1.6019030947520141</v>
      </c>
      <c r="P210" s="275">
        <f>IF(P$104=0,0,P$104/NMM!P$11*1000)</f>
        <v>1.4741736696524623</v>
      </c>
      <c r="Q210" s="275">
        <f>IF(Q$104=0,0,Q$104/NMM!Q$11*1000)</f>
        <v>1.409883509745872</v>
      </c>
      <c r="R210" s="275">
        <f>IF(R$104=0,0,R$104/NMM!R$11*1000)</f>
        <v>1.4680662425501241</v>
      </c>
      <c r="S210" s="275">
        <f>IF(S$104=0,0,S$104/NMM!S$11*1000)</f>
        <v>1.4872217651851083</v>
      </c>
      <c r="T210" s="275">
        <f>IF(T$104=0,0,T$104/NMM!T$11*1000)</f>
        <v>1.4412783460826024</v>
      </c>
      <c r="U210" s="275">
        <f>IF(U$104=0,0,U$104/NMM!U$11*1000)</f>
        <v>1.3854556052733997</v>
      </c>
      <c r="V210" s="275">
        <f>IF(V$104=0,0,V$104/NMM!V$11*1000)</f>
        <v>1.4758647236302496</v>
      </c>
      <c r="W210" s="275">
        <f>IF(W$104=0,0,W$104/NMM!W$11*1000)</f>
        <v>1.4186692045200304</v>
      </c>
      <c r="X210" s="275">
        <f>IF(X$104=0,0,X$104/NMM!X$11*1000)</f>
        <v>1.2520740264604646</v>
      </c>
      <c r="Y210" s="275">
        <f>IF(Y$104=0,0,Y$104/NMM!Y$11*1000)</f>
        <v>1.1518408450365707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241.98143157879807</v>
      </c>
      <c r="C211" s="276">
        <f>IF(C$110=0,0,C$110/NMM!C$11*1000)</f>
        <v>230.72772407940528</v>
      </c>
      <c r="D211" s="276">
        <f>IF(D$110=0,0,D$110/NMM!D$11*1000)</f>
        <v>227.85144823092782</v>
      </c>
      <c r="E211" s="276">
        <f>IF(E$110=0,0,E$110/NMM!E$11*1000)</f>
        <v>217.15622954799338</v>
      </c>
      <c r="F211" s="276">
        <f>IF(F$110=0,0,F$110/NMM!F$11*1000)</f>
        <v>207.84239754899795</v>
      </c>
      <c r="G211" s="276">
        <f>IF(G$110=0,0,G$110/NMM!G$11*1000)</f>
        <v>192.81454172564008</v>
      </c>
      <c r="H211" s="276">
        <f>IF(H$110=0,0,H$110/NMM!H$11*1000)</f>
        <v>172.1849652519964</v>
      </c>
      <c r="I211" s="276">
        <f>IF(I$110=0,0,I$110/NMM!I$11*1000)</f>
        <v>173.72669392806029</v>
      </c>
      <c r="J211" s="276">
        <f>IF(J$110=0,0,J$110/NMM!J$11*1000)</f>
        <v>171.95485573715919</v>
      </c>
      <c r="K211" s="276">
        <f>IF(K$110=0,0,K$110/NMM!K$11*1000)</f>
        <v>149.67191486215447</v>
      </c>
      <c r="L211" s="276">
        <f>IF(L$110=0,0,L$110/NMM!L$11*1000)</f>
        <v>166.27038935955878</v>
      </c>
      <c r="M211" s="276">
        <f>IF(M$110=0,0,M$110/NMM!M$11*1000)</f>
        <v>155.55654281499997</v>
      </c>
      <c r="N211" s="276">
        <f>IF(N$110=0,0,N$110/NMM!N$11*1000)</f>
        <v>147.65216636519023</v>
      </c>
      <c r="O211" s="276">
        <f>IF(O$110=0,0,O$110/NMM!O$11*1000)</f>
        <v>152.15046866821879</v>
      </c>
      <c r="P211" s="276">
        <f>IF(P$110=0,0,P$110/NMM!P$11*1000)</f>
        <v>138.95934188645333</v>
      </c>
      <c r="Q211" s="276">
        <f>IF(Q$110=0,0,Q$110/NMM!Q$11*1000)</f>
        <v>132.40574566764471</v>
      </c>
      <c r="R211" s="276">
        <f>IF(R$110=0,0,R$110/NMM!R$11*1000)</f>
        <v>138.51588981029926</v>
      </c>
      <c r="S211" s="276">
        <f>IF(S$110=0,0,S$110/NMM!S$11*1000)</f>
        <v>139.63406704783856</v>
      </c>
      <c r="T211" s="276">
        <f>IF(T$110=0,0,T$110/NMM!T$11*1000)</f>
        <v>135.14025598440696</v>
      </c>
      <c r="U211" s="276">
        <f>IF(U$110=0,0,U$110/NMM!U$11*1000)</f>
        <v>129.12845713823546</v>
      </c>
      <c r="V211" s="276">
        <f>IF(V$110=0,0,V$110/NMM!V$11*1000)</f>
        <v>138.15588313518933</v>
      </c>
      <c r="W211" s="276">
        <f>IF(W$110=0,0,W$110/NMM!W$11*1000)</f>
        <v>133.39762824114274</v>
      </c>
      <c r="X211" s="276">
        <f>IF(X$110=0,0,X$110/NMM!X$11*1000)</f>
        <v>118.44628727844533</v>
      </c>
      <c r="Y211" s="276">
        <f>IF(Y$110=0,0,Y$110/NMM!Y$11*1000)</f>
        <v>107.37182487170185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16.982671622296127</v>
      </c>
      <c r="C212" s="276">
        <f>IF(C$118=0,0,C$118/NMM!C$11*1000)</f>
        <v>15.559787034336926</v>
      </c>
      <c r="D212" s="276">
        <f>IF(D$118=0,0,D$118/NMM!D$11*1000)</f>
        <v>13.605656030968364</v>
      </c>
      <c r="E212" s="276">
        <f>IF(E$118=0,0,E$118/NMM!E$11*1000)</f>
        <v>13.619865905585041</v>
      </c>
      <c r="F212" s="276">
        <f>IF(F$118=0,0,F$118/NMM!F$11*1000)</f>
        <v>14.370317261570476</v>
      </c>
      <c r="G212" s="276">
        <f>IF(G$118=0,0,G$118/NMM!G$11*1000)</f>
        <v>15.749270260870388</v>
      </c>
      <c r="H212" s="276">
        <f>IF(H$118=0,0,H$118/NMM!H$11*1000)</f>
        <v>14.229241043824056</v>
      </c>
      <c r="I212" s="276">
        <f>IF(I$118=0,0,I$118/NMM!I$11*1000)</f>
        <v>13.59815688362994</v>
      </c>
      <c r="J212" s="276">
        <f>IF(J$118=0,0,J$118/NMM!J$11*1000)</f>
        <v>13.676888478637565</v>
      </c>
      <c r="K212" s="276">
        <f>IF(K$118=0,0,K$118/NMM!K$11*1000)</f>
        <v>12.066053181190544</v>
      </c>
      <c r="L212" s="276">
        <f>IF(L$118=0,0,L$118/NMM!L$11*1000)</f>
        <v>10.87881798015597</v>
      </c>
      <c r="M212" s="276">
        <f>IF(M$118=0,0,M$118/NMM!M$11*1000)</f>
        <v>11.526568163910845</v>
      </c>
      <c r="N212" s="276">
        <f>IF(N$118=0,0,N$118/NMM!N$11*1000)</f>
        <v>11.605283526282877</v>
      </c>
      <c r="O212" s="276">
        <f>IF(O$118=0,0,O$118/NMM!O$11*1000)</f>
        <v>11.275263512172712</v>
      </c>
      <c r="P212" s="276">
        <f>IF(P$118=0,0,P$118/NMM!P$11*1000)</f>
        <v>11.377225304891928</v>
      </c>
      <c r="Q212" s="276">
        <f>IF(Q$118=0,0,Q$118/NMM!Q$11*1000)</f>
        <v>11.232448495369951</v>
      </c>
      <c r="R212" s="276">
        <f>IF(R$118=0,0,R$118/NMM!R$11*1000)</f>
        <v>11.022730456130912</v>
      </c>
      <c r="S212" s="276">
        <f>IF(S$118=0,0,S$118/NMM!S$11*1000)</f>
        <v>11.761008161769505</v>
      </c>
      <c r="T212" s="276">
        <f>IF(T$118=0,0,T$118/NMM!T$11*1000)</f>
        <v>11.583883193089648</v>
      </c>
      <c r="U212" s="276">
        <f>IF(U$118=0,0,U$118/NMM!U$11*1000)</f>
        <v>11.693580952928112</v>
      </c>
      <c r="V212" s="276">
        <f>IF(V$118=0,0,V$118/NMM!V$11*1000)</f>
        <v>11.927507826810727</v>
      </c>
      <c r="W212" s="276">
        <f>IF(W$118=0,0,W$118/NMM!W$11*1000)</f>
        <v>10.892786951113058</v>
      </c>
      <c r="X212" s="276">
        <f>IF(X$118=0,0,X$118/NMM!X$11*1000)</f>
        <v>9.2681871295821949</v>
      </c>
      <c r="Y212" s="276">
        <f>IF(Y$118=0,0,Y$118/NMM!Y$11*1000)</f>
        <v>9.7498766202827962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23.454579220997708</v>
      </c>
      <c r="C213" s="276">
        <f>IF(C$119=0,0,C$119/NMM!C$11*1000)</f>
        <v>22.243799635757529</v>
      </c>
      <c r="D213" s="276">
        <f>IF(D$119=0,0,D$119/NMM!D$11*1000)</f>
        <v>21.63289802058231</v>
      </c>
      <c r="E213" s="276">
        <f>IF(E$119=0,0,E$119/NMM!E$11*1000)</f>
        <v>20.741198718945661</v>
      </c>
      <c r="F213" s="276">
        <f>IF(F$119=0,0,F$119/NMM!F$11*1000)</f>
        <v>20.104560348404515</v>
      </c>
      <c r="G213" s="276">
        <f>IF(G$119=0,0,G$119/NMM!G$11*1000)</f>
        <v>19.109205747851622</v>
      </c>
      <c r="H213" s="276">
        <f>IF(H$119=0,0,H$119/NMM!H$11*1000)</f>
        <v>17.095952761397861</v>
      </c>
      <c r="I213" s="276">
        <f>IF(I$119=0,0,I$119/NMM!I$11*1000)</f>
        <v>17.105269436341821</v>
      </c>
      <c r="J213" s="276">
        <f>IF(J$119=0,0,J$119/NMM!J$11*1000)</f>
        <v>16.972020872182103</v>
      </c>
      <c r="K213" s="276">
        <f>IF(K$119=0,0,K$119/NMM!K$11*1000)</f>
        <v>14.803293811895875</v>
      </c>
      <c r="L213" s="276">
        <f>IF(L$119=0,0,L$119/NMM!L$11*1000)</f>
        <v>15.966328908033502</v>
      </c>
      <c r="M213" s="276">
        <f>IF(M$119=0,0,M$119/NMM!M$11*1000)</f>
        <v>15.193148451898471</v>
      </c>
      <c r="N213" s="276">
        <f>IF(N$119=0,0,N$119/NMM!N$11*1000)</f>
        <v>14.547060503794238</v>
      </c>
      <c r="O213" s="276">
        <f>IF(O$119=0,0,O$119/NMM!O$11*1000)</f>
        <v>14.860683498181634</v>
      </c>
      <c r="P213" s="276">
        <f>IF(P$119=0,0,P$119/NMM!P$11*1000)</f>
        <v>13.776894602519844</v>
      </c>
      <c r="Q213" s="276">
        <f>IF(Q$119=0,0,Q$119/NMM!Q$11*1000)</f>
        <v>13.201407190938706</v>
      </c>
      <c r="R213" s="276">
        <f>IF(R$119=0,0,R$119/NMM!R$11*1000)</f>
        <v>13.67262235269019</v>
      </c>
      <c r="S213" s="276">
        <f>IF(S$119=0,0,S$119/NMM!S$11*1000)</f>
        <v>13.906058204945468</v>
      </c>
      <c r="T213" s="276">
        <f>IF(T$119=0,0,T$119/NMM!T$11*1000)</f>
        <v>13.496690231778111</v>
      </c>
      <c r="U213" s="276">
        <f>IF(U$119=0,0,U$119/NMM!U$11*1000)</f>
        <v>13.014742126100909</v>
      </c>
      <c r="V213" s="276">
        <f>IF(V$119=0,0,V$119/NMM!V$11*1000)</f>
        <v>13.814001533444602</v>
      </c>
      <c r="W213" s="276">
        <f>IF(W$119=0,0,W$119/NMM!W$11*1000)</f>
        <v>13.219976851798734</v>
      </c>
      <c r="X213" s="276">
        <f>IF(X$119=0,0,X$119/NMM!X$11*1000)</f>
        <v>11.661749348690455</v>
      </c>
      <c r="Y213" s="276">
        <f>IF(Y$119=0,0,Y$119/NMM!Y$11*1000)</f>
        <v>10.826938294244192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15.153768524510419</v>
      </c>
      <c r="C214" s="277">
        <f>IF(C$127=0,0,C$127/NMM!C$11*1000)</f>
        <v>13.884117661408359</v>
      </c>
      <c r="D214" s="277">
        <f>IF(D$127=0,0,D$127/NMM!D$11*1000)</f>
        <v>12.140431535325639</v>
      </c>
      <c r="E214" s="277">
        <f>IF(E$127=0,0,E$127/NMM!E$11*1000)</f>
        <v>12.153111115752827</v>
      </c>
      <c r="F214" s="277">
        <f>IF(F$127=0,0,F$127/NMM!F$11*1000)</f>
        <v>12.822744633401371</v>
      </c>
      <c r="G214" s="277">
        <f>IF(G$127=0,0,G$127/NMM!G$11*1000)</f>
        <v>14.053195002007451</v>
      </c>
      <c r="H214" s="277">
        <f>IF(H$127=0,0,H$127/NMM!H$11*1000)</f>
        <v>12.69686123910456</v>
      </c>
      <c r="I214" s="277">
        <f>IF(I$127=0,0,I$127/NMM!I$11*1000)</f>
        <v>12.133739988469813</v>
      </c>
      <c r="J214" s="277">
        <f>IF(J$127=0,0,J$127/NMM!J$11*1000)</f>
        <v>12.203992796322773</v>
      </c>
      <c r="K214" s="277">
        <f>IF(K$127=0,0,K$127/NMM!K$11*1000)</f>
        <v>10.766632069370042</v>
      </c>
      <c r="L214" s="277">
        <f>IF(L$127=0,0,L$127/NMM!L$11*1000)</f>
        <v>9.7072529669084187</v>
      </c>
      <c r="M214" s="277">
        <f>IF(M$127=0,0,M$127/NMM!M$11*1000)</f>
        <v>10.285245438566617</v>
      </c>
      <c r="N214" s="277">
        <f>IF(N$127=0,0,N$127/NMM!N$11*1000)</f>
        <v>10.355483761913971</v>
      </c>
      <c r="O214" s="277">
        <f>IF(O$127=0,0,O$127/NMM!O$11*1000)</f>
        <v>10.06100436470798</v>
      </c>
      <c r="P214" s="277">
        <f>IF(P$127=0,0,P$127/NMM!P$11*1000)</f>
        <v>10.151985656672814</v>
      </c>
      <c r="Q214" s="277">
        <f>IF(Q$127=0,0,Q$127/NMM!Q$11*1000)</f>
        <v>10.022800195868586</v>
      </c>
      <c r="R214" s="277">
        <f>IF(R$127=0,0,R$127/NMM!R$11*1000)</f>
        <v>9.8356671762399035</v>
      </c>
      <c r="S214" s="277">
        <f>IF(S$127=0,0,S$127/NMM!S$11*1000)</f>
        <v>10.494438052040499</v>
      </c>
      <c r="T214" s="277">
        <f>IF(T$127=0,0,T$127/NMM!T$11*1000)</f>
        <v>10.336388079987703</v>
      </c>
      <c r="U214" s="277">
        <f>IF(U$127=0,0,U$127/NMM!U$11*1000)</f>
        <v>10.434272234920485</v>
      </c>
      <c r="V214" s="277">
        <f>IF(V$127=0,0,V$127/NMM!V$11*1000)</f>
        <v>10.643006983923437</v>
      </c>
      <c r="W214" s="277">
        <f>IF(W$127=0,0,W$127/NMM!W$11*1000)</f>
        <v>9.7197175871470538</v>
      </c>
      <c r="X214" s="277">
        <f>IF(X$127=0,0,X$127/NMM!X$11*1000)</f>
        <v>8.2700746694733613</v>
      </c>
      <c r="Y214" s="277">
        <f>IF(Y$127=0,0,Y$127/NMM!Y$11*1000)</f>
        <v>8.699889907329279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BG: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126.23481101918409</v>
      </c>
      <c r="C5" s="223">
        <v>118.30724037606829</v>
      </c>
      <c r="D5" s="223">
        <v>119.6912196099907</v>
      </c>
      <c r="E5" s="223">
        <v>116.4342946106819</v>
      </c>
      <c r="F5" s="223">
        <v>165.01009239185569</v>
      </c>
      <c r="G5" s="223">
        <v>198.12511294374099</v>
      </c>
      <c r="H5" s="223">
        <v>212.10720526383679</v>
      </c>
      <c r="I5" s="223">
        <v>236.85049801695749</v>
      </c>
      <c r="J5" s="223">
        <v>175.94433778393559</v>
      </c>
      <c r="K5" s="223">
        <v>128.66339493427489</v>
      </c>
      <c r="L5" s="223">
        <v>101.4112241488106</v>
      </c>
      <c r="M5" s="223">
        <v>95.51311963632449</v>
      </c>
      <c r="N5" s="223">
        <v>88.091870029434617</v>
      </c>
      <c r="O5" s="223">
        <v>89.236728211787877</v>
      </c>
      <c r="P5" s="223">
        <v>84.995747811546892</v>
      </c>
      <c r="Q5" s="223">
        <v>96.071670045292109</v>
      </c>
      <c r="R5" s="223">
        <v>97.932601630238111</v>
      </c>
      <c r="S5" s="223">
        <v>106.4125906742093</v>
      </c>
      <c r="T5" s="223">
        <v>110.57125269710011</v>
      </c>
      <c r="U5" s="223">
        <v>114.9841298846606</v>
      </c>
      <c r="V5" s="223">
        <v>112.9542153379215</v>
      </c>
      <c r="W5" s="223">
        <v>114.20027289977889</v>
      </c>
      <c r="X5" s="223">
        <v>103.22832113295379</v>
      </c>
      <c r="Y5" s="223">
        <v>97.123657087281899</v>
      </c>
      <c r="DA5" s="89" t="s">
        <v>1579</v>
      </c>
    </row>
    <row r="6" spans="1:105" ht="12" customHeight="1" x14ac:dyDescent="0.25">
      <c r="A6" s="55" t="s">
        <v>91</v>
      </c>
      <c r="B6" s="259">
        <v>0.49380408165915529</v>
      </c>
      <c r="C6" s="259">
        <v>0.46236094362207492</v>
      </c>
      <c r="D6" s="259">
        <v>0.47445647430394061</v>
      </c>
      <c r="E6" s="259">
        <v>0.46123295562971323</v>
      </c>
      <c r="F6" s="259">
        <v>0.64952045318448259</v>
      </c>
      <c r="G6" s="259">
        <v>0.7828935863836427</v>
      </c>
      <c r="H6" s="259">
        <v>0.84268250644186826</v>
      </c>
      <c r="I6" s="259">
        <v>0.93639712269387199</v>
      </c>
      <c r="J6" s="259">
        <v>0.69296761858679778</v>
      </c>
      <c r="K6" s="259">
        <v>0.50655659544501241</v>
      </c>
      <c r="L6" s="259">
        <v>0.40080708079677851</v>
      </c>
      <c r="M6" s="259">
        <v>0.37281881890768492</v>
      </c>
      <c r="N6" s="259">
        <v>0.34558088563975731</v>
      </c>
      <c r="O6" s="259">
        <v>0.35031731492465368</v>
      </c>
      <c r="P6" s="259">
        <v>0.33214509363001837</v>
      </c>
      <c r="Q6" s="259">
        <v>0.37396562129792799</v>
      </c>
      <c r="R6" s="259">
        <v>0.38208319903896659</v>
      </c>
      <c r="S6" s="259">
        <v>0.41427344088263168</v>
      </c>
      <c r="T6" s="259">
        <v>0.42992765957348222</v>
      </c>
      <c r="U6" s="259">
        <v>0.44610723998735191</v>
      </c>
      <c r="V6" s="259">
        <v>0.43856507491773289</v>
      </c>
      <c r="W6" s="259">
        <v>0.44045036344064659</v>
      </c>
      <c r="X6" s="259">
        <v>0.39849662863150948</v>
      </c>
      <c r="Y6" s="259">
        <v>0.37623292124735253</v>
      </c>
      <c r="DA6" s="67" t="s">
        <v>1580</v>
      </c>
    </row>
    <row r="7" spans="1:105" ht="12" customHeight="1" x14ac:dyDescent="0.25">
      <c r="A7" s="173" t="s">
        <v>92</v>
      </c>
      <c r="B7" s="224">
        <v>5.1146124315429947E-2</v>
      </c>
      <c r="C7" s="224">
        <v>4.7889377952564149E-2</v>
      </c>
      <c r="D7" s="224">
        <v>4.9142181521617673E-2</v>
      </c>
      <c r="E7" s="224">
        <v>4.7772545758934207E-2</v>
      </c>
      <c r="F7" s="224">
        <v>6.7274563086576741E-2</v>
      </c>
      <c r="G7" s="224">
        <v>8.1088784362396707E-2</v>
      </c>
      <c r="H7" s="224">
        <v>8.7281466139567679E-2</v>
      </c>
      <c r="I7" s="224">
        <v>9.6988027083521611E-2</v>
      </c>
      <c r="J7" s="224">
        <v>7.1774635494551861E-2</v>
      </c>
      <c r="K7" s="224">
        <v>5.2466975397167048E-2</v>
      </c>
      <c r="L7" s="224">
        <v>4.1513890918152399E-2</v>
      </c>
      <c r="M7" s="224">
        <v>3.8614985916916589E-2</v>
      </c>
      <c r="N7" s="224">
        <v>3.5793796759597332E-2</v>
      </c>
      <c r="O7" s="224">
        <v>3.6284375938697273E-2</v>
      </c>
      <c r="P7" s="224">
        <v>3.4402174628614828E-2</v>
      </c>
      <c r="Q7" s="224">
        <v>3.8733766825773272E-2</v>
      </c>
      <c r="R7" s="224">
        <v>3.9574550966091297E-2</v>
      </c>
      <c r="S7" s="224">
        <v>4.2908679160309562E-2</v>
      </c>
      <c r="T7" s="224">
        <v>4.4530076481556921E-2</v>
      </c>
      <c r="U7" s="224">
        <v>4.6205888533249272E-2</v>
      </c>
      <c r="V7" s="224">
        <v>4.5424703187510247E-2</v>
      </c>
      <c r="W7" s="224">
        <v>4.5619973345746717E-2</v>
      </c>
      <c r="X7" s="224">
        <v>4.1274584120054171E-2</v>
      </c>
      <c r="Y7" s="224">
        <v>3.8968604101082917E-2</v>
      </c>
      <c r="DA7" s="177" t="s">
        <v>1581</v>
      </c>
    </row>
    <row r="8" spans="1:105" ht="12" customHeight="1" x14ac:dyDescent="0.25">
      <c r="A8" s="173" t="s">
        <v>93</v>
      </c>
      <c r="B8" s="224">
        <v>0.87333923130199875</v>
      </c>
      <c r="C8" s="224">
        <v>0.78048916068256058</v>
      </c>
      <c r="D8" s="224">
        <v>0.67593071402007188</v>
      </c>
      <c r="E8" s="224">
        <v>0.68870713657322613</v>
      </c>
      <c r="F8" s="224">
        <v>1.1006812461198381</v>
      </c>
      <c r="G8" s="224">
        <v>1.5551314439749291</v>
      </c>
      <c r="H8" s="224">
        <v>1.6645603466210761</v>
      </c>
      <c r="I8" s="224">
        <v>1.775332915351487</v>
      </c>
      <c r="J8" s="224">
        <v>1.3315600204086731</v>
      </c>
      <c r="K8" s="224">
        <v>0.99116466366504441</v>
      </c>
      <c r="L8" s="224">
        <v>0.61740464027594077</v>
      </c>
      <c r="M8" s="224">
        <v>0.67514156681856508</v>
      </c>
      <c r="N8" s="224">
        <v>0.65171728003169227</v>
      </c>
      <c r="O8" s="224">
        <v>0.61195546223659758</v>
      </c>
      <c r="P8" s="224">
        <v>0.65457173737314178</v>
      </c>
      <c r="Q8" s="224">
        <v>0.7719125857626673</v>
      </c>
      <c r="R8" s="224">
        <v>0.72220024542758776</v>
      </c>
      <c r="S8" s="224">
        <v>0.83627105647034783</v>
      </c>
      <c r="T8" s="224">
        <v>0.88138902839864397</v>
      </c>
      <c r="U8" s="224">
        <v>0.9628790709185947</v>
      </c>
      <c r="V8" s="224">
        <v>0.89817624792013095</v>
      </c>
      <c r="W8" s="224">
        <v>0.86981056714367377</v>
      </c>
      <c r="X8" s="224">
        <v>0.74643757682056144</v>
      </c>
      <c r="Y8" s="224">
        <v>0.81522299766363204</v>
      </c>
      <c r="DA8" s="177" t="s">
        <v>1582</v>
      </c>
    </row>
    <row r="9" spans="1:105" ht="12" customHeight="1" x14ac:dyDescent="0.25">
      <c r="A9" s="173" t="s">
        <v>94</v>
      </c>
      <c r="B9" s="224">
        <v>9.7382140089141311E-2</v>
      </c>
      <c r="C9" s="224">
        <v>9.1181300146950042E-2</v>
      </c>
      <c r="D9" s="224">
        <v>9.3566636167981485E-2</v>
      </c>
      <c r="E9" s="224">
        <v>9.0958851834408799E-2</v>
      </c>
      <c r="F9" s="224">
        <v>0.1280906620906242</v>
      </c>
      <c r="G9" s="224">
        <v>0.15439291762826329</v>
      </c>
      <c r="H9" s="224">
        <v>0.16618377397219161</v>
      </c>
      <c r="I9" s="224">
        <v>0.18466505071172251</v>
      </c>
      <c r="J9" s="224">
        <v>0.13665879286319391</v>
      </c>
      <c r="K9" s="224">
        <v>9.9897038467077856E-2</v>
      </c>
      <c r="L9" s="224">
        <v>7.9042382881340426E-2</v>
      </c>
      <c r="M9" s="224">
        <v>7.3522872327726613E-2</v>
      </c>
      <c r="N9" s="224">
        <v>6.8151332618448038E-2</v>
      </c>
      <c r="O9" s="224">
        <v>6.9085394602290559E-2</v>
      </c>
      <c r="P9" s="224">
        <v>6.5501686274285029E-2</v>
      </c>
      <c r="Q9" s="224">
        <v>7.3749030990988396E-2</v>
      </c>
      <c r="R9" s="224">
        <v>7.5349882669059259E-2</v>
      </c>
      <c r="S9" s="224">
        <v>8.1698057496190149E-2</v>
      </c>
      <c r="T9" s="224">
        <v>8.4785195440486627E-2</v>
      </c>
      <c r="U9" s="224">
        <v>8.7975938945791532E-2</v>
      </c>
      <c r="V9" s="224">
        <v>8.6488563278670064E-2</v>
      </c>
      <c r="W9" s="224">
        <v>8.6860357352202169E-2</v>
      </c>
      <c r="X9" s="224">
        <v>7.8586743114914259E-2</v>
      </c>
      <c r="Y9" s="224">
        <v>7.4196160793069163E-2</v>
      </c>
      <c r="DA9" s="177" t="s">
        <v>1583</v>
      </c>
    </row>
    <row r="10" spans="1:105" ht="12" customHeight="1" x14ac:dyDescent="0.25">
      <c r="A10" s="56" t="s">
        <v>95</v>
      </c>
      <c r="B10" s="260">
        <v>0.58199083220060843</v>
      </c>
      <c r="C10" s="260">
        <v>0.53429772287049115</v>
      </c>
      <c r="D10" s="260">
        <v>0.51664911647304135</v>
      </c>
      <c r="E10" s="260">
        <v>0.49812621211746438</v>
      </c>
      <c r="F10" s="260">
        <v>0.73486171112694731</v>
      </c>
      <c r="G10" s="260">
        <v>0.91330853518652244</v>
      </c>
      <c r="H10" s="260">
        <v>0.96789182709117039</v>
      </c>
      <c r="I10" s="260">
        <v>1.0760895930739871</v>
      </c>
      <c r="J10" s="260">
        <v>0.79620169663779339</v>
      </c>
      <c r="K10" s="260">
        <v>0.58608772099535011</v>
      </c>
      <c r="L10" s="260">
        <v>0.43613267569840519</v>
      </c>
      <c r="M10" s="260">
        <v>0.42892791924556889</v>
      </c>
      <c r="N10" s="260">
        <v>0.39380558677630878</v>
      </c>
      <c r="O10" s="260">
        <v>0.3888188692855965</v>
      </c>
      <c r="P10" s="260">
        <v>0.3821408204634224</v>
      </c>
      <c r="Q10" s="260">
        <v>0.43760961431471301</v>
      </c>
      <c r="R10" s="260">
        <v>0.43153848689413221</v>
      </c>
      <c r="S10" s="260">
        <v>0.47673309879530767</v>
      </c>
      <c r="T10" s="260">
        <v>0.49548922881629859</v>
      </c>
      <c r="U10" s="260">
        <v>0.51931419240167642</v>
      </c>
      <c r="V10" s="260">
        <v>0.50140159305753629</v>
      </c>
      <c r="W10" s="260">
        <v>0.50845870406324933</v>
      </c>
      <c r="X10" s="260">
        <v>0.4523546550989811</v>
      </c>
      <c r="Y10" s="260">
        <v>0.43986455030086552</v>
      </c>
      <c r="DA10" s="68" t="s">
        <v>1584</v>
      </c>
    </row>
    <row r="11" spans="1:105" ht="12" customHeight="1" x14ac:dyDescent="0.25">
      <c r="A11" s="37" t="s">
        <v>159</v>
      </c>
      <c r="B11" s="226">
        <v>1.2623912285950341E-2</v>
      </c>
      <c r="C11" s="226">
        <v>5.3476359442792701E-3</v>
      </c>
      <c r="D11" s="226">
        <v>5.263703076013343E-3</v>
      </c>
      <c r="E11" s="226">
        <v>2.949123519307071E-3</v>
      </c>
      <c r="F11" s="226">
        <v>7.474456537330791E-3</v>
      </c>
      <c r="G11" s="226">
        <v>7.7194983081596133E-3</v>
      </c>
      <c r="H11" s="226">
        <v>9.9316150076785483E-3</v>
      </c>
      <c r="I11" s="226">
        <v>6.8673382390897417E-3</v>
      </c>
      <c r="J11" s="226">
        <v>1.2014992562178551E-2</v>
      </c>
      <c r="K11" s="226">
        <v>6.3116173951550478E-3</v>
      </c>
      <c r="L11" s="226">
        <v>1.6578715134156769E-3</v>
      </c>
      <c r="M11" s="226">
        <v>1.4116298472208111E-3</v>
      </c>
      <c r="N11" s="226">
        <v>1.345045065322371E-3</v>
      </c>
      <c r="O11" s="226">
        <v>1.3314708025487709E-3</v>
      </c>
      <c r="P11" s="226">
        <v>3.3435679801168319E-3</v>
      </c>
      <c r="Q11" s="226">
        <v>4.7626755413093741E-3</v>
      </c>
      <c r="R11" s="226">
        <v>4.633852330919128E-3</v>
      </c>
      <c r="S11" s="226">
        <v>4.1963228850748968E-3</v>
      </c>
      <c r="T11" s="226">
        <v>5.138840463220413E-3</v>
      </c>
      <c r="U11" s="226">
        <v>4.9766050005543138E-3</v>
      </c>
      <c r="V11" s="226">
        <v>6.6608413954179022E-3</v>
      </c>
      <c r="W11" s="226">
        <v>4.0876390848987839E-3</v>
      </c>
      <c r="X11" s="226">
        <v>5.1900448330224761E-3</v>
      </c>
      <c r="Y11" s="226">
        <v>5.0386974515483273E-3</v>
      </c>
      <c r="DA11" s="69" t="s">
        <v>1585</v>
      </c>
    </row>
    <row r="12" spans="1:105" ht="12" customHeight="1" x14ac:dyDescent="0.25">
      <c r="A12" s="37" t="s">
        <v>35</v>
      </c>
      <c r="B12" s="226">
        <v>0.48649341692237008</v>
      </c>
      <c r="C12" s="226">
        <v>0.43082651291045898</v>
      </c>
      <c r="D12" s="226">
        <v>0.44019453048307511</v>
      </c>
      <c r="E12" s="226">
        <v>0.40144679632624131</v>
      </c>
      <c r="F12" s="226">
        <v>0.56702029184320413</v>
      </c>
      <c r="G12" s="226">
        <v>0.63588512765726635</v>
      </c>
      <c r="H12" s="226">
        <v>0.68789251886483826</v>
      </c>
      <c r="I12" s="226">
        <v>0.79325071781512391</v>
      </c>
      <c r="J12" s="226">
        <v>0.58554542906510521</v>
      </c>
      <c r="K12" s="226">
        <v>0.44650074816420682</v>
      </c>
      <c r="L12" s="226">
        <v>0.36543240580734021</v>
      </c>
      <c r="M12" s="226">
        <v>0.35053593537914951</v>
      </c>
      <c r="N12" s="226">
        <v>0.30952479777990799</v>
      </c>
      <c r="O12" s="226">
        <v>0.31655535274623658</v>
      </c>
      <c r="P12" s="226">
        <v>0.29410023403821822</v>
      </c>
      <c r="Q12" s="226">
        <v>0.33018584288522612</v>
      </c>
      <c r="R12" s="226">
        <v>0.33970717559109009</v>
      </c>
      <c r="S12" s="226">
        <v>0.36556684867740952</v>
      </c>
      <c r="T12" s="226">
        <v>0.37335271005811937</v>
      </c>
      <c r="U12" s="226">
        <v>0.37327799847742682</v>
      </c>
      <c r="V12" s="226">
        <v>0.37914352477823071</v>
      </c>
      <c r="W12" s="226">
        <v>0.40134600841235168</v>
      </c>
      <c r="X12" s="226">
        <v>0.35585598250746869</v>
      </c>
      <c r="Y12" s="226">
        <v>0.30792385705539921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8.2873502992288073E-2</v>
      </c>
      <c r="C15" s="226">
        <v>9.812357401575289E-2</v>
      </c>
      <c r="D15" s="226">
        <v>7.1190882913952938E-2</v>
      </c>
      <c r="E15" s="226">
        <v>9.3730292271916024E-2</v>
      </c>
      <c r="F15" s="226">
        <v>0.16036696274641229</v>
      </c>
      <c r="G15" s="226">
        <v>0.26970390922109638</v>
      </c>
      <c r="H15" s="226">
        <v>0.27006769321865348</v>
      </c>
      <c r="I15" s="226">
        <v>0.27597153701977373</v>
      </c>
      <c r="J15" s="226">
        <v>0.19864127501050971</v>
      </c>
      <c r="K15" s="226">
        <v>0.13327535543598831</v>
      </c>
      <c r="L15" s="226">
        <v>6.9042398377649333E-2</v>
      </c>
      <c r="M15" s="226">
        <v>7.6980354019198602E-2</v>
      </c>
      <c r="N15" s="226">
        <v>8.2935743931078512E-2</v>
      </c>
      <c r="O15" s="226">
        <v>7.0932045736811167E-2</v>
      </c>
      <c r="P15" s="226">
        <v>8.4697018445087369E-2</v>
      </c>
      <c r="Q15" s="226">
        <v>0.10266109588817759</v>
      </c>
      <c r="R15" s="226">
        <v>8.7197458972122943E-2</v>
      </c>
      <c r="S15" s="226">
        <v>0.10696992723282329</v>
      </c>
      <c r="T15" s="226">
        <v>0.1169976782949588</v>
      </c>
      <c r="U15" s="226">
        <v>0.14105958892369541</v>
      </c>
      <c r="V15" s="226">
        <v>0.1155972268838877</v>
      </c>
      <c r="W15" s="226">
        <v>0.10302505656599879</v>
      </c>
      <c r="X15" s="226">
        <v>9.1308627758489858E-2</v>
      </c>
      <c r="Y15" s="226">
        <v>0.126901995793918</v>
      </c>
      <c r="DA15" s="69" t="s">
        <v>1589</v>
      </c>
    </row>
    <row r="16" spans="1:105" ht="12" customHeight="1" x14ac:dyDescent="0.25">
      <c r="A16" s="57" t="s">
        <v>1450</v>
      </c>
      <c r="B16" s="261">
        <v>3.4034005576291788</v>
      </c>
      <c r="C16" s="261">
        <v>3.0415640904284631</v>
      </c>
      <c r="D16" s="261">
        <v>2.634100114322135</v>
      </c>
      <c r="E16" s="261">
        <v>2.6838897975098308</v>
      </c>
      <c r="F16" s="261">
        <v>4.2893517576572249</v>
      </c>
      <c r="G16" s="261">
        <v>6.0603429159141138</v>
      </c>
      <c r="H16" s="261">
        <v>6.4867870454551806</v>
      </c>
      <c r="I16" s="261">
        <v>6.9184674379929652</v>
      </c>
      <c r="J16" s="261">
        <v>5.1890856995161148</v>
      </c>
      <c r="K16" s="261">
        <v>3.8625659401454961</v>
      </c>
      <c r="L16" s="261">
        <v>2.4060241675681269</v>
      </c>
      <c r="M16" s="261">
        <v>2.631024809870675</v>
      </c>
      <c r="N16" s="261">
        <v>2.5397404293514851</v>
      </c>
      <c r="O16" s="261">
        <v>2.3847887358904809</v>
      </c>
      <c r="P16" s="261">
        <v>2.5508642416794109</v>
      </c>
      <c r="Q16" s="261">
        <v>3.0081412017974358</v>
      </c>
      <c r="R16" s="261">
        <v>2.814412349647708</v>
      </c>
      <c r="S16" s="261">
        <v>3.2589459833118699</v>
      </c>
      <c r="T16" s="261">
        <v>3.434770594546769</v>
      </c>
      <c r="U16" s="261">
        <v>3.7523370638099869</v>
      </c>
      <c r="V16" s="261">
        <v>3.5001903423752232</v>
      </c>
      <c r="W16" s="261">
        <v>3.389649363209315</v>
      </c>
      <c r="X16" s="261">
        <v>2.908865162737662</v>
      </c>
      <c r="Y16" s="261">
        <v>3.176921756628508</v>
      </c>
      <c r="DA16" s="70" t="s">
        <v>1590</v>
      </c>
    </row>
    <row r="17" spans="1:105" ht="12" customHeight="1" x14ac:dyDescent="0.25">
      <c r="A17" s="57" t="s">
        <v>1452</v>
      </c>
      <c r="B17" s="261">
        <v>15.710888920275069</v>
      </c>
      <c r="C17" s="261">
        <v>14.379532149201919</v>
      </c>
      <c r="D17" s="261">
        <v>15.113708612781741</v>
      </c>
      <c r="E17" s="261">
        <v>14.54084569637955</v>
      </c>
      <c r="F17" s="261">
        <v>20.261973392163078</v>
      </c>
      <c r="G17" s="261">
        <v>24.408342790376629</v>
      </c>
      <c r="H17" s="261">
        <v>26.54261596912211</v>
      </c>
      <c r="I17" s="261">
        <v>29.37526010066653</v>
      </c>
      <c r="J17" s="261">
        <v>21.789581209675411</v>
      </c>
      <c r="K17" s="261">
        <v>16.02656773964447</v>
      </c>
      <c r="L17" s="261">
        <v>12.782550827630089</v>
      </c>
      <c r="M17" s="261">
        <v>11.84231568646457</v>
      </c>
      <c r="N17" s="261">
        <v>10.97708419504673</v>
      </c>
      <c r="O17" s="261">
        <v>11.11446231742651</v>
      </c>
      <c r="P17" s="261">
        <v>10.513145515082149</v>
      </c>
      <c r="Q17" s="261">
        <v>11.758360235387951</v>
      </c>
      <c r="R17" s="261">
        <v>12.03540151382696</v>
      </c>
      <c r="S17" s="261">
        <v>12.97955250781596</v>
      </c>
      <c r="T17" s="261">
        <v>13.38368449791542</v>
      </c>
      <c r="U17" s="261">
        <v>13.706378288111329</v>
      </c>
      <c r="V17" s="261">
        <v>13.61288583369751</v>
      </c>
      <c r="W17" s="261">
        <v>13.646531301018319</v>
      </c>
      <c r="X17" s="261">
        <v>12.32788405575347</v>
      </c>
      <c r="Y17" s="261">
        <v>11.63658359319291</v>
      </c>
      <c r="DA17" s="70" t="s">
        <v>1591</v>
      </c>
    </row>
    <row r="18" spans="1:105" ht="12" customHeight="1" x14ac:dyDescent="0.25">
      <c r="A18" s="18" t="s">
        <v>28</v>
      </c>
      <c r="B18" s="230">
        <v>2.7580961270902509</v>
      </c>
      <c r="C18" s="230">
        <v>4.3846491119226876</v>
      </c>
      <c r="D18" s="230">
        <v>2.896245892519282</v>
      </c>
      <c r="E18" s="230">
        <v>3.4172377206727158</v>
      </c>
      <c r="F18" s="230">
        <v>5.5412959188703903</v>
      </c>
      <c r="G18" s="230">
        <v>4.946014135231815</v>
      </c>
      <c r="H18" s="230">
        <v>3.393867273382758</v>
      </c>
      <c r="I18" s="230">
        <v>5.5923966635562348</v>
      </c>
      <c r="J18" s="230">
        <v>4.1557134058856589</v>
      </c>
      <c r="K18" s="230">
        <v>2.2603015126892489</v>
      </c>
      <c r="L18" s="230">
        <v>2.1596974523762529</v>
      </c>
      <c r="M18" s="230">
        <v>2.1169575894938308</v>
      </c>
      <c r="N18" s="230">
        <v>1.4836050707618269</v>
      </c>
      <c r="O18" s="230">
        <v>1.2971998988654789</v>
      </c>
      <c r="P18" s="230">
        <v>1.282105471398489</v>
      </c>
      <c r="Q18" s="230">
        <v>1.4704036481766469</v>
      </c>
      <c r="R18" s="230">
        <v>1.1407782408846709</v>
      </c>
      <c r="S18" s="230">
        <v>1.1020595592201301</v>
      </c>
      <c r="T18" s="230">
        <v>1.125201643495821</v>
      </c>
      <c r="U18" s="230">
        <v>1.0453103819307961</v>
      </c>
      <c r="V18" s="230">
        <v>0.65655023633126575</v>
      </c>
      <c r="W18" s="230">
        <v>1.3019378110286091</v>
      </c>
      <c r="X18" s="230">
        <v>1.107033525765643</v>
      </c>
      <c r="Y18" s="230">
        <v>0.55376432225053496</v>
      </c>
      <c r="DA18" s="71" t="s">
        <v>1592</v>
      </c>
    </row>
    <row r="19" spans="1:105" ht="12" customHeight="1" x14ac:dyDescent="0.25">
      <c r="A19" s="18" t="s">
        <v>31</v>
      </c>
      <c r="B19" s="230">
        <v>0.11561918952390431</v>
      </c>
      <c r="C19" s="230">
        <v>3.5744058990462943E-2</v>
      </c>
      <c r="D19" s="230">
        <v>3.0482693650658151E-2</v>
      </c>
      <c r="E19" s="230">
        <v>2.915541684463941E-2</v>
      </c>
      <c r="F19" s="230">
        <v>9.0102478446765943E-2</v>
      </c>
      <c r="G19" s="230">
        <v>5.1021665767844483E-2</v>
      </c>
      <c r="H19" s="230">
        <v>4.8333212028614951E-2</v>
      </c>
      <c r="I19" s="230">
        <v>0</v>
      </c>
      <c r="J19" s="230">
        <v>3.4959828708180582E-2</v>
      </c>
      <c r="K19" s="230">
        <v>3.4962107372676611E-2</v>
      </c>
      <c r="L19" s="230">
        <v>2.283482881515864E-2</v>
      </c>
      <c r="M19" s="230">
        <v>2.6939708212732581E-2</v>
      </c>
      <c r="N19" s="230">
        <v>2.5170484167117969E-2</v>
      </c>
      <c r="O19" s="230">
        <v>2.3673076066417959E-2</v>
      </c>
      <c r="P19" s="230">
        <v>2.278543982290273E-2</v>
      </c>
      <c r="Q19" s="230">
        <v>2.548780955352677E-2</v>
      </c>
      <c r="R19" s="230">
        <v>2.3735191593274259E-2</v>
      </c>
      <c r="S19" s="230">
        <v>2.9216333319350779E-2</v>
      </c>
      <c r="T19" s="230">
        <v>3.7494091903634223E-2</v>
      </c>
      <c r="U19" s="230">
        <v>4.3048032299325717E-2</v>
      </c>
      <c r="V19" s="230">
        <v>4.1955172316683567E-2</v>
      </c>
      <c r="W19" s="230">
        <v>4.6804050021054658E-2</v>
      </c>
      <c r="X19" s="230">
        <v>0.70568604330697182</v>
      </c>
      <c r="Y19" s="230">
        <v>0.9249648490825072</v>
      </c>
      <c r="DA19" s="71" t="s">
        <v>1593</v>
      </c>
    </row>
    <row r="20" spans="1:105" ht="12" customHeight="1" x14ac:dyDescent="0.25">
      <c r="A20" s="18" t="s">
        <v>159</v>
      </c>
      <c r="B20" s="295">
        <v>0.19852101556170049</v>
      </c>
      <c r="C20" s="295">
        <v>6.1073977715417289E-2</v>
      </c>
      <c r="D20" s="295">
        <v>5.2007566194090762E-2</v>
      </c>
      <c r="E20" s="295">
        <v>2.478944246669881E-2</v>
      </c>
      <c r="F20" s="295">
        <v>6.9574840911036273E-2</v>
      </c>
      <c r="G20" s="295">
        <v>7.904735475482598E-2</v>
      </c>
      <c r="H20" s="295">
        <v>0.10951527613184391</v>
      </c>
      <c r="I20" s="295">
        <v>7.3557677110187125E-2</v>
      </c>
      <c r="J20" s="295">
        <v>0.15149990873020611</v>
      </c>
      <c r="K20" s="295">
        <v>9.1055275720445125E-2</v>
      </c>
      <c r="L20" s="295">
        <v>1.9749715402057329E-2</v>
      </c>
      <c r="M20" s="295">
        <v>2.3392539242180412E-2</v>
      </c>
      <c r="N20" s="295">
        <v>2.1859057024313941E-2</v>
      </c>
      <c r="O20" s="295">
        <v>2.055081419565959E-2</v>
      </c>
      <c r="P20" s="295">
        <v>5.9406148500334717E-2</v>
      </c>
      <c r="Q20" s="295">
        <v>8.8653013352278334E-2</v>
      </c>
      <c r="R20" s="295">
        <v>8.2540906498224431E-2</v>
      </c>
      <c r="S20" s="295">
        <v>7.790718932830358E-2</v>
      </c>
      <c r="T20" s="295">
        <v>9.4640666015774269E-2</v>
      </c>
      <c r="U20" s="295">
        <v>9.1487774870765246E-2</v>
      </c>
      <c r="V20" s="295">
        <v>0.1281982714147136</v>
      </c>
      <c r="W20" s="295">
        <v>8.0951344224532373E-2</v>
      </c>
      <c r="X20" s="295">
        <v>9.1373519708313519E-2</v>
      </c>
      <c r="Y20" s="295">
        <v>9.3451009652432901E-2</v>
      </c>
      <c r="DA20" s="122" t="s">
        <v>1594</v>
      </c>
    </row>
    <row r="21" spans="1:105" ht="12" customHeight="1" x14ac:dyDescent="0.25">
      <c r="A21" s="18" t="s">
        <v>32</v>
      </c>
      <c r="B21" s="295">
        <v>1.319965763520063</v>
      </c>
      <c r="C21" s="295">
        <v>1.305830660313231</v>
      </c>
      <c r="D21" s="295">
        <v>0.55680808512503233</v>
      </c>
      <c r="E21" s="295">
        <v>0.42161290008116442</v>
      </c>
      <c r="F21" s="295">
        <v>0.74496201130862449</v>
      </c>
      <c r="G21" s="295">
        <v>0.42184570867979621</v>
      </c>
      <c r="H21" s="295">
        <v>0.59003300792508229</v>
      </c>
      <c r="I21" s="295">
        <v>0.55961891291969446</v>
      </c>
      <c r="J21" s="295">
        <v>0.24379867876608291</v>
      </c>
      <c r="K21" s="295">
        <v>0.29799504306638591</v>
      </c>
      <c r="L21" s="295">
        <v>0.1592428024020226</v>
      </c>
      <c r="M21" s="295">
        <v>0.16866495914698559</v>
      </c>
      <c r="N21" s="295">
        <v>0.1365244364582047</v>
      </c>
      <c r="O21" s="295">
        <v>5.5028940033340849E-2</v>
      </c>
      <c r="P21" s="295">
        <v>1.7655198929083599E-2</v>
      </c>
      <c r="Q21" s="295">
        <v>3.9498236718854447E-2</v>
      </c>
      <c r="R21" s="295">
        <v>1.839110995689287E-2</v>
      </c>
      <c r="S21" s="295">
        <v>2.0980120532650241E-3</v>
      </c>
      <c r="T21" s="295">
        <v>1.192339716497782E-2</v>
      </c>
      <c r="U21" s="295">
        <v>3.3270595520652452E-2</v>
      </c>
      <c r="V21" s="295">
        <v>2.4110496160937089E-2</v>
      </c>
      <c r="W21" s="295">
        <v>0</v>
      </c>
      <c r="X21" s="295">
        <v>7.1520050244824884E-3</v>
      </c>
      <c r="Y21" s="295">
        <v>1.8165897425956281E-2</v>
      </c>
      <c r="DA21" s="122" t="s">
        <v>1595</v>
      </c>
    </row>
    <row r="22" spans="1:105" ht="12" customHeight="1" x14ac:dyDescent="0.25">
      <c r="A22" s="18" t="s">
        <v>33</v>
      </c>
      <c r="B22" s="295">
        <v>3.846224527155897</v>
      </c>
      <c r="C22" s="295">
        <v>3.7863643096261068</v>
      </c>
      <c r="D22" s="295">
        <v>7.3306931466425231</v>
      </c>
      <c r="E22" s="295">
        <v>7.3507070314552454</v>
      </c>
      <c r="F22" s="295">
        <v>8.664398871392951</v>
      </c>
      <c r="G22" s="295">
        <v>12.53855479718522</v>
      </c>
      <c r="H22" s="295">
        <v>14.9820730538296</v>
      </c>
      <c r="I22" s="295">
        <v>14.849108924462771</v>
      </c>
      <c r="J22" s="295">
        <v>9.8986719154896843</v>
      </c>
      <c r="K22" s="295">
        <v>6.7704150231958664</v>
      </c>
      <c r="L22" s="295">
        <v>5.914145168784346</v>
      </c>
      <c r="M22" s="295">
        <v>3.390717186729125</v>
      </c>
      <c r="N22" s="295">
        <v>3.947908901178081</v>
      </c>
      <c r="O22" s="295">
        <v>3.935747252611816</v>
      </c>
      <c r="P22" s="295">
        <v>3.2346420968679679</v>
      </c>
      <c r="Q22" s="295">
        <v>2.917983240595734</v>
      </c>
      <c r="R22" s="295">
        <v>3.073164457088748</v>
      </c>
      <c r="S22" s="295">
        <v>2.9409188675985418</v>
      </c>
      <c r="T22" s="295">
        <v>2.7269095921013462</v>
      </c>
      <c r="U22" s="295">
        <v>2.2511919500918709</v>
      </c>
      <c r="V22" s="295">
        <v>2.1586386468259109</v>
      </c>
      <c r="W22" s="295">
        <v>0.7821539962357601</v>
      </c>
      <c r="X22" s="295">
        <v>0.74755747603324718</v>
      </c>
      <c r="Y22" s="295">
        <v>1.5745421342198569</v>
      </c>
      <c r="DA22" s="122" t="s">
        <v>1596</v>
      </c>
    </row>
    <row r="23" spans="1:105" ht="12" customHeight="1" x14ac:dyDescent="0.25">
      <c r="A23" s="18" t="s">
        <v>35</v>
      </c>
      <c r="B23" s="295">
        <v>7.4673022567265948</v>
      </c>
      <c r="C23" s="295">
        <v>4.8025405141781334</v>
      </c>
      <c r="D23" s="295">
        <v>4.2451596987582789</v>
      </c>
      <c r="E23" s="295">
        <v>3.2936392995640431</v>
      </c>
      <c r="F23" s="295">
        <v>5.1516392712333152</v>
      </c>
      <c r="G23" s="295">
        <v>6.3555212549098767</v>
      </c>
      <c r="H23" s="295">
        <v>7.4037143715050142</v>
      </c>
      <c r="I23" s="295">
        <v>8.2932409693646303</v>
      </c>
      <c r="J23" s="295">
        <v>7.2064885833122192</v>
      </c>
      <c r="K23" s="295">
        <v>6.2872522245772871</v>
      </c>
      <c r="L23" s="295">
        <v>4.2490444315102076</v>
      </c>
      <c r="M23" s="295">
        <v>5.6697423504147926</v>
      </c>
      <c r="N23" s="295">
        <v>4.9098053978100236</v>
      </c>
      <c r="O23" s="295">
        <v>4.7689337565880887</v>
      </c>
      <c r="P23" s="295">
        <v>5.1002428071870449</v>
      </c>
      <c r="Q23" s="295">
        <v>5.9989493801754579</v>
      </c>
      <c r="R23" s="295">
        <v>5.9061708771934356</v>
      </c>
      <c r="S23" s="295">
        <v>6.6244478715806689</v>
      </c>
      <c r="T23" s="295">
        <v>6.7112930661168821</v>
      </c>
      <c r="U23" s="295">
        <v>6.6978671481434802</v>
      </c>
      <c r="V23" s="295">
        <v>7.1224754825727157</v>
      </c>
      <c r="W23" s="295">
        <v>7.7579095647288137</v>
      </c>
      <c r="X23" s="295">
        <v>6.1150182736911836</v>
      </c>
      <c r="Y23" s="295">
        <v>5.5742096266612746</v>
      </c>
      <c r="DA23" s="122" t="s">
        <v>1597</v>
      </c>
    </row>
    <row r="24" spans="1:105" ht="12" customHeight="1" x14ac:dyDescent="0.25">
      <c r="A24" s="18" t="s">
        <v>38</v>
      </c>
      <c r="B24" s="295">
        <v>5.1600406966652674E-3</v>
      </c>
      <c r="C24" s="295">
        <v>3.3295164558846961E-3</v>
      </c>
      <c r="D24" s="295">
        <v>2.3115298918782198E-3</v>
      </c>
      <c r="E24" s="295">
        <v>3.7038852950362282E-3</v>
      </c>
      <c r="F24" s="295">
        <v>0</v>
      </c>
      <c r="G24" s="295">
        <v>1.6337873847254221E-2</v>
      </c>
      <c r="H24" s="295">
        <v>1.507977431919268E-2</v>
      </c>
      <c r="I24" s="295">
        <v>7.3369532530117871E-3</v>
      </c>
      <c r="J24" s="295">
        <v>9.8448888783382787E-2</v>
      </c>
      <c r="K24" s="295">
        <v>0.28458655302255681</v>
      </c>
      <c r="L24" s="295">
        <v>0.25783642834004372</v>
      </c>
      <c r="M24" s="295">
        <v>0.44590135322492108</v>
      </c>
      <c r="N24" s="295">
        <v>0.45221084764716307</v>
      </c>
      <c r="O24" s="295">
        <v>1.0133285790657109</v>
      </c>
      <c r="P24" s="295">
        <v>0.79630835237632414</v>
      </c>
      <c r="Q24" s="295">
        <v>1.217384906815455</v>
      </c>
      <c r="R24" s="295">
        <v>1.7906207306117159</v>
      </c>
      <c r="S24" s="295">
        <v>2.2029046747156968</v>
      </c>
      <c r="T24" s="295">
        <v>2.676222041116985</v>
      </c>
      <c r="U24" s="295">
        <v>3.5442024052544392</v>
      </c>
      <c r="V24" s="295">
        <v>3.4809575280752849</v>
      </c>
      <c r="W24" s="295">
        <v>3.6767745347795469</v>
      </c>
      <c r="X24" s="295">
        <v>3.5540632122236269</v>
      </c>
      <c r="Y24" s="295">
        <v>2.897485753900344</v>
      </c>
      <c r="DA24" s="122" t="s">
        <v>1598</v>
      </c>
    </row>
    <row r="25" spans="1:105" ht="12" customHeight="1" x14ac:dyDescent="0.25">
      <c r="A25" s="57" t="s">
        <v>1461</v>
      </c>
      <c r="B25" s="261">
        <v>100.312291476002</v>
      </c>
      <c r="C25" s="261">
        <v>94.709856118662103</v>
      </c>
      <c r="D25" s="261">
        <v>96.410306789373109</v>
      </c>
      <c r="E25" s="261">
        <v>93.676487716275275</v>
      </c>
      <c r="F25" s="261">
        <v>131.86019736283319</v>
      </c>
      <c r="G25" s="261">
        <v>155.87978971213789</v>
      </c>
      <c r="H25" s="261">
        <v>166.47795548969481</v>
      </c>
      <c r="I25" s="261">
        <v>187.0100629705218</v>
      </c>
      <c r="J25" s="261">
        <v>138.83750528884681</v>
      </c>
      <c r="K25" s="261">
        <v>101.25513217477381</v>
      </c>
      <c r="L25" s="261">
        <v>81.300297409797409</v>
      </c>
      <c r="M25" s="261">
        <v>75.830179453363144</v>
      </c>
      <c r="N25" s="261">
        <v>69.595604878599744</v>
      </c>
      <c r="O25" s="261">
        <v>70.989065221275112</v>
      </c>
      <c r="P25" s="261">
        <v>66.973167627743692</v>
      </c>
      <c r="Q25" s="261">
        <v>75.506312245514664</v>
      </c>
      <c r="R25" s="261">
        <v>77.571205813545276</v>
      </c>
      <c r="S25" s="261">
        <v>83.872364521454017</v>
      </c>
      <c r="T25" s="261">
        <v>87.130881930689156</v>
      </c>
      <c r="U25" s="261">
        <v>90.361191075809785</v>
      </c>
      <c r="V25" s="261">
        <v>89.096451738323054</v>
      </c>
      <c r="W25" s="261">
        <v>90.577020541286885</v>
      </c>
      <c r="X25" s="261">
        <v>82.281643249693232</v>
      </c>
      <c r="Y25" s="261">
        <v>76.245485839780656</v>
      </c>
      <c r="DA25" s="70" t="s">
        <v>1599</v>
      </c>
    </row>
    <row r="26" spans="1:105" ht="12" customHeight="1" x14ac:dyDescent="0.25">
      <c r="A26" s="18" t="s">
        <v>28</v>
      </c>
      <c r="B26" s="230">
        <v>21.029039864408979</v>
      </c>
      <c r="C26" s="230">
        <v>33.430655320683989</v>
      </c>
      <c r="D26" s="230">
        <v>22.082359542403939</v>
      </c>
      <c r="E26" s="230">
        <v>26.054649636160811</v>
      </c>
      <c r="F26" s="230">
        <v>42.249482037215138</v>
      </c>
      <c r="G26" s="230">
        <v>37.710769903240823</v>
      </c>
      <c r="H26" s="230">
        <v>25.876462203575571</v>
      </c>
      <c r="I26" s="230">
        <v>42.639098478261118</v>
      </c>
      <c r="J26" s="230">
        <v>31.685140347020511</v>
      </c>
      <c r="K26" s="230">
        <v>17.23361638815382</v>
      </c>
      <c r="L26" s="230">
        <v>16.466563066819688</v>
      </c>
      <c r="M26" s="230">
        <v>16.140693974903002</v>
      </c>
      <c r="N26" s="230">
        <v>11.31171240539901</v>
      </c>
      <c r="O26" s="230">
        <v>9.8904705015224526</v>
      </c>
      <c r="P26" s="230">
        <v>9.7753833898674163</v>
      </c>
      <c r="Q26" s="230">
        <v>11.211058465500431</v>
      </c>
      <c r="R26" s="230">
        <v>8.6978372031299109</v>
      </c>
      <c r="S26" s="230">
        <v>8.4026275140172988</v>
      </c>
      <c r="T26" s="230">
        <v>8.5790737981040035</v>
      </c>
      <c r="U26" s="230">
        <v>7.9699447297704724</v>
      </c>
      <c r="V26" s="230">
        <v>5.0058520285741803</v>
      </c>
      <c r="W26" s="230">
        <v>9.9265946027725604</v>
      </c>
      <c r="X26" s="230">
        <v>8.4405514064235376</v>
      </c>
      <c r="Y26" s="230">
        <v>4.2221632138613518</v>
      </c>
      <c r="DA26" s="71" t="s">
        <v>1600</v>
      </c>
    </row>
    <row r="27" spans="1:105" ht="12" customHeight="1" x14ac:dyDescent="0.25">
      <c r="A27" s="18" t="s">
        <v>31</v>
      </c>
      <c r="B27" s="295">
        <v>0.72988136242240387</v>
      </c>
      <c r="C27" s="295">
        <v>0.22564526340216171</v>
      </c>
      <c r="D27" s="295">
        <v>0.19243129158457881</v>
      </c>
      <c r="E27" s="295">
        <v>0.1840524523323947</v>
      </c>
      <c r="F27" s="295">
        <v>0.56879934894167383</v>
      </c>
      <c r="G27" s="295">
        <v>0.32208981118999702</v>
      </c>
      <c r="H27" s="295">
        <v>0.3051181278035402</v>
      </c>
      <c r="I27" s="295">
        <v>0</v>
      </c>
      <c r="J27" s="295">
        <v>0.22069457079445401</v>
      </c>
      <c r="K27" s="295">
        <v>0.2207089555583821</v>
      </c>
      <c r="L27" s="295">
        <v>0.14415181454670639</v>
      </c>
      <c r="M27" s="295">
        <v>0.1700651164788349</v>
      </c>
      <c r="N27" s="295">
        <v>0.15889635061772589</v>
      </c>
      <c r="O27" s="295">
        <v>0.14944350572976459</v>
      </c>
      <c r="P27" s="295">
        <v>0.1438400314845274</v>
      </c>
      <c r="Q27" s="295">
        <v>0.16089956380679071</v>
      </c>
      <c r="R27" s="295">
        <v>0.14983562891931601</v>
      </c>
      <c r="S27" s="295">
        <v>0.18443700613993641</v>
      </c>
      <c r="T27" s="295">
        <v>0.236692879392286</v>
      </c>
      <c r="U27" s="295">
        <v>0.27175382039621893</v>
      </c>
      <c r="V27" s="295">
        <v>0.26485480876716011</v>
      </c>
      <c r="W27" s="295">
        <v>0.29546482670327701</v>
      </c>
      <c r="X27" s="295">
        <v>4.4548581671633096</v>
      </c>
      <c r="Y27" s="295">
        <v>5.8391224417084562</v>
      </c>
      <c r="DA27" s="122" t="s">
        <v>1601</v>
      </c>
    </row>
    <row r="28" spans="1:105" ht="12" customHeight="1" x14ac:dyDescent="0.25">
      <c r="A28" s="18" t="s">
        <v>159</v>
      </c>
      <c r="B28" s="295">
        <v>1.319677267417384</v>
      </c>
      <c r="C28" s="295">
        <v>0.40599197920555757</v>
      </c>
      <c r="D28" s="295">
        <v>0.34572260597123111</v>
      </c>
      <c r="E28" s="295">
        <v>0.1647889197155854</v>
      </c>
      <c r="F28" s="295">
        <v>0.46250184482830731</v>
      </c>
      <c r="G28" s="295">
        <v>0.52547080128652435</v>
      </c>
      <c r="H28" s="295">
        <v>0.72800766174407194</v>
      </c>
      <c r="I28" s="295">
        <v>0.48897792534298129</v>
      </c>
      <c r="J28" s="295">
        <v>1.0071023715115071</v>
      </c>
      <c r="K28" s="295">
        <v>0.60529398918648281</v>
      </c>
      <c r="L28" s="295">
        <v>0.13128711023522641</v>
      </c>
      <c r="M28" s="295">
        <v>0.15550294349305291</v>
      </c>
      <c r="N28" s="295">
        <v>0.14530905234666081</v>
      </c>
      <c r="O28" s="295">
        <v>0.13661245004311079</v>
      </c>
      <c r="P28" s="295">
        <v>0.39490501042871817</v>
      </c>
      <c r="Q28" s="295">
        <v>0.58932484340777469</v>
      </c>
      <c r="R28" s="295">
        <v>0.54869434165208542</v>
      </c>
      <c r="S28" s="295">
        <v>0.51789150097809333</v>
      </c>
      <c r="T28" s="295">
        <v>0.62912803040462362</v>
      </c>
      <c r="U28" s="295">
        <v>0.60816904649585568</v>
      </c>
      <c r="V28" s="295">
        <v>0.85220370261313749</v>
      </c>
      <c r="W28" s="295">
        <v>0.53812765584403444</v>
      </c>
      <c r="X28" s="295">
        <v>0.60740953022929789</v>
      </c>
      <c r="Y28" s="295">
        <v>0.62121973689575771</v>
      </c>
      <c r="DA28" s="122" t="s">
        <v>1602</v>
      </c>
    </row>
    <row r="29" spans="1:105" ht="12" customHeight="1" x14ac:dyDescent="0.25">
      <c r="A29" s="18" t="s">
        <v>32</v>
      </c>
      <c r="B29" s="295">
        <v>8.7296451438455414</v>
      </c>
      <c r="C29" s="295">
        <v>8.6361620865742541</v>
      </c>
      <c r="D29" s="295">
        <v>3.682472023670627</v>
      </c>
      <c r="E29" s="295">
        <v>2.7883533857431191</v>
      </c>
      <c r="F29" s="295">
        <v>4.9268353650529289</v>
      </c>
      <c r="G29" s="295">
        <v>2.7898930745052528</v>
      </c>
      <c r="H29" s="295">
        <v>3.902206348599345</v>
      </c>
      <c r="I29" s="295">
        <v>3.701061543100602</v>
      </c>
      <c r="J29" s="295">
        <v>1.612372086447637</v>
      </c>
      <c r="K29" s="295">
        <v>1.9708018590248659</v>
      </c>
      <c r="L29" s="295">
        <v>1.053158494788522</v>
      </c>
      <c r="M29" s="295">
        <v>1.1154722965146131</v>
      </c>
      <c r="N29" s="295">
        <v>0.90290969408578947</v>
      </c>
      <c r="O29" s="295">
        <v>0.36393604471372287</v>
      </c>
      <c r="P29" s="295">
        <v>0.11676334784917999</v>
      </c>
      <c r="Q29" s="295">
        <v>0.26122313160887412</v>
      </c>
      <c r="R29" s="295">
        <v>0.12163032418126719</v>
      </c>
      <c r="S29" s="295">
        <v>1.387528467683324E-2</v>
      </c>
      <c r="T29" s="295">
        <v>7.8855852959256095E-2</v>
      </c>
      <c r="U29" s="295">
        <v>0.22003638325070721</v>
      </c>
      <c r="V29" s="295">
        <v>0.15945570827968819</v>
      </c>
      <c r="W29" s="295">
        <v>0</v>
      </c>
      <c r="X29" s="295">
        <v>4.7300064635186621E-2</v>
      </c>
      <c r="Y29" s="295">
        <v>0.12014087230959079</v>
      </c>
      <c r="DA29" s="122" t="s">
        <v>1603</v>
      </c>
    </row>
    <row r="30" spans="1:105" ht="12" customHeight="1" x14ac:dyDescent="0.25">
      <c r="A30" s="18" t="s">
        <v>33</v>
      </c>
      <c r="B30" s="295">
        <v>23.303791130240189</v>
      </c>
      <c r="C30" s="295">
        <v>22.941105593689748</v>
      </c>
      <c r="D30" s="295">
        <v>44.415748670700587</v>
      </c>
      <c r="E30" s="295">
        <v>44.537010284027467</v>
      </c>
      <c r="F30" s="295">
        <v>52.496504076254638</v>
      </c>
      <c r="G30" s="295">
        <v>75.969528041240096</v>
      </c>
      <c r="H30" s="295">
        <v>90.77449812910865</v>
      </c>
      <c r="I30" s="295">
        <v>89.968885176276174</v>
      </c>
      <c r="J30" s="295">
        <v>59.97480936348785</v>
      </c>
      <c r="K30" s="295">
        <v>41.021093919929051</v>
      </c>
      <c r="L30" s="295">
        <v>35.833062462732123</v>
      </c>
      <c r="M30" s="295">
        <v>20.543929389291328</v>
      </c>
      <c r="N30" s="295">
        <v>23.919883975754431</v>
      </c>
      <c r="O30" s="295">
        <v>23.846198075207909</v>
      </c>
      <c r="P30" s="295">
        <v>19.598290030726009</v>
      </c>
      <c r="Q30" s="295">
        <v>17.679693808896591</v>
      </c>
      <c r="R30" s="295">
        <v>18.619917301039919</v>
      </c>
      <c r="S30" s="295">
        <v>17.818657891035041</v>
      </c>
      <c r="T30" s="295">
        <v>16.522002581156769</v>
      </c>
      <c r="U30" s="295">
        <v>13.639689162351569</v>
      </c>
      <c r="V30" s="295">
        <v>13.07892032722623</v>
      </c>
      <c r="W30" s="295">
        <v>4.7389727852000778</v>
      </c>
      <c r="X30" s="295">
        <v>4.5293568163609716</v>
      </c>
      <c r="Y30" s="295">
        <v>9.5399529493289279</v>
      </c>
      <c r="DA30" s="122" t="s">
        <v>1604</v>
      </c>
    </row>
    <row r="31" spans="1:105" ht="12" customHeight="1" x14ac:dyDescent="0.25">
      <c r="A31" s="18" t="s">
        <v>35</v>
      </c>
      <c r="B31" s="295">
        <v>45.160737116540858</v>
      </c>
      <c r="C31" s="295">
        <v>29.044795857428021</v>
      </c>
      <c r="D31" s="295">
        <v>25.673869167497351</v>
      </c>
      <c r="E31" s="295">
        <v>19.91926581387952</v>
      </c>
      <c r="F31" s="295">
        <v>31.156074690540549</v>
      </c>
      <c r="G31" s="295">
        <v>38.436909979507398</v>
      </c>
      <c r="H31" s="295">
        <v>44.776170419016083</v>
      </c>
      <c r="I31" s="295">
        <v>50.155847772764851</v>
      </c>
      <c r="J31" s="295">
        <v>43.583388652996888</v>
      </c>
      <c r="K31" s="295">
        <v>38.024032661025522</v>
      </c>
      <c r="L31" s="295">
        <v>25.697363247226079</v>
      </c>
      <c r="M31" s="295">
        <v>34.289457558109369</v>
      </c>
      <c r="N31" s="295">
        <v>29.69351222714139</v>
      </c>
      <c r="O31" s="295">
        <v>28.84154896950459</v>
      </c>
      <c r="P31" s="295">
        <v>30.845239248005399</v>
      </c>
      <c r="Q31" s="295">
        <v>36.280435238776583</v>
      </c>
      <c r="R31" s="295">
        <v>35.719329575822748</v>
      </c>
      <c r="S31" s="295">
        <v>40.063323886641058</v>
      </c>
      <c r="T31" s="295">
        <v>40.588546097480553</v>
      </c>
      <c r="U31" s="295">
        <v>40.507348854982602</v>
      </c>
      <c r="V31" s="295">
        <v>43.075294373911767</v>
      </c>
      <c r="W31" s="295">
        <v>46.918271469594771</v>
      </c>
      <c r="X31" s="295">
        <v>36.982396483582193</v>
      </c>
      <c r="Y31" s="295">
        <v>33.711694923742527</v>
      </c>
      <c r="DA31" s="122" t="s">
        <v>1605</v>
      </c>
    </row>
    <row r="32" spans="1:105" ht="12" customHeight="1" x14ac:dyDescent="0.25">
      <c r="A32" s="18" t="s">
        <v>38</v>
      </c>
      <c r="B32" s="295">
        <v>3.9519591126665671E-2</v>
      </c>
      <c r="C32" s="295">
        <v>2.5500017678369069E-2</v>
      </c>
      <c r="D32" s="295">
        <v>1.7703487544803539E-2</v>
      </c>
      <c r="E32" s="295">
        <v>2.8367224416369081E-2</v>
      </c>
      <c r="F32" s="295">
        <v>0</v>
      </c>
      <c r="G32" s="295">
        <v>0.12512810116784531</v>
      </c>
      <c r="H32" s="295">
        <v>0.1154925998475215</v>
      </c>
      <c r="I32" s="295">
        <v>5.6192074776051842E-2</v>
      </c>
      <c r="J32" s="295">
        <v>0.75399789658795735</v>
      </c>
      <c r="K32" s="295">
        <v>2.1795844018956929</v>
      </c>
      <c r="L32" s="295">
        <v>1.974711213449051</v>
      </c>
      <c r="M32" s="295">
        <v>3.4150581745729478</v>
      </c>
      <c r="N32" s="295">
        <v>3.4633811732547461</v>
      </c>
      <c r="O32" s="295">
        <v>7.7608556745535688</v>
      </c>
      <c r="P32" s="295">
        <v>6.098746569382449</v>
      </c>
      <c r="Q32" s="295">
        <v>9.3236771935176304</v>
      </c>
      <c r="R32" s="295">
        <v>13.713961438800039</v>
      </c>
      <c r="S32" s="295">
        <v>16.871551437965771</v>
      </c>
      <c r="T32" s="295">
        <v>20.496582691191659</v>
      </c>
      <c r="U32" s="295">
        <v>27.14424907856235</v>
      </c>
      <c r="V32" s="295">
        <v>26.659870788950879</v>
      </c>
      <c r="W32" s="295">
        <v>28.15958920117216</v>
      </c>
      <c r="X32" s="295">
        <v>27.219770781298749</v>
      </c>
      <c r="Y32" s="295">
        <v>22.191191701934031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4.7105676557114737</v>
      </c>
      <c r="C33" s="261">
        <f t="shared" si="0"/>
        <v>4.2600695125011692</v>
      </c>
      <c r="D33" s="261">
        <f t="shared" si="0"/>
        <v>3.7233589710270958</v>
      </c>
      <c r="E33" s="261">
        <f t="shared" si="0"/>
        <v>3.7462736986035452</v>
      </c>
      <c r="F33" s="261">
        <f t="shared" si="0"/>
        <v>5.9181412435936798</v>
      </c>
      <c r="G33" s="261">
        <f t="shared" si="0"/>
        <v>8.2898222577765726</v>
      </c>
      <c r="H33" s="261">
        <f t="shared" si="0"/>
        <v>8.8712468392989017</v>
      </c>
      <c r="I33" s="261">
        <f t="shared" si="0"/>
        <v>9.4772347988616286</v>
      </c>
      <c r="J33" s="261">
        <f t="shared" si="0"/>
        <v>7.0990028219062999</v>
      </c>
      <c r="K33" s="261">
        <f t="shared" si="0"/>
        <v>5.2829560857414615</v>
      </c>
      <c r="L33" s="261">
        <f t="shared" si="0"/>
        <v>3.3474510732444034</v>
      </c>
      <c r="M33" s="261">
        <f t="shared" si="0"/>
        <v>3.6205735234096337</v>
      </c>
      <c r="N33" s="261">
        <f t="shared" si="0"/>
        <v>3.4843916446108492</v>
      </c>
      <c r="O33" s="261">
        <f t="shared" si="0"/>
        <v>3.2919505202079291</v>
      </c>
      <c r="P33" s="261">
        <f t="shared" si="0"/>
        <v>3.489808914672158</v>
      </c>
      <c r="Q33" s="261">
        <f t="shared" si="0"/>
        <v>4.1028857433999821</v>
      </c>
      <c r="R33" s="261">
        <f t="shared" si="0"/>
        <v>3.8608355882223195</v>
      </c>
      <c r="S33" s="261">
        <f t="shared" si="0"/>
        <v>4.4498433288226966</v>
      </c>
      <c r="T33" s="261">
        <f t="shared" si="0"/>
        <v>4.6857944852383371</v>
      </c>
      <c r="U33" s="261">
        <f t="shared" si="0"/>
        <v>5.1017411261428771</v>
      </c>
      <c r="V33" s="261">
        <f t="shared" si="0"/>
        <v>4.7746312411640979</v>
      </c>
      <c r="W33" s="261">
        <f t="shared" si="0"/>
        <v>4.6358717289189055</v>
      </c>
      <c r="X33" s="261">
        <f t="shared" si="0"/>
        <v>3.9927784769833652</v>
      </c>
      <c r="Y33" s="261">
        <f t="shared" si="0"/>
        <v>4.3201806635738356</v>
      </c>
      <c r="DA33" s="70"/>
    </row>
    <row r="34" spans="1:105" ht="12" customHeight="1" x14ac:dyDescent="0.25">
      <c r="A34" s="60" t="s">
        <v>1471</v>
      </c>
      <c r="B34" s="262">
        <v>4.3618407000716148</v>
      </c>
      <c r="C34" s="262">
        <v>3.8981065604422702</v>
      </c>
      <c r="D34" s="262">
        <v>3.3758956350166529</v>
      </c>
      <c r="E34" s="262">
        <v>3.4397067154035739</v>
      </c>
      <c r="F34" s="262">
        <v>5.4972868331743152</v>
      </c>
      <c r="G34" s="262">
        <v>7.7670112404985554</v>
      </c>
      <c r="H34" s="262">
        <v>8.3135473678342624</v>
      </c>
      <c r="I34" s="262">
        <v>8.8667943552843216</v>
      </c>
      <c r="J34" s="262">
        <v>6.6503971005034694</v>
      </c>
      <c r="K34" s="262">
        <v>4.9503127942640157</v>
      </c>
      <c r="L34" s="262">
        <v>3.083590650512567</v>
      </c>
      <c r="M34" s="262">
        <v>3.3719542863877301</v>
      </c>
      <c r="N34" s="262">
        <v>3.254963083181607</v>
      </c>
      <c r="O34" s="262">
        <v>3.056375055813461</v>
      </c>
      <c r="P34" s="262">
        <v>3.26921950011823</v>
      </c>
      <c r="Q34" s="262">
        <v>3.8552713685580891</v>
      </c>
      <c r="R34" s="262">
        <v>3.6069860498668689</v>
      </c>
      <c r="S34" s="262">
        <v>4.1767059118209851</v>
      </c>
      <c r="T34" s="262">
        <v>4.4020449315374588</v>
      </c>
      <c r="U34" s="262">
        <v>4.8090420883973186</v>
      </c>
      <c r="V34" s="262">
        <v>4.4858876981571294</v>
      </c>
      <c r="W34" s="262">
        <v>4.3442169974014444</v>
      </c>
      <c r="X34" s="262">
        <v>3.7280379558637931</v>
      </c>
      <c r="Y34" s="262">
        <v>4.0715826375306916</v>
      </c>
      <c r="DA34" s="72" t="s">
        <v>1607</v>
      </c>
    </row>
    <row r="35" spans="1:105" ht="12" customHeight="1" x14ac:dyDescent="0.25">
      <c r="A35" s="60" t="s">
        <v>1473</v>
      </c>
      <c r="B35" s="262">
        <v>0.348726955639859</v>
      </c>
      <c r="C35" s="262">
        <v>0.36196295205889922</v>
      </c>
      <c r="D35" s="262">
        <v>0.34746333601044288</v>
      </c>
      <c r="E35" s="262">
        <v>0.30656698319997139</v>
      </c>
      <c r="F35" s="262">
        <v>0.42085441041936472</v>
      </c>
      <c r="G35" s="262">
        <v>0.52281101727801682</v>
      </c>
      <c r="H35" s="262">
        <v>0.55769947146463961</v>
      </c>
      <c r="I35" s="262">
        <v>0.61044044357730642</v>
      </c>
      <c r="J35" s="262">
        <v>0.44860572140283039</v>
      </c>
      <c r="K35" s="262">
        <v>0.33264329147744581</v>
      </c>
      <c r="L35" s="262">
        <v>0.26386042273183641</v>
      </c>
      <c r="M35" s="262">
        <v>0.24861923702190369</v>
      </c>
      <c r="N35" s="262">
        <v>0.22942856142924201</v>
      </c>
      <c r="O35" s="262">
        <v>0.2355754643944683</v>
      </c>
      <c r="P35" s="262">
        <v>0.2205894145539278</v>
      </c>
      <c r="Q35" s="262">
        <v>0.2476143748418933</v>
      </c>
      <c r="R35" s="262">
        <v>0.2538495383554506</v>
      </c>
      <c r="S35" s="262">
        <v>0.27313741700171168</v>
      </c>
      <c r="T35" s="262">
        <v>0.28374955370087812</v>
      </c>
      <c r="U35" s="262">
        <v>0.29269903774555828</v>
      </c>
      <c r="V35" s="262">
        <v>0.28874354300696842</v>
      </c>
      <c r="W35" s="262">
        <v>0.2916547315174608</v>
      </c>
      <c r="X35" s="262">
        <v>0.26474052111957191</v>
      </c>
      <c r="Y35" s="262">
        <v>0.2485980260431439</v>
      </c>
      <c r="DA35" s="72" t="s">
        <v>1608</v>
      </c>
    </row>
    <row r="36" spans="1:105" ht="12" customHeight="1" x14ac:dyDescent="0.25">
      <c r="A36" s="64" t="s">
        <v>28</v>
      </c>
      <c r="B36" s="229">
        <v>5.4999341274217947E-2</v>
      </c>
      <c r="C36" s="229">
        <v>7.9481504055964269E-2</v>
      </c>
      <c r="D36" s="229">
        <v>5.565951483562457E-2</v>
      </c>
      <c r="E36" s="229">
        <v>6.9971784383332403E-2</v>
      </c>
      <c r="F36" s="229">
        <v>0.11511916277498779</v>
      </c>
      <c r="G36" s="229">
        <v>0.100117754261232</v>
      </c>
      <c r="H36" s="229">
        <v>6.9477641400161702E-2</v>
      </c>
      <c r="I36" s="229">
        <v>0.1157234915248837</v>
      </c>
      <c r="J36" s="229">
        <v>8.6815100401957612E-2</v>
      </c>
      <c r="K36" s="229">
        <v>4.7043880869087319E-2</v>
      </c>
      <c r="L36" s="229">
        <v>4.5034028125006231E-2</v>
      </c>
      <c r="M36" s="229">
        <v>4.4018735903604271E-2</v>
      </c>
      <c r="N36" s="229">
        <v>3.0843531387128399E-2</v>
      </c>
      <c r="O36" s="229">
        <v>2.6746417909111149E-2</v>
      </c>
      <c r="P36" s="229">
        <v>2.6686321470558931E-2</v>
      </c>
      <c r="Q36" s="229">
        <v>3.064902178207991E-2</v>
      </c>
      <c r="R36" s="229">
        <v>2.3783119676180822E-2</v>
      </c>
      <c r="S36" s="229">
        <v>2.3068728962837522E-2</v>
      </c>
      <c r="T36" s="229">
        <v>2.3474650381925581E-2</v>
      </c>
      <c r="U36" s="229">
        <v>2.1780141690706689E-2</v>
      </c>
      <c r="V36" s="229">
        <v>1.3754702723194579E-2</v>
      </c>
      <c r="W36" s="229">
        <v>2.7269375090993642E-2</v>
      </c>
      <c r="X36" s="229">
        <v>2.311757391254032E-2</v>
      </c>
      <c r="Y36" s="229">
        <v>1.15512268619695E-2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2.3285494060625639E-3</v>
      </c>
      <c r="C38" s="229">
        <v>6.5439888055053629E-4</v>
      </c>
      <c r="D38" s="229">
        <v>5.916498704875518E-4</v>
      </c>
      <c r="E38" s="229">
        <v>6.0294050368562874E-4</v>
      </c>
      <c r="F38" s="229">
        <v>1.8905164616083109E-3</v>
      </c>
      <c r="G38" s="229">
        <v>1.043080499806842E-3</v>
      </c>
      <c r="H38" s="229">
        <v>9.9931709556324395E-4</v>
      </c>
      <c r="I38" s="229">
        <v>0</v>
      </c>
      <c r="J38" s="229">
        <v>7.3760937065153699E-4</v>
      </c>
      <c r="K38" s="229">
        <v>7.3492295883338275E-4</v>
      </c>
      <c r="L38" s="229">
        <v>4.8089812712424028E-4</v>
      </c>
      <c r="M38" s="229">
        <v>5.6575153813660307E-4</v>
      </c>
      <c r="N38" s="229">
        <v>5.2849977095039205E-4</v>
      </c>
      <c r="O38" s="229">
        <v>4.9297041942879532E-4</v>
      </c>
      <c r="P38" s="229">
        <v>4.7899372350291571E-4</v>
      </c>
      <c r="Q38" s="229">
        <v>5.3656211645742343E-4</v>
      </c>
      <c r="R38" s="229">
        <v>4.9976723581908011E-4</v>
      </c>
      <c r="S38" s="229">
        <v>6.1766324378844956E-4</v>
      </c>
      <c r="T38" s="229">
        <v>7.9002177436156523E-4</v>
      </c>
      <c r="U38" s="229">
        <v>9.0589150817734854E-4</v>
      </c>
      <c r="V38" s="229">
        <v>8.8772040466384068E-4</v>
      </c>
      <c r="W38" s="229">
        <v>9.9009262892746689E-4</v>
      </c>
      <c r="X38" s="229">
        <v>1.488334183187716E-2</v>
      </c>
      <c r="Y38" s="229">
        <v>1.9486588632685702E-2</v>
      </c>
      <c r="DA38" s="73" t="s">
        <v>1611</v>
      </c>
    </row>
    <row r="39" spans="1:105" ht="12" customHeight="1" x14ac:dyDescent="0.25">
      <c r="A39" s="64" t="s">
        <v>159</v>
      </c>
      <c r="B39" s="229">
        <v>4.074209786334492E-3</v>
      </c>
      <c r="C39" s="229">
        <v>1.1394000886785259E-3</v>
      </c>
      <c r="D39" s="229">
        <v>1.028630330470398E-3</v>
      </c>
      <c r="E39" s="229">
        <v>5.224001905767483E-4</v>
      </c>
      <c r="F39" s="229">
        <v>1.487569656699993E-3</v>
      </c>
      <c r="G39" s="229">
        <v>1.6467660210706201E-3</v>
      </c>
      <c r="H39" s="229">
        <v>2.3073513167128569E-3</v>
      </c>
      <c r="I39" s="229">
        <v>1.5665359881983699E-3</v>
      </c>
      <c r="J39" s="229">
        <v>3.257248281386895E-3</v>
      </c>
      <c r="K39" s="229">
        <v>1.950431442341612E-3</v>
      </c>
      <c r="L39" s="229">
        <v>4.2383569554739828E-4</v>
      </c>
      <c r="M39" s="229">
        <v>5.0060085339087383E-4</v>
      </c>
      <c r="N39" s="229">
        <v>4.6769854628874819E-4</v>
      </c>
      <c r="O39" s="229">
        <v>4.3609043637402348E-4</v>
      </c>
      <c r="P39" s="229">
        <v>1.272580212836764E-3</v>
      </c>
      <c r="Q39" s="229">
        <v>1.901789118329841E-3</v>
      </c>
      <c r="R39" s="229">
        <v>1.77102885193593E-3</v>
      </c>
      <c r="S39" s="229">
        <v>1.6783593289469349E-3</v>
      </c>
      <c r="T39" s="229">
        <v>2.032054598963602E-3</v>
      </c>
      <c r="U39" s="229">
        <v>1.9618568344571099E-3</v>
      </c>
      <c r="V39" s="229">
        <v>2.7641030216612782E-3</v>
      </c>
      <c r="W39" s="229">
        <v>1.74500959903133E-3</v>
      </c>
      <c r="X39" s="229">
        <v>1.963770110428989E-3</v>
      </c>
      <c r="Y39" s="229">
        <v>2.006207960551439E-3</v>
      </c>
      <c r="DA39" s="73" t="s">
        <v>1612</v>
      </c>
    </row>
    <row r="40" spans="1:105" ht="12" customHeight="1" x14ac:dyDescent="0.25">
      <c r="A40" s="64" t="s">
        <v>32</v>
      </c>
      <c r="B40" s="229">
        <v>2.6262553859030431E-2</v>
      </c>
      <c r="C40" s="229">
        <v>2.3618063930813629E-2</v>
      </c>
      <c r="D40" s="229">
        <v>1.0676667503586149E-2</v>
      </c>
      <c r="E40" s="229">
        <v>8.6136624298370369E-3</v>
      </c>
      <c r="F40" s="229">
        <v>1.5441753155470949E-2</v>
      </c>
      <c r="G40" s="229">
        <v>8.5199212647217529E-3</v>
      </c>
      <c r="H40" s="229">
        <v>1.2051822319181541E-2</v>
      </c>
      <c r="I40" s="229">
        <v>1.155426020103509E-2</v>
      </c>
      <c r="J40" s="229">
        <v>5.081679021661064E-3</v>
      </c>
      <c r="K40" s="229">
        <v>6.1883092036625576E-3</v>
      </c>
      <c r="L40" s="229">
        <v>3.3130950085473372E-3</v>
      </c>
      <c r="M40" s="229">
        <v>3.4992621093121019E-3</v>
      </c>
      <c r="N40" s="229">
        <v>2.8319291204317761E-3</v>
      </c>
      <c r="O40" s="229">
        <v>1.1320772607699781E-3</v>
      </c>
      <c r="P40" s="229">
        <v>3.6666020316696198E-4</v>
      </c>
      <c r="Q40" s="229">
        <v>8.2145533429218856E-4</v>
      </c>
      <c r="R40" s="229">
        <v>3.8256191517820439E-4</v>
      </c>
      <c r="S40" s="229">
        <v>4.3818023009017183E-5</v>
      </c>
      <c r="T40" s="229">
        <v>2.4819611833609408E-4</v>
      </c>
      <c r="U40" s="229">
        <v>6.9167521073132095E-4</v>
      </c>
      <c r="V40" s="229">
        <v>5.0398265933581212E-4</v>
      </c>
      <c r="W40" s="229">
        <v>0</v>
      </c>
      <c r="X40" s="229">
        <v>1.4901688883148679E-4</v>
      </c>
      <c r="Y40" s="229">
        <v>3.7808217166329601E-4</v>
      </c>
      <c r="DA40" s="73" t="s">
        <v>1613</v>
      </c>
    </row>
    <row r="41" spans="1:105" ht="12" customHeight="1" x14ac:dyDescent="0.25">
      <c r="A41" s="64" t="s">
        <v>33</v>
      </c>
      <c r="B41" s="229">
        <v>7.1859927256116882E-2</v>
      </c>
      <c r="C41" s="229">
        <v>6.4306915832352762E-2</v>
      </c>
      <c r="D41" s="229">
        <v>0.13199366172691021</v>
      </c>
      <c r="E41" s="229">
        <v>0.14102006878701101</v>
      </c>
      <c r="F41" s="229">
        <v>0.16864705707297101</v>
      </c>
      <c r="G41" s="229">
        <v>0.23779749706862199</v>
      </c>
      <c r="H41" s="229">
        <v>0.28735990658631588</v>
      </c>
      <c r="I41" s="229">
        <v>0.28789094422610623</v>
      </c>
      <c r="J41" s="229">
        <v>0.19374507133309291</v>
      </c>
      <c r="K41" s="229">
        <v>0.132024979295992</v>
      </c>
      <c r="L41" s="229">
        <v>0.1155430719382731</v>
      </c>
      <c r="M41" s="229">
        <v>6.6057331762567187E-2</v>
      </c>
      <c r="N41" s="229">
        <v>7.68983392350258E-2</v>
      </c>
      <c r="O41" s="229">
        <v>7.6030872026129043E-2</v>
      </c>
      <c r="P41" s="229">
        <v>6.3080517101274866E-2</v>
      </c>
      <c r="Q41" s="229">
        <v>5.6985831566391781E-2</v>
      </c>
      <c r="R41" s="229">
        <v>6.0028493560593879E-2</v>
      </c>
      <c r="S41" s="229">
        <v>5.7677402643296342E-2</v>
      </c>
      <c r="T41" s="229">
        <v>5.3302007404006632E-2</v>
      </c>
      <c r="U41" s="229">
        <v>4.3947281415870218E-2</v>
      </c>
      <c r="V41" s="229">
        <v>4.2370856718471107E-2</v>
      </c>
      <c r="W41" s="229">
        <v>1.534904166285796E-2</v>
      </c>
      <c r="X41" s="229">
        <v>1.4626153304299569E-2</v>
      </c>
      <c r="Y41" s="229">
        <v>3.0772407788616681E-2</v>
      </c>
      <c r="DA41" s="73" t="s">
        <v>1614</v>
      </c>
    </row>
    <row r="42" spans="1:105" ht="12" customHeight="1" x14ac:dyDescent="0.25">
      <c r="A42" s="64" t="s">
        <v>35</v>
      </c>
      <c r="B42" s="229">
        <v>0.15002881349598271</v>
      </c>
      <c r="C42" s="229">
        <v>8.7713234113711042E-2</v>
      </c>
      <c r="D42" s="229">
        <v>8.2197928429433284E-2</v>
      </c>
      <c r="E42" s="229">
        <v>6.794955985400207E-2</v>
      </c>
      <c r="F42" s="229">
        <v>0.10783123488753781</v>
      </c>
      <c r="G42" s="229">
        <v>0.12961933111664969</v>
      </c>
      <c r="H42" s="229">
        <v>0.1527083282446218</v>
      </c>
      <c r="I42" s="229">
        <v>0.17290625293005429</v>
      </c>
      <c r="J42" s="229">
        <v>0.15168276607799239</v>
      </c>
      <c r="K42" s="229">
        <v>0.13184404032163469</v>
      </c>
      <c r="L42" s="229">
        <v>8.9269274557071107E-2</v>
      </c>
      <c r="M42" s="229">
        <v>0.11878226083668871</v>
      </c>
      <c r="N42" s="229">
        <v>0.1028425698864055</v>
      </c>
      <c r="O42" s="229">
        <v>9.9070159948105654E-2</v>
      </c>
      <c r="P42" s="229">
        <v>0.1069593281169392</v>
      </c>
      <c r="Q42" s="229">
        <v>0.12598478462887699</v>
      </c>
      <c r="R42" s="229">
        <v>0.1240613362198825</v>
      </c>
      <c r="S42" s="229">
        <v>0.13971117391017451</v>
      </c>
      <c r="T42" s="229">
        <v>0.14107102867203289</v>
      </c>
      <c r="U42" s="229">
        <v>0.14060955064712841</v>
      </c>
      <c r="V42" s="229">
        <v>0.150340871629424</v>
      </c>
      <c r="W42" s="229">
        <v>0.1637165230395371</v>
      </c>
      <c r="X42" s="229">
        <v>0.12865956981688079</v>
      </c>
      <c r="Y42" s="229">
        <v>0.1171518882460727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1.0836265426307289E-4</v>
      </c>
      <c r="C44" s="229">
        <v>6.3561013899468866E-5</v>
      </c>
      <c r="D44" s="229">
        <v>4.6782337451947943E-5</v>
      </c>
      <c r="E44" s="229">
        <v>7.9870003599638104E-5</v>
      </c>
      <c r="F44" s="229">
        <v>0</v>
      </c>
      <c r="G44" s="229">
        <v>3.4828093549667532E-4</v>
      </c>
      <c r="H44" s="229">
        <v>3.2510486803276253E-4</v>
      </c>
      <c r="I44" s="229">
        <v>1.5988868483486949E-4</v>
      </c>
      <c r="J44" s="229">
        <v>2.165902581185335E-3</v>
      </c>
      <c r="K44" s="229">
        <v>6.2377728970744676E-3</v>
      </c>
      <c r="L44" s="229">
        <v>5.6620092304373168E-3</v>
      </c>
      <c r="M44" s="229">
        <v>9.764333790711956E-3</v>
      </c>
      <c r="N44" s="229">
        <v>9.9006835800115912E-3</v>
      </c>
      <c r="O44" s="229">
        <v>2.2003280187760571E-2</v>
      </c>
      <c r="P44" s="229">
        <v>1.7455192737902279E-2</v>
      </c>
      <c r="Q44" s="229">
        <v>2.672307170956445E-2</v>
      </c>
      <c r="R44" s="229">
        <v>3.9314215896899207E-2</v>
      </c>
      <c r="S44" s="229">
        <v>4.8561570421240249E-2</v>
      </c>
      <c r="T44" s="229">
        <v>5.8798918216620762E-2</v>
      </c>
      <c r="U44" s="229">
        <v>7.777004866203488E-2</v>
      </c>
      <c r="V44" s="229">
        <v>7.6799852992026976E-2</v>
      </c>
      <c r="W44" s="229">
        <v>8.1101775609375398E-2</v>
      </c>
      <c r="X44" s="229">
        <v>7.8160089335227528E-2</v>
      </c>
      <c r="Y44" s="229">
        <v>6.3650653767258938E-2</v>
      </c>
      <c r="DA44" s="73" t="s">
        <v>1617</v>
      </c>
    </row>
    <row r="45" spans="1:105" ht="12" customHeight="1" x14ac:dyDescent="0.25">
      <c r="A45" s="146" t="s">
        <v>39</v>
      </c>
      <c r="B45" s="325">
        <v>3.9065197907850888E-2</v>
      </c>
      <c r="C45" s="325">
        <v>0.1049858741429289</v>
      </c>
      <c r="D45" s="325">
        <v>6.5268500976478863E-2</v>
      </c>
      <c r="E45" s="325">
        <v>1.7806697047926909E-2</v>
      </c>
      <c r="F45" s="325">
        <v>1.0437116410088791E-2</v>
      </c>
      <c r="G45" s="325">
        <v>4.3718386110417222E-2</v>
      </c>
      <c r="H45" s="325">
        <v>3.2469999634049861E-2</v>
      </c>
      <c r="I45" s="325">
        <v>2.0639070022193919E-2</v>
      </c>
      <c r="J45" s="325">
        <v>5.120344334902791E-3</v>
      </c>
      <c r="K45" s="325">
        <v>6.6189544888197727E-3</v>
      </c>
      <c r="L45" s="325">
        <v>4.1342100498296544E-3</v>
      </c>
      <c r="M45" s="325">
        <v>5.4309602274919717E-3</v>
      </c>
      <c r="N45" s="325">
        <v>5.1153099029998114E-3</v>
      </c>
      <c r="O45" s="325">
        <v>9.6635962067891084E-3</v>
      </c>
      <c r="P45" s="325">
        <v>4.2898209877459108E-3</v>
      </c>
      <c r="Q45" s="325">
        <v>4.0118585859006371E-3</v>
      </c>
      <c r="R45" s="325">
        <v>4.0090149989609972E-3</v>
      </c>
      <c r="S45" s="325">
        <v>1.778700468418698E-3</v>
      </c>
      <c r="T45" s="325">
        <v>4.0326765346308836E-3</v>
      </c>
      <c r="U45" s="325">
        <v>5.0325917764523507E-3</v>
      </c>
      <c r="V45" s="325">
        <v>1.321452858190739E-3</v>
      </c>
      <c r="W45" s="325">
        <v>1.4829138867378021E-3</v>
      </c>
      <c r="X45" s="325">
        <v>3.1810059194861042E-3</v>
      </c>
      <c r="Y45" s="325">
        <v>3.6009706143256002E-3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111.6740121919689</v>
      </c>
      <c r="C48" s="223">
        <v>114.7279079747579</v>
      </c>
      <c r="D48" s="223">
        <v>139.22909782145109</v>
      </c>
      <c r="E48" s="223">
        <v>148.1669698363954</v>
      </c>
      <c r="F48" s="223">
        <v>104.986577322442</v>
      </c>
      <c r="G48" s="223">
        <v>78.417677066110514</v>
      </c>
      <c r="H48" s="223">
        <v>90.15447294190551</v>
      </c>
      <c r="I48" s="223">
        <v>118.7672310347828</v>
      </c>
      <c r="J48" s="223">
        <v>143.84444464208551</v>
      </c>
      <c r="K48" s="223">
        <v>109.3761631622728</v>
      </c>
      <c r="L48" s="223">
        <v>185.77103911981879</v>
      </c>
      <c r="M48" s="223">
        <v>134.44390107723319</v>
      </c>
      <c r="N48" s="223">
        <v>132.4844694154539</v>
      </c>
      <c r="O48" s="223">
        <v>141.92064724903059</v>
      </c>
      <c r="P48" s="223">
        <v>154.86013795066441</v>
      </c>
      <c r="Q48" s="223">
        <v>148.87080152302471</v>
      </c>
      <c r="R48" s="223">
        <v>150.78825499096021</v>
      </c>
      <c r="S48" s="223">
        <v>155.3240874317103</v>
      </c>
      <c r="T48" s="223">
        <v>149.37587500501741</v>
      </c>
      <c r="U48" s="223">
        <v>142.29656543256439</v>
      </c>
      <c r="V48" s="223">
        <v>140.05810852888089</v>
      </c>
      <c r="W48" s="223">
        <v>153.0488603631415</v>
      </c>
      <c r="X48" s="223">
        <v>155.40225875252921</v>
      </c>
      <c r="Y48" s="223">
        <v>137.4082550983648</v>
      </c>
      <c r="DA48" s="89" t="s">
        <v>1619</v>
      </c>
    </row>
    <row r="49" spans="1:105" ht="12" customHeight="1" x14ac:dyDescent="0.25">
      <c r="A49" s="55" t="s">
        <v>91</v>
      </c>
      <c r="B49" s="259">
        <v>0.72654862767948036</v>
      </c>
      <c r="C49" s="259">
        <v>0.74757296652342797</v>
      </c>
      <c r="D49" s="259">
        <v>0.91666525162592138</v>
      </c>
      <c r="E49" s="259">
        <v>0.97665849275010863</v>
      </c>
      <c r="F49" s="259">
        <v>0.6886854137408609</v>
      </c>
      <c r="G49" s="259">
        <v>0.51453476220121153</v>
      </c>
      <c r="H49" s="259">
        <v>0.59264393736131871</v>
      </c>
      <c r="I49" s="259">
        <v>0.77941463935594957</v>
      </c>
      <c r="J49" s="259">
        <v>0.9394315009893518</v>
      </c>
      <c r="K49" s="259">
        <v>0.71309319171378405</v>
      </c>
      <c r="L49" s="259">
        <v>1.1860906381923111</v>
      </c>
      <c r="M49" s="259">
        <v>0.84274539902593493</v>
      </c>
      <c r="N49" s="259">
        <v>0.83605318366256498</v>
      </c>
      <c r="O49" s="259">
        <v>0.89885159190362252</v>
      </c>
      <c r="P49" s="259">
        <v>0.98154543674315076</v>
      </c>
      <c r="Q49" s="259">
        <v>0.943884775299904</v>
      </c>
      <c r="R49" s="259">
        <v>0.95919445190656538</v>
      </c>
      <c r="S49" s="259">
        <v>0.97839016147028557</v>
      </c>
      <c r="T49" s="259">
        <v>0.94193024039709694</v>
      </c>
      <c r="U49" s="259">
        <v>0.89648580716635862</v>
      </c>
      <c r="V49" s="259">
        <v>0.87320604477957442</v>
      </c>
      <c r="W49" s="259">
        <v>0.95266597957432875</v>
      </c>
      <c r="X49" s="259">
        <v>0.96943921229118557</v>
      </c>
      <c r="Y49" s="259">
        <v>0.84764550362250979</v>
      </c>
      <c r="DA49" s="67" t="s">
        <v>1620</v>
      </c>
    </row>
    <row r="50" spans="1:105" ht="12" customHeight="1" x14ac:dyDescent="0.25">
      <c r="A50" s="173" t="s">
        <v>92</v>
      </c>
      <c r="B50" s="224">
        <v>0.2111690102467208</v>
      </c>
      <c r="C50" s="224">
        <v>0.217279666375751</v>
      </c>
      <c r="D50" s="224">
        <v>0.26642579249189879</v>
      </c>
      <c r="E50" s="224">
        <v>0.28386263411136498</v>
      </c>
      <c r="F50" s="224">
        <v>0.2001641894989134</v>
      </c>
      <c r="G50" s="224">
        <v>0.1495478655277217</v>
      </c>
      <c r="H50" s="224">
        <v>0.17225004481946229</v>
      </c>
      <c r="I50" s="224">
        <v>0.22653434566420991</v>
      </c>
      <c r="J50" s="224">
        <v>0.27316924657890512</v>
      </c>
      <c r="K50" s="224">
        <v>0.2072582312746522</v>
      </c>
      <c r="L50" s="224">
        <v>0.35114744820883292</v>
      </c>
      <c r="M50" s="224">
        <v>0.25354557236159592</v>
      </c>
      <c r="N50" s="224">
        <v>0.25031950704783318</v>
      </c>
      <c r="O50" s="224">
        <v>0.26776253235526698</v>
      </c>
      <c r="P50" s="224">
        <v>0.29107346807710999</v>
      </c>
      <c r="Q50" s="224">
        <v>0.27877007752048188</v>
      </c>
      <c r="R50" s="224">
        <v>0.28226134677035353</v>
      </c>
      <c r="S50" s="224">
        <v>0.29015816701020147</v>
      </c>
      <c r="T50" s="224">
        <v>0.27852749579880792</v>
      </c>
      <c r="U50" s="224">
        <v>0.26439296029629261</v>
      </c>
      <c r="V50" s="224">
        <v>0.26035336833177419</v>
      </c>
      <c r="W50" s="224">
        <v>0.283443028319741</v>
      </c>
      <c r="X50" s="224">
        <v>0.28788442071770087</v>
      </c>
      <c r="Y50" s="224">
        <v>0.25519295152811849</v>
      </c>
      <c r="DA50" s="177" t="s">
        <v>1621</v>
      </c>
    </row>
    <row r="51" spans="1:105" ht="12" customHeight="1" x14ac:dyDescent="0.25">
      <c r="A51" s="173" t="s">
        <v>93</v>
      </c>
      <c r="B51" s="224">
        <v>1.0842350104212941</v>
      </c>
      <c r="C51" s="224">
        <v>1.0660199447012779</v>
      </c>
      <c r="D51" s="224">
        <v>1.1245158481671409</v>
      </c>
      <c r="E51" s="224">
        <v>1.2563180956046811</v>
      </c>
      <c r="F51" s="224">
        <v>0.99400946716041805</v>
      </c>
      <c r="G51" s="224">
        <v>0.86484626465597336</v>
      </c>
      <c r="H51" s="224">
        <v>0.99487875997486774</v>
      </c>
      <c r="I51" s="224">
        <v>1.2551336701775031</v>
      </c>
      <c r="J51" s="224">
        <v>1.5305827060588719</v>
      </c>
      <c r="K51" s="224">
        <v>1.1828481186409461</v>
      </c>
      <c r="L51" s="224">
        <v>1.5734836626934481</v>
      </c>
      <c r="M51" s="224">
        <v>1.292105033558232</v>
      </c>
      <c r="N51" s="224">
        <v>1.335761056713179</v>
      </c>
      <c r="O51" s="224">
        <v>1.338199412683271</v>
      </c>
      <c r="P51" s="224">
        <v>1.630025219143759</v>
      </c>
      <c r="Q51" s="224">
        <v>1.6322564237809769</v>
      </c>
      <c r="R51" s="224">
        <v>1.532441616483075</v>
      </c>
      <c r="S51" s="224">
        <v>1.659312235241122</v>
      </c>
      <c r="T51" s="224">
        <v>1.6204261088928049</v>
      </c>
      <c r="U51" s="224">
        <v>1.619241824278927</v>
      </c>
      <c r="V51" s="224">
        <v>1.5016426099175531</v>
      </c>
      <c r="W51" s="224">
        <v>1.575253772870246</v>
      </c>
      <c r="X51" s="224">
        <v>1.527065862391364</v>
      </c>
      <c r="Y51" s="224">
        <v>1.5331540087531581</v>
      </c>
      <c r="DA51" s="177" t="s">
        <v>1622</v>
      </c>
    </row>
    <row r="52" spans="1:105" ht="12" customHeight="1" x14ac:dyDescent="0.25">
      <c r="A52" s="173" t="s">
        <v>94</v>
      </c>
      <c r="B52" s="224">
        <v>0.59260622674552399</v>
      </c>
      <c r="C52" s="224">
        <v>0.6097546372406677</v>
      </c>
      <c r="D52" s="224">
        <v>0.74767402381553671</v>
      </c>
      <c r="E52" s="224">
        <v>0.79660724989069942</v>
      </c>
      <c r="F52" s="224">
        <v>0.56172326105018111</v>
      </c>
      <c r="G52" s="224">
        <v>0.4196780399012473</v>
      </c>
      <c r="H52" s="224">
        <v>0.48338744874518869</v>
      </c>
      <c r="I52" s="224">
        <v>0.63572615913427233</v>
      </c>
      <c r="J52" s="224">
        <v>0.76659826311117729</v>
      </c>
      <c r="K52" s="224">
        <v>0.58163135894856099</v>
      </c>
      <c r="L52" s="224">
        <v>0.98759531637723474</v>
      </c>
      <c r="M52" s="224">
        <v>0.71211419320496028</v>
      </c>
      <c r="N52" s="224">
        <v>0.70247475412751592</v>
      </c>
      <c r="O52" s="224">
        <v>0.75142533356333263</v>
      </c>
      <c r="P52" s="224">
        <v>0.81684310316829967</v>
      </c>
      <c r="Q52" s="224">
        <v>0.78231594482521993</v>
      </c>
      <c r="R52" s="224">
        <v>0.79211353725747102</v>
      </c>
      <c r="S52" s="224">
        <v>0.81427448237037536</v>
      </c>
      <c r="T52" s="224">
        <v>0.78163518471467808</v>
      </c>
      <c r="U52" s="224">
        <v>0.74196926147546838</v>
      </c>
      <c r="V52" s="224">
        <v>0.73063290417148796</v>
      </c>
      <c r="W52" s="224">
        <v>0.79542970492515574</v>
      </c>
      <c r="X52" s="224">
        <v>0.80789363979597939</v>
      </c>
      <c r="Y52" s="224">
        <v>0.71615116214468344</v>
      </c>
      <c r="DA52" s="177" t="s">
        <v>1623</v>
      </c>
    </row>
    <row r="53" spans="1:105" ht="12" customHeight="1" x14ac:dyDescent="0.25">
      <c r="A53" s="56" t="s">
        <v>95</v>
      </c>
      <c r="B53" s="260">
        <v>1.1725691147805211</v>
      </c>
      <c r="C53" s="260">
        <v>1.184305176505448</v>
      </c>
      <c r="D53" s="260">
        <v>1.39489314678398</v>
      </c>
      <c r="E53" s="260">
        <v>1.4746409084146519</v>
      </c>
      <c r="F53" s="260">
        <v>1.077001786525513</v>
      </c>
      <c r="G53" s="260">
        <v>0.82427319638687579</v>
      </c>
      <c r="H53" s="260">
        <v>0.93881341609182734</v>
      </c>
      <c r="I53" s="260">
        <v>1.234640321902863</v>
      </c>
      <c r="J53" s="260">
        <v>1.4887263658089549</v>
      </c>
      <c r="K53" s="260">
        <v>1.1350830690230851</v>
      </c>
      <c r="L53" s="260">
        <v>1.8840694265984881</v>
      </c>
      <c r="M53" s="260">
        <v>1.3849846783587241</v>
      </c>
      <c r="N53" s="260">
        <v>1.3561000736149731</v>
      </c>
      <c r="O53" s="260">
        <v>1.423179020199633</v>
      </c>
      <c r="P53" s="260">
        <v>1.587488775668803</v>
      </c>
      <c r="Q53" s="260">
        <v>1.5390280861777521</v>
      </c>
      <c r="R53" s="260">
        <v>1.518829350100237</v>
      </c>
      <c r="S53" s="260">
        <v>1.582562222798954</v>
      </c>
      <c r="T53" s="260">
        <v>1.520729931462826</v>
      </c>
      <c r="U53" s="260">
        <v>1.455039782468549</v>
      </c>
      <c r="V53" s="260">
        <v>1.4128513047345621</v>
      </c>
      <c r="W53" s="260">
        <v>1.549529766846873</v>
      </c>
      <c r="X53" s="260">
        <v>1.5550488893939109</v>
      </c>
      <c r="Y53" s="260">
        <v>1.4098540118923739</v>
      </c>
      <c r="DA53" s="68" t="s">
        <v>1624</v>
      </c>
    </row>
    <row r="54" spans="1:105" ht="12" customHeight="1" x14ac:dyDescent="0.25">
      <c r="A54" s="37" t="s">
        <v>159</v>
      </c>
      <c r="B54" s="226">
        <v>2.5434094207692669E-2</v>
      </c>
      <c r="C54" s="226">
        <v>1.185337810696914E-2</v>
      </c>
      <c r="D54" s="226">
        <v>1.421139243895307E-2</v>
      </c>
      <c r="E54" s="226">
        <v>8.7305146361430063E-3</v>
      </c>
      <c r="F54" s="226">
        <v>1.095444615241619E-2</v>
      </c>
      <c r="G54" s="226">
        <v>6.9669507070470038E-3</v>
      </c>
      <c r="H54" s="226">
        <v>9.6332391200047735E-3</v>
      </c>
      <c r="I54" s="226">
        <v>7.8791698653131025E-3</v>
      </c>
      <c r="J54" s="226">
        <v>2.2465458548816479E-2</v>
      </c>
      <c r="K54" s="226">
        <v>1.222378457481609E-2</v>
      </c>
      <c r="L54" s="226">
        <v>7.1619147238925008E-3</v>
      </c>
      <c r="M54" s="226">
        <v>4.5580751967683594E-3</v>
      </c>
      <c r="N54" s="226">
        <v>4.6317669767727563E-3</v>
      </c>
      <c r="O54" s="226">
        <v>4.8735322842675998E-3</v>
      </c>
      <c r="P54" s="226">
        <v>1.3889844672140019E-2</v>
      </c>
      <c r="Q54" s="226">
        <v>1.6749840916784699E-2</v>
      </c>
      <c r="R54" s="226">
        <v>1.6309161611249259E-2</v>
      </c>
      <c r="S54" s="226">
        <v>1.3930104893844671E-2</v>
      </c>
      <c r="T54" s="226">
        <v>1.5771863546056801E-2</v>
      </c>
      <c r="U54" s="226">
        <v>1.3943694132352131E-2</v>
      </c>
      <c r="V54" s="226">
        <v>1.876894406888386E-2</v>
      </c>
      <c r="W54" s="226">
        <v>1.2457095114236601E-2</v>
      </c>
      <c r="X54" s="226">
        <v>1.7841694260292779E-2</v>
      </c>
      <c r="Y54" s="226">
        <v>1.6150034850315409E-2</v>
      </c>
      <c r="DA54" s="69" t="s">
        <v>1625</v>
      </c>
    </row>
    <row r="55" spans="1:105" ht="12" customHeight="1" x14ac:dyDescent="0.25">
      <c r="A55" s="37" t="s">
        <v>35</v>
      </c>
      <c r="B55" s="226">
        <v>0.98016519103961575</v>
      </c>
      <c r="C55" s="226">
        <v>0.9549546022289952</v>
      </c>
      <c r="D55" s="226">
        <v>1.1884745647381221</v>
      </c>
      <c r="E55" s="226">
        <v>1.1884334813424391</v>
      </c>
      <c r="F55" s="226">
        <v>0.83101603752743858</v>
      </c>
      <c r="G55" s="226">
        <v>0.57389485208510316</v>
      </c>
      <c r="H55" s="226">
        <v>0.6672261377393357</v>
      </c>
      <c r="I55" s="226">
        <v>0.9101280487205714</v>
      </c>
      <c r="J55" s="226">
        <v>1.094844336942802</v>
      </c>
      <c r="K55" s="226">
        <v>0.86474331638719348</v>
      </c>
      <c r="L55" s="226">
        <v>1.5786481078662711</v>
      </c>
      <c r="M55" s="226">
        <v>1.131861270695965</v>
      </c>
      <c r="N55" s="226">
        <v>1.065872641602261</v>
      </c>
      <c r="O55" s="226">
        <v>1.158675600255975</v>
      </c>
      <c r="P55" s="226">
        <v>1.2217507145430131</v>
      </c>
      <c r="Q55" s="226">
        <v>1.1612297107649541</v>
      </c>
      <c r="R55" s="226">
        <v>1.195622741417222</v>
      </c>
      <c r="S55" s="226">
        <v>1.2135349655529819</v>
      </c>
      <c r="T55" s="226">
        <v>1.1458748407801269</v>
      </c>
      <c r="U55" s="226">
        <v>1.0458684658569659</v>
      </c>
      <c r="V55" s="226">
        <v>1.068352057675084</v>
      </c>
      <c r="W55" s="226">
        <v>1.2231034337112141</v>
      </c>
      <c r="X55" s="226">
        <v>1.223317687006743</v>
      </c>
      <c r="Y55" s="226">
        <v>0.98695765532818436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0.1669698295332126</v>
      </c>
      <c r="C58" s="226">
        <v>0.21749719616948371</v>
      </c>
      <c r="D58" s="226">
        <v>0.19220718960690469</v>
      </c>
      <c r="E58" s="226">
        <v>0.27747691243607059</v>
      </c>
      <c r="F58" s="226">
        <v>0.23503130284565871</v>
      </c>
      <c r="G58" s="226">
        <v>0.24341139359472569</v>
      </c>
      <c r="H58" s="226">
        <v>0.26195403923248678</v>
      </c>
      <c r="I58" s="226">
        <v>0.31663310331697858</v>
      </c>
      <c r="J58" s="226">
        <v>0.37141657031733633</v>
      </c>
      <c r="K58" s="226">
        <v>0.25811596806107512</v>
      </c>
      <c r="L58" s="226">
        <v>0.2982594040083244</v>
      </c>
      <c r="M58" s="226">
        <v>0.2485653324659908</v>
      </c>
      <c r="N58" s="226">
        <v>0.28559566503593931</v>
      </c>
      <c r="O58" s="226">
        <v>0.25962988765938999</v>
      </c>
      <c r="P58" s="226">
        <v>0.35184821645365022</v>
      </c>
      <c r="Q58" s="226">
        <v>0.36104853449601287</v>
      </c>
      <c r="R58" s="226">
        <v>0.30689744707176531</v>
      </c>
      <c r="S58" s="226">
        <v>0.35509715235212752</v>
      </c>
      <c r="T58" s="226">
        <v>0.35908322713664181</v>
      </c>
      <c r="U58" s="226">
        <v>0.39522762247923149</v>
      </c>
      <c r="V58" s="226">
        <v>0.32573030299059441</v>
      </c>
      <c r="W58" s="226">
        <v>0.31396923802142179</v>
      </c>
      <c r="X58" s="226">
        <v>0.31388950812687572</v>
      </c>
      <c r="Y58" s="226">
        <v>0.40674632171387448</v>
      </c>
      <c r="DA58" s="69" t="s">
        <v>1629</v>
      </c>
    </row>
    <row r="59" spans="1:105" ht="12" customHeight="1" x14ac:dyDescent="0.25">
      <c r="A59" s="57" t="s">
        <v>1496</v>
      </c>
      <c r="B59" s="261">
        <v>3.926767068665737</v>
      </c>
      <c r="C59" s="261">
        <v>3.8607976805391262</v>
      </c>
      <c r="D59" s="261">
        <v>4.0726519235526872</v>
      </c>
      <c r="E59" s="261">
        <v>4.5499992881362754</v>
      </c>
      <c r="F59" s="261">
        <v>3.5999977902123339</v>
      </c>
      <c r="G59" s="261">
        <v>3.1322082379447118</v>
      </c>
      <c r="H59" s="261">
        <v>3.6031461024914981</v>
      </c>
      <c r="I59" s="261">
        <v>4.5457096620699424</v>
      </c>
      <c r="J59" s="261">
        <v>5.5562578478377613</v>
      </c>
      <c r="K59" s="261">
        <v>4.2839135379955167</v>
      </c>
      <c r="L59" s="261">
        <v>5.7135339067799746</v>
      </c>
      <c r="M59" s="261">
        <v>4.7026826749689166</v>
      </c>
      <c r="N59" s="261">
        <v>4.8715981305974072</v>
      </c>
      <c r="O59" s="261">
        <v>4.8894603708647999</v>
      </c>
      <c r="P59" s="261">
        <v>5.9654851715651454</v>
      </c>
      <c r="Q59" s="261">
        <v>5.9823937077538014</v>
      </c>
      <c r="R59" s="261">
        <v>5.6239070403998612</v>
      </c>
      <c r="S59" s="261">
        <v>6.0966308029183462</v>
      </c>
      <c r="T59" s="261">
        <v>5.959985898819939</v>
      </c>
      <c r="U59" s="261">
        <v>5.9612099394248759</v>
      </c>
      <c r="V59" s="261">
        <v>5.5329103964678978</v>
      </c>
      <c r="W59" s="261">
        <v>5.808501992608055</v>
      </c>
      <c r="X59" s="261">
        <v>5.6346143424065396</v>
      </c>
      <c r="Y59" s="261">
        <v>5.6605009050766526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13.715651258594731</v>
      </c>
      <c r="C60" s="261">
        <f t="shared" si="1"/>
        <v>14.040575133574958</v>
      </c>
      <c r="D60" s="261">
        <f t="shared" si="1"/>
        <v>16.984360354607627</v>
      </c>
      <c r="E60" s="261">
        <f t="shared" si="1"/>
        <v>17.40728434815054</v>
      </c>
      <c r="F60" s="261">
        <f t="shared" si="1"/>
        <v>12.253430702131736</v>
      </c>
      <c r="G60" s="261">
        <f t="shared" si="1"/>
        <v>9.0859352477714435</v>
      </c>
      <c r="H60" s="261">
        <f t="shared" si="1"/>
        <v>10.50643094902269</v>
      </c>
      <c r="I60" s="261">
        <f t="shared" si="1"/>
        <v>13.814840968699226</v>
      </c>
      <c r="J60" s="261">
        <f t="shared" si="1"/>
        <v>16.686642884549478</v>
      </c>
      <c r="K60" s="261">
        <f t="shared" si="1"/>
        <v>12.87915096826115</v>
      </c>
      <c r="L60" s="261">
        <f t="shared" si="1"/>
        <v>22.250590561832162</v>
      </c>
      <c r="M60" s="261">
        <f t="shared" si="1"/>
        <v>16.048319547683764</v>
      </c>
      <c r="N60" s="261">
        <f t="shared" si="1"/>
        <v>15.639273621184008</v>
      </c>
      <c r="O60" s="261">
        <f t="shared" si="1"/>
        <v>16.802367227170855</v>
      </c>
      <c r="P60" s="261">
        <f t="shared" si="1"/>
        <v>18.22837048192951</v>
      </c>
      <c r="Q60" s="261">
        <f t="shared" si="1"/>
        <v>17.463615189262882</v>
      </c>
      <c r="R60" s="261">
        <f t="shared" si="1"/>
        <v>17.728010639132535</v>
      </c>
      <c r="S60" s="261">
        <f t="shared" si="1"/>
        <v>18.198722247244863</v>
      </c>
      <c r="T60" s="261">
        <f t="shared" si="1"/>
        <v>17.401165714819651</v>
      </c>
      <c r="U60" s="261">
        <f t="shared" si="1"/>
        <v>16.349167391624878</v>
      </c>
      <c r="V60" s="261">
        <f t="shared" si="1"/>
        <v>16.314457425090339</v>
      </c>
      <c r="W60" s="261">
        <f t="shared" si="1"/>
        <v>17.955116190631408</v>
      </c>
      <c r="X60" s="261">
        <f t="shared" si="1"/>
        <v>18.218911053632553</v>
      </c>
      <c r="Y60" s="261">
        <f t="shared" si="1"/>
        <v>15.88984694846607</v>
      </c>
      <c r="DA60" s="70"/>
    </row>
    <row r="61" spans="1:105" ht="12" customHeight="1" x14ac:dyDescent="0.25">
      <c r="A61" s="60" t="s">
        <v>1499</v>
      </c>
      <c r="B61" s="262">
        <v>10.83243487846091</v>
      </c>
      <c r="C61" s="262">
        <v>10.747898265033429</v>
      </c>
      <c r="D61" s="262">
        <v>13.1345559072059</v>
      </c>
      <c r="E61" s="262">
        <v>13.68310159487109</v>
      </c>
      <c r="F61" s="262">
        <v>9.7224151531536265</v>
      </c>
      <c r="G61" s="262">
        <v>7.1496819281200246</v>
      </c>
      <c r="H61" s="262">
        <v>8.2866432166554471</v>
      </c>
      <c r="I61" s="262">
        <v>10.94082460654305</v>
      </c>
      <c r="J61" s="262">
        <v>13.244798123317921</v>
      </c>
      <c r="K61" s="262">
        <v>10.235555812219021</v>
      </c>
      <c r="L61" s="262">
        <v>17.66640860758837</v>
      </c>
      <c r="M61" s="262">
        <v>12.758842476077611</v>
      </c>
      <c r="N61" s="262">
        <v>12.39988935909938</v>
      </c>
      <c r="O61" s="262">
        <v>13.268773601539801</v>
      </c>
      <c r="P61" s="262">
        <v>14.470240321321461</v>
      </c>
      <c r="Q61" s="262">
        <v>13.89175152807737</v>
      </c>
      <c r="R61" s="262">
        <v>14.063248348383629</v>
      </c>
      <c r="S61" s="262">
        <v>14.478914677616981</v>
      </c>
      <c r="T61" s="262">
        <v>13.82919551220143</v>
      </c>
      <c r="U61" s="262">
        <v>12.98565649015166</v>
      </c>
      <c r="V61" s="262">
        <v>12.976436089880959</v>
      </c>
      <c r="W61" s="262">
        <v>14.30864077973999</v>
      </c>
      <c r="X61" s="262">
        <v>14.486127323016129</v>
      </c>
      <c r="Y61" s="262">
        <v>12.62266563867251</v>
      </c>
      <c r="DA61" s="72" t="s">
        <v>1631</v>
      </c>
    </row>
    <row r="62" spans="1:105" ht="12" customHeight="1" x14ac:dyDescent="0.25">
      <c r="A62" s="59" t="s">
        <v>28</v>
      </c>
      <c r="B62" s="230">
        <v>2.5192365378353698</v>
      </c>
      <c r="C62" s="230">
        <v>4.4500927346481172</v>
      </c>
      <c r="D62" s="230">
        <v>4.8891339277275208</v>
      </c>
      <c r="E62" s="230">
        <v>6.506482329503962</v>
      </c>
      <c r="F62" s="230">
        <v>4.6453488454201626</v>
      </c>
      <c r="G62" s="230">
        <v>2.983302542538532</v>
      </c>
      <c r="H62" s="230">
        <v>2.435915032234492</v>
      </c>
      <c r="I62" s="230">
        <v>4.2142168145843382</v>
      </c>
      <c r="J62" s="230">
        <v>4.6675234198035493</v>
      </c>
      <c r="K62" s="230">
        <v>2.578751788053355</v>
      </c>
      <c r="L62" s="230">
        <v>5.7716811263963992</v>
      </c>
      <c r="M62" s="230">
        <v>3.3738383951560902</v>
      </c>
      <c r="N62" s="230">
        <v>2.797116949691647</v>
      </c>
      <c r="O62" s="230">
        <v>2.791755523156854</v>
      </c>
      <c r="P62" s="230">
        <v>2.862051218759381</v>
      </c>
      <c r="Q62" s="230">
        <v>2.6795885251758049</v>
      </c>
      <c r="R62" s="230">
        <v>2.2370197989465548</v>
      </c>
      <c r="S62" s="230">
        <v>2.036393346152285</v>
      </c>
      <c r="T62" s="230">
        <v>1.949818989031243</v>
      </c>
      <c r="U62" s="230">
        <v>1.7158474420764229</v>
      </c>
      <c r="V62" s="230">
        <v>1.068527865678353</v>
      </c>
      <c r="W62" s="230">
        <v>2.0276192737012799</v>
      </c>
      <c r="X62" s="230">
        <v>1.998019236452045</v>
      </c>
      <c r="Y62" s="230">
        <v>0.97563368478599388</v>
      </c>
      <c r="DA62" s="71" t="s">
        <v>1632</v>
      </c>
    </row>
    <row r="63" spans="1:105" ht="12" customHeight="1" x14ac:dyDescent="0.25">
      <c r="A63" s="59" t="s">
        <v>31</v>
      </c>
      <c r="B63" s="295">
        <v>0.10560621287366791</v>
      </c>
      <c r="C63" s="295">
        <v>3.6277561364663549E-2</v>
      </c>
      <c r="D63" s="295">
        <v>5.1457637668437327E-2</v>
      </c>
      <c r="E63" s="295">
        <v>5.5512440168085347E-2</v>
      </c>
      <c r="F63" s="295">
        <v>7.553421624656774E-2</v>
      </c>
      <c r="G63" s="295">
        <v>3.07748949048702E-2</v>
      </c>
      <c r="H63" s="295">
        <v>3.4690690075021673E-2</v>
      </c>
      <c r="I63" s="295">
        <v>0</v>
      </c>
      <c r="J63" s="295">
        <v>3.9265416863600452E-2</v>
      </c>
      <c r="K63" s="295">
        <v>3.9887862922382757E-2</v>
      </c>
      <c r="L63" s="295">
        <v>6.1024913629422063E-2</v>
      </c>
      <c r="M63" s="295">
        <v>4.2934361261413388E-2</v>
      </c>
      <c r="N63" s="295">
        <v>4.7455208453580082E-2</v>
      </c>
      <c r="O63" s="295">
        <v>5.0947769049578269E-2</v>
      </c>
      <c r="P63" s="295">
        <v>5.0864064829217563E-2</v>
      </c>
      <c r="Q63" s="295">
        <v>4.6447682645637513E-2</v>
      </c>
      <c r="R63" s="295">
        <v>4.6543746736235458E-2</v>
      </c>
      <c r="S63" s="295">
        <v>5.3986144644120153E-2</v>
      </c>
      <c r="T63" s="295">
        <v>6.497208104234356E-2</v>
      </c>
      <c r="U63" s="295">
        <v>7.06621280951856E-2</v>
      </c>
      <c r="V63" s="295">
        <v>6.8281554478177159E-2</v>
      </c>
      <c r="W63" s="295">
        <v>7.2891956210252379E-2</v>
      </c>
      <c r="X63" s="295">
        <v>1.2736509388438779</v>
      </c>
      <c r="Y63" s="295">
        <v>1.6296226169652179</v>
      </c>
      <c r="DA63" s="122" t="s">
        <v>1633</v>
      </c>
    </row>
    <row r="64" spans="1:105" ht="12" customHeight="1" x14ac:dyDescent="0.25">
      <c r="A64" s="59" t="s">
        <v>159</v>
      </c>
      <c r="B64" s="295">
        <v>0.1813284863493283</v>
      </c>
      <c r="C64" s="295">
        <v>6.1985544924998713E-2</v>
      </c>
      <c r="D64" s="295">
        <v>8.7793635559336849E-2</v>
      </c>
      <c r="E64" s="295">
        <v>4.7199546110616789E-2</v>
      </c>
      <c r="F64" s="295">
        <v>5.8325599576039097E-2</v>
      </c>
      <c r="G64" s="295">
        <v>4.7679235839863797E-2</v>
      </c>
      <c r="H64" s="295">
        <v>7.8603518022368979E-2</v>
      </c>
      <c r="I64" s="295">
        <v>5.5430259756001132E-2</v>
      </c>
      <c r="J64" s="295">
        <v>0.17015835863340409</v>
      </c>
      <c r="K64" s="295">
        <v>0.1038839083005431</v>
      </c>
      <c r="L64" s="295">
        <v>5.2780105617263998E-2</v>
      </c>
      <c r="M64" s="295">
        <v>3.7281165880292552E-2</v>
      </c>
      <c r="N64" s="295">
        <v>4.1212004536752077E-2</v>
      </c>
      <c r="O64" s="295">
        <v>4.422822503014439E-2</v>
      </c>
      <c r="P64" s="295">
        <v>0.13261267774774119</v>
      </c>
      <c r="Q64" s="295">
        <v>0.16155672464196971</v>
      </c>
      <c r="R64" s="295">
        <v>0.16185936533671269</v>
      </c>
      <c r="S64" s="295">
        <v>0.1439574482506662</v>
      </c>
      <c r="T64" s="295">
        <v>0.1639991985425909</v>
      </c>
      <c r="U64" s="295">
        <v>0.15017459618387191</v>
      </c>
      <c r="V64" s="295">
        <v>0.2086411941664468</v>
      </c>
      <c r="W64" s="295">
        <v>0.12607246244120471</v>
      </c>
      <c r="X64" s="295">
        <v>0.16491465328773541</v>
      </c>
      <c r="Y64" s="295">
        <v>0.16464396356131719</v>
      </c>
      <c r="DA64" s="122" t="s">
        <v>1634</v>
      </c>
    </row>
    <row r="65" spans="1:105" ht="12" customHeight="1" x14ac:dyDescent="0.25">
      <c r="A65" s="59" t="s">
        <v>32</v>
      </c>
      <c r="B65" s="295">
        <v>1.2056526773994829</v>
      </c>
      <c r="C65" s="295">
        <v>1.3253209973722351</v>
      </c>
      <c r="D65" s="295">
        <v>0.93994412119815041</v>
      </c>
      <c r="E65" s="295">
        <v>0.8027585753469284</v>
      </c>
      <c r="F65" s="295">
        <v>0.62451247321580639</v>
      </c>
      <c r="G65" s="295">
        <v>0.25444597222211962</v>
      </c>
      <c r="H65" s="295">
        <v>0.42349041896581768</v>
      </c>
      <c r="I65" s="295">
        <v>0.42170746720349672</v>
      </c>
      <c r="J65" s="295">
        <v>0.2738244752985653</v>
      </c>
      <c r="K65" s="295">
        <v>0.33997908943758148</v>
      </c>
      <c r="L65" s="295">
        <v>0.42556825546419341</v>
      </c>
      <c r="M65" s="295">
        <v>0.26880477809836228</v>
      </c>
      <c r="N65" s="295">
        <v>0.25739654224035069</v>
      </c>
      <c r="O65" s="295">
        <v>0.1184299716689062</v>
      </c>
      <c r="P65" s="295">
        <v>3.9411799371939393E-2</v>
      </c>
      <c r="Q65" s="295">
        <v>7.1979569696908802E-2</v>
      </c>
      <c r="R65" s="295">
        <v>3.6064219691171073E-2</v>
      </c>
      <c r="S65" s="295">
        <v>3.876721316622425E-3</v>
      </c>
      <c r="T65" s="295">
        <v>2.0661599936706299E-2</v>
      </c>
      <c r="U65" s="295">
        <v>5.4612742021202108E-2</v>
      </c>
      <c r="V65" s="295">
        <v>3.9239551793099223E-2</v>
      </c>
      <c r="W65" s="295">
        <v>0</v>
      </c>
      <c r="X65" s="295">
        <v>1.290823022566962E-2</v>
      </c>
      <c r="Y65" s="295">
        <v>3.2005061956865713E-2</v>
      </c>
      <c r="DA65" s="122" t="s">
        <v>1635</v>
      </c>
    </row>
    <row r="66" spans="1:105" ht="12" customHeight="1" x14ac:dyDescent="0.25">
      <c r="A66" s="59" t="s">
        <v>35</v>
      </c>
      <c r="B66" s="295">
        <v>6.8206109640030643</v>
      </c>
      <c r="C66" s="295">
        <v>4.8742214267234116</v>
      </c>
      <c r="D66" s="295">
        <v>7.1662265850524527</v>
      </c>
      <c r="E66" s="295">
        <v>6.2711487037414946</v>
      </c>
      <c r="F66" s="295">
        <v>4.3186940186950507</v>
      </c>
      <c r="G66" s="295">
        <v>3.833479282614638</v>
      </c>
      <c r="H66" s="295">
        <v>5.3139435573577467</v>
      </c>
      <c r="I66" s="295">
        <v>6.2494700649992119</v>
      </c>
      <c r="J66" s="295">
        <v>8.0940264527188024</v>
      </c>
      <c r="K66" s="295">
        <v>7.1730531635051573</v>
      </c>
      <c r="L66" s="295">
        <v>11.35535420648109</v>
      </c>
      <c r="M66" s="295">
        <v>9.0359837756814478</v>
      </c>
      <c r="N66" s="295">
        <v>9.25670865417705</v>
      </c>
      <c r="O66" s="295">
        <v>10.26341211263431</v>
      </c>
      <c r="P66" s="295">
        <v>11.38530056061318</v>
      </c>
      <c r="Q66" s="295">
        <v>10.932179025917049</v>
      </c>
      <c r="R66" s="295">
        <v>11.58176121767295</v>
      </c>
      <c r="S66" s="295">
        <v>12.240701017253279</v>
      </c>
      <c r="T66" s="295">
        <v>11.629743643648551</v>
      </c>
      <c r="U66" s="295">
        <v>10.99435958177498</v>
      </c>
      <c r="V66" s="295">
        <v>11.59174592376489</v>
      </c>
      <c r="W66" s="295">
        <v>12.08205708738725</v>
      </c>
      <c r="X66" s="295">
        <v>11.0366342642068</v>
      </c>
      <c r="Y66" s="295">
        <v>9.8207603114031148</v>
      </c>
      <c r="DA66" s="122" t="s">
        <v>1636</v>
      </c>
    </row>
    <row r="67" spans="1:105" ht="12" customHeight="1" x14ac:dyDescent="0.25">
      <c r="A67" s="60" t="s">
        <v>1506</v>
      </c>
      <c r="B67" s="262">
        <v>2.8832163801338209</v>
      </c>
      <c r="C67" s="262">
        <v>3.2926768685415291</v>
      </c>
      <c r="D67" s="262">
        <v>3.8498044474017261</v>
      </c>
      <c r="E67" s="262">
        <v>3.7241827532794498</v>
      </c>
      <c r="F67" s="262">
        <v>2.5310155489781092</v>
      </c>
      <c r="G67" s="262">
        <v>1.9362533196514189</v>
      </c>
      <c r="H67" s="262">
        <v>2.2197877323672421</v>
      </c>
      <c r="I67" s="262">
        <v>2.8740163621561758</v>
      </c>
      <c r="J67" s="262">
        <v>3.4418447612315561</v>
      </c>
      <c r="K67" s="262">
        <v>2.6435951560421289</v>
      </c>
      <c r="L67" s="262">
        <v>4.5841819542437943</v>
      </c>
      <c r="M67" s="262">
        <v>3.2894770716061541</v>
      </c>
      <c r="N67" s="262">
        <v>3.2393842620846289</v>
      </c>
      <c r="O67" s="262">
        <v>3.5335936256310538</v>
      </c>
      <c r="P67" s="262">
        <v>3.7581301606080482</v>
      </c>
      <c r="Q67" s="262">
        <v>3.571863661185513</v>
      </c>
      <c r="R67" s="262">
        <v>3.664762290748905</v>
      </c>
      <c r="S67" s="262">
        <v>3.7198075696278829</v>
      </c>
      <c r="T67" s="262">
        <v>3.5719702026182198</v>
      </c>
      <c r="U67" s="262">
        <v>3.3635109014732181</v>
      </c>
      <c r="V67" s="262">
        <v>3.3380213352093802</v>
      </c>
      <c r="W67" s="262">
        <v>3.6464754108914161</v>
      </c>
      <c r="X67" s="262">
        <v>3.7327837306164242</v>
      </c>
      <c r="Y67" s="262">
        <v>3.26718130979356</v>
      </c>
      <c r="DA67" s="72" t="s">
        <v>1637</v>
      </c>
    </row>
    <row r="68" spans="1:105" ht="12" customHeight="1" x14ac:dyDescent="0.25">
      <c r="A68" s="147" t="s">
        <v>28</v>
      </c>
      <c r="B68" s="229">
        <v>0.45470214933399539</v>
      </c>
      <c r="C68" s="229">
        <v>0.72292558135499341</v>
      </c>
      <c r="D68" s="229">
        <v>0.61664026234807612</v>
      </c>
      <c r="E68" s="229">
        <v>0.84999631532755038</v>
      </c>
      <c r="F68" s="229">
        <v>0.69231802392706665</v>
      </c>
      <c r="G68" s="229">
        <v>0.3707763054262842</v>
      </c>
      <c r="H68" s="229">
        <v>0.27653158514822512</v>
      </c>
      <c r="I68" s="229">
        <v>0.54482968904568785</v>
      </c>
      <c r="J68" s="229">
        <v>0.66609207242666713</v>
      </c>
      <c r="K68" s="229">
        <v>0.37386548773430373</v>
      </c>
      <c r="L68" s="229">
        <v>0.78430596996311464</v>
      </c>
      <c r="M68" s="229">
        <v>0.58323748923244134</v>
      </c>
      <c r="N68" s="229">
        <v>0.43583406759319288</v>
      </c>
      <c r="O68" s="229">
        <v>0.40172146509431189</v>
      </c>
      <c r="P68" s="229">
        <v>0.45490756252590192</v>
      </c>
      <c r="Q68" s="229">
        <v>0.44230670214522039</v>
      </c>
      <c r="R68" s="229">
        <v>0.3434831835668864</v>
      </c>
      <c r="S68" s="229">
        <v>0.31423631083512688</v>
      </c>
      <c r="T68" s="229">
        <v>0.29564069909383928</v>
      </c>
      <c r="U68" s="229">
        <v>0.25041053061563551</v>
      </c>
      <c r="V68" s="229">
        <v>0.15904102567465181</v>
      </c>
      <c r="W68" s="229">
        <v>0.34100962320382211</v>
      </c>
      <c r="X68" s="229">
        <v>0.32610274170674031</v>
      </c>
      <c r="Y68" s="229">
        <v>0.15192544147583839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1.9251074562658042E-2</v>
      </c>
      <c r="C70" s="229">
        <v>5.9520978720652819E-3</v>
      </c>
      <c r="D70" s="229">
        <v>6.5547666456147102E-3</v>
      </c>
      <c r="E70" s="229">
        <v>7.3243409613061201E-3</v>
      </c>
      <c r="F70" s="229">
        <v>1.1369424423807841E-2</v>
      </c>
      <c r="G70" s="229">
        <v>3.8629465556274611E-3</v>
      </c>
      <c r="H70" s="229">
        <v>3.977434105890373E-3</v>
      </c>
      <c r="I70" s="229">
        <v>0</v>
      </c>
      <c r="J70" s="229">
        <v>5.6593352085501118E-3</v>
      </c>
      <c r="K70" s="229">
        <v>5.8405540821766582E-3</v>
      </c>
      <c r="L70" s="229">
        <v>8.3447354857395864E-3</v>
      </c>
      <c r="M70" s="229">
        <v>7.4960695680760386E-3</v>
      </c>
      <c r="N70" s="229">
        <v>7.4679582569298344E-3</v>
      </c>
      <c r="O70" s="229">
        <v>7.4042363285452134E-3</v>
      </c>
      <c r="P70" s="229">
        <v>8.1651518537055774E-3</v>
      </c>
      <c r="Q70" s="229">
        <v>7.7433146778310416E-3</v>
      </c>
      <c r="R70" s="229">
        <v>7.2177932726581011E-3</v>
      </c>
      <c r="S70" s="229">
        <v>8.4136503306797752E-3</v>
      </c>
      <c r="T70" s="229">
        <v>9.9495662713443948E-3</v>
      </c>
      <c r="U70" s="229">
        <v>1.041521108835026E-2</v>
      </c>
      <c r="V70" s="229">
        <v>1.0264414034334261E-2</v>
      </c>
      <c r="W70" s="229">
        <v>1.238132935576319E-2</v>
      </c>
      <c r="X70" s="229">
        <v>0.20994843989666831</v>
      </c>
      <c r="Y70" s="229">
        <v>0.25629386525389908</v>
      </c>
      <c r="DA70" s="73" t="s">
        <v>1640</v>
      </c>
    </row>
    <row r="71" spans="1:105" ht="12" customHeight="1" x14ac:dyDescent="0.25">
      <c r="A71" s="147" t="s">
        <v>159</v>
      </c>
      <c r="B71" s="229">
        <v>3.3683166084614767E-2</v>
      </c>
      <c r="C71" s="229">
        <v>1.036343588722066E-2</v>
      </c>
      <c r="D71" s="229">
        <v>1.139598285600717E-2</v>
      </c>
      <c r="E71" s="229">
        <v>6.3459613189801398E-3</v>
      </c>
      <c r="F71" s="229">
        <v>8.946132514822E-3</v>
      </c>
      <c r="G71" s="229">
        <v>6.0986368072234991E-3</v>
      </c>
      <c r="H71" s="229">
        <v>9.1836093489345953E-3</v>
      </c>
      <c r="I71" s="229">
        <v>7.3752986889915337E-3</v>
      </c>
      <c r="J71" s="229">
        <v>2.4991358048446991E-2</v>
      </c>
      <c r="K71" s="229">
        <v>1.55004006687409E-2</v>
      </c>
      <c r="L71" s="229">
        <v>7.3598206896006687E-3</v>
      </c>
      <c r="M71" s="229">
        <v>6.6328389229233673E-3</v>
      </c>
      <c r="N71" s="229">
        <v>6.6088074441927967E-3</v>
      </c>
      <c r="O71" s="229">
        <v>6.5499196793045401E-3</v>
      </c>
      <c r="P71" s="229">
        <v>2.1692999665725039E-2</v>
      </c>
      <c r="Q71" s="229">
        <v>2.7445380772183791E-2</v>
      </c>
      <c r="R71" s="229">
        <v>2.5577747433235262E-2</v>
      </c>
      <c r="S71" s="229">
        <v>2.2862180427609149E-2</v>
      </c>
      <c r="T71" s="229">
        <v>2.5591778043987708E-2</v>
      </c>
      <c r="U71" s="229">
        <v>2.255585008971427E-2</v>
      </c>
      <c r="V71" s="229">
        <v>3.1960398452967352E-2</v>
      </c>
      <c r="W71" s="229">
        <v>2.1821734596670719E-2</v>
      </c>
      <c r="X71" s="229">
        <v>2.770147159539333E-2</v>
      </c>
      <c r="Y71" s="229">
        <v>2.6386290715370041E-2</v>
      </c>
      <c r="DA71" s="73" t="s">
        <v>1641</v>
      </c>
    </row>
    <row r="72" spans="1:105" ht="12" customHeight="1" x14ac:dyDescent="0.25">
      <c r="A72" s="147" t="s">
        <v>32</v>
      </c>
      <c r="B72" s="229">
        <v>0.21712332202601911</v>
      </c>
      <c r="C72" s="229">
        <v>0.21481856440009831</v>
      </c>
      <c r="D72" s="229">
        <v>0.1182845928473796</v>
      </c>
      <c r="E72" s="229">
        <v>0.1046361957375045</v>
      </c>
      <c r="F72" s="229">
        <v>9.2865547080646094E-2</v>
      </c>
      <c r="G72" s="229">
        <v>3.1552694648082018E-2</v>
      </c>
      <c r="H72" s="229">
        <v>4.7968086749707553E-2</v>
      </c>
      <c r="I72" s="229">
        <v>5.4397805575450472E-2</v>
      </c>
      <c r="J72" s="229">
        <v>3.8989370458287327E-2</v>
      </c>
      <c r="K72" s="229">
        <v>4.9179514868601192E-2</v>
      </c>
      <c r="L72" s="229">
        <v>5.770037241718122E-2</v>
      </c>
      <c r="M72" s="229">
        <v>4.6364367465497713E-2</v>
      </c>
      <c r="N72" s="229">
        <v>4.0016532873679643E-2</v>
      </c>
      <c r="O72" s="229">
        <v>1.7003388541295121E-2</v>
      </c>
      <c r="P72" s="229">
        <v>6.2502619359490579E-3</v>
      </c>
      <c r="Q72" s="229">
        <v>1.185470787465116E-2</v>
      </c>
      <c r="R72" s="229">
        <v>5.5250777158749936E-3</v>
      </c>
      <c r="S72" s="229">
        <v>5.9687787396625657E-4</v>
      </c>
      <c r="T72" s="229">
        <v>3.1257919817096408E-3</v>
      </c>
      <c r="U72" s="229">
        <v>7.9523245988254981E-3</v>
      </c>
      <c r="V72" s="229">
        <v>5.8273828723206392E-3</v>
      </c>
      <c r="W72" s="229">
        <v>0</v>
      </c>
      <c r="X72" s="229">
        <v>2.1020724835747449E-3</v>
      </c>
      <c r="Y72" s="229">
        <v>4.9726580155050578E-3</v>
      </c>
      <c r="DA72" s="73" t="s">
        <v>1642</v>
      </c>
    </row>
    <row r="73" spans="1:105" ht="12" customHeight="1" x14ac:dyDescent="0.25">
      <c r="A73" s="147" t="s">
        <v>33</v>
      </c>
      <c r="B73" s="229">
        <v>0.59409554037073353</v>
      </c>
      <c r="C73" s="229">
        <v>0.58490481610056688</v>
      </c>
      <c r="D73" s="229">
        <v>1.4623305006509</v>
      </c>
      <c r="E73" s="229">
        <v>1.713069631031872</v>
      </c>
      <c r="F73" s="229">
        <v>1.014230771657789</v>
      </c>
      <c r="G73" s="229">
        <v>0.88065975963328946</v>
      </c>
      <c r="H73" s="229">
        <v>1.1437361556170329</v>
      </c>
      <c r="I73" s="229">
        <v>1.355399250013569</v>
      </c>
      <c r="J73" s="229">
        <v>1.4865162338025959</v>
      </c>
      <c r="K73" s="229">
        <v>1.049224306450486</v>
      </c>
      <c r="L73" s="229">
        <v>2.012281043514863</v>
      </c>
      <c r="M73" s="229">
        <v>0.87524349647304323</v>
      </c>
      <c r="N73" s="229">
        <v>1.086610853968198</v>
      </c>
      <c r="O73" s="229">
        <v>1.141956033384574</v>
      </c>
      <c r="P73" s="229">
        <v>1.075300104927253</v>
      </c>
      <c r="Q73" s="229">
        <v>0.82238237188603924</v>
      </c>
      <c r="R73" s="229">
        <v>0.8669501038405466</v>
      </c>
      <c r="S73" s="229">
        <v>0.78566678963452929</v>
      </c>
      <c r="T73" s="229">
        <v>0.67128764329366364</v>
      </c>
      <c r="U73" s="229">
        <v>0.50527045299977802</v>
      </c>
      <c r="V73" s="229">
        <v>0.48992004020965618</v>
      </c>
      <c r="W73" s="229">
        <v>0.19194319255668121</v>
      </c>
      <c r="X73" s="229">
        <v>0.2063204690595955</v>
      </c>
      <c r="Y73" s="229">
        <v>0.4047285794335968</v>
      </c>
      <c r="DA73" s="73" t="s">
        <v>1643</v>
      </c>
    </row>
    <row r="74" spans="1:105" ht="12" customHeight="1" x14ac:dyDescent="0.25">
      <c r="A74" s="147" t="s">
        <v>35</v>
      </c>
      <c r="B74" s="229">
        <v>1.240349836528519</v>
      </c>
      <c r="C74" s="229">
        <v>0.79779744378683404</v>
      </c>
      <c r="D74" s="229">
        <v>0.91065386216324795</v>
      </c>
      <c r="E74" s="229">
        <v>0.82543093638453091</v>
      </c>
      <c r="F74" s="229">
        <v>0.64848897138761796</v>
      </c>
      <c r="G74" s="229">
        <v>0.48003250829875499</v>
      </c>
      <c r="H74" s="229">
        <v>0.60780238395833697</v>
      </c>
      <c r="I74" s="229">
        <v>0.8140478547320712</v>
      </c>
      <c r="J74" s="229">
        <v>1.1637916392482921</v>
      </c>
      <c r="K74" s="229">
        <v>1.047786354550079</v>
      </c>
      <c r="L74" s="229">
        <v>1.545789972419584</v>
      </c>
      <c r="M74" s="229">
        <v>1.5719644491339131</v>
      </c>
      <c r="N74" s="229">
        <v>1.45321542441909</v>
      </c>
      <c r="O74" s="229">
        <v>1.4879977549413621</v>
      </c>
      <c r="P74" s="229">
        <v>1.823278914509227</v>
      </c>
      <c r="Q74" s="229">
        <v>1.8181302818041489</v>
      </c>
      <c r="R74" s="229">
        <v>1.79173225811266</v>
      </c>
      <c r="S74" s="229">
        <v>1.9031097873967111</v>
      </c>
      <c r="T74" s="229">
        <v>1.7766542572492949</v>
      </c>
      <c r="U74" s="229">
        <v>1.6166153869511879</v>
      </c>
      <c r="V74" s="229">
        <v>1.738341199075474</v>
      </c>
      <c r="W74" s="229">
        <v>2.0473116691402011</v>
      </c>
      <c r="X74" s="229">
        <v>1.814906643007858</v>
      </c>
      <c r="Y74" s="229">
        <v>1.540819218096289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8.9587858071408296E-4</v>
      </c>
      <c r="C76" s="229">
        <v>5.7812045041865637E-4</v>
      </c>
      <c r="D76" s="229">
        <v>5.1829184865911698E-4</v>
      </c>
      <c r="E76" s="229">
        <v>9.7023692282831222E-4</v>
      </c>
      <c r="F76" s="229">
        <v>0</v>
      </c>
      <c r="G76" s="229">
        <v>1.289824361990021E-3</v>
      </c>
      <c r="H76" s="229">
        <v>1.293966845804514E-3</v>
      </c>
      <c r="I76" s="229">
        <v>7.5276075144841673E-4</v>
      </c>
      <c r="J76" s="229">
        <v>1.6617967753262838E-2</v>
      </c>
      <c r="K76" s="229">
        <v>4.9572611006099818E-2</v>
      </c>
      <c r="L76" s="229">
        <v>9.8249435131629967E-2</v>
      </c>
      <c r="M76" s="229">
        <v>0.12937503558924379</v>
      </c>
      <c r="N76" s="229">
        <v>0.13990146402076201</v>
      </c>
      <c r="O76" s="229">
        <v>0.33048126234865849</v>
      </c>
      <c r="P76" s="229">
        <v>0.29754940899513332</v>
      </c>
      <c r="Q76" s="229">
        <v>0.38564995004044711</v>
      </c>
      <c r="R76" s="229">
        <v>0.56778808749918019</v>
      </c>
      <c r="S76" s="229">
        <v>0.6614932605135504</v>
      </c>
      <c r="T76" s="229">
        <v>0.74051596103461681</v>
      </c>
      <c r="U76" s="229">
        <v>0.89413739488083555</v>
      </c>
      <c r="V76" s="229">
        <v>0.88801100520459797</v>
      </c>
      <c r="W76" s="229">
        <v>1.0141958093806209</v>
      </c>
      <c r="X76" s="229">
        <v>1.102547331337185</v>
      </c>
      <c r="Y76" s="229">
        <v>0.83715381832331015</v>
      </c>
      <c r="DA76" s="73" t="s">
        <v>1646</v>
      </c>
    </row>
    <row r="77" spans="1:105" ht="12" customHeight="1" x14ac:dyDescent="0.25">
      <c r="A77" s="147" t="s">
        <v>39</v>
      </c>
      <c r="B77" s="229">
        <v>0.3231154126465669</v>
      </c>
      <c r="C77" s="229">
        <v>0.9553368086893318</v>
      </c>
      <c r="D77" s="229">
        <v>0.72342618804184178</v>
      </c>
      <c r="E77" s="229">
        <v>0.21640913559487671</v>
      </c>
      <c r="F77" s="229">
        <v>6.2796677986358962E-2</v>
      </c>
      <c r="G77" s="229">
        <v>0.1619806439201677</v>
      </c>
      <c r="H77" s="229">
        <v>0.12929451059330971</v>
      </c>
      <c r="I77" s="229">
        <v>9.7213703348957639E-2</v>
      </c>
      <c r="J77" s="229">
        <v>3.9186784285453628E-2</v>
      </c>
      <c r="K77" s="229">
        <v>5.262592668164226E-2</v>
      </c>
      <c r="L77" s="229">
        <v>7.0150604622080545E-2</v>
      </c>
      <c r="M77" s="229">
        <v>6.9163325221014843E-2</v>
      </c>
      <c r="N77" s="229">
        <v>6.9729153508584205E-2</v>
      </c>
      <c r="O77" s="229">
        <v>0.14047956531300329</v>
      </c>
      <c r="P77" s="229">
        <v>7.0985756195153099E-2</v>
      </c>
      <c r="Q77" s="229">
        <v>5.6350951984990939E-2</v>
      </c>
      <c r="R77" s="229">
        <v>5.6488039307863322E-2</v>
      </c>
      <c r="S77" s="229">
        <v>2.342871261570946E-2</v>
      </c>
      <c r="T77" s="229">
        <v>4.920450564976285E-2</v>
      </c>
      <c r="U77" s="229">
        <v>5.6153750248889737E-2</v>
      </c>
      <c r="V77" s="229">
        <v>1.465586968537777E-2</v>
      </c>
      <c r="W77" s="229">
        <v>1.7812052657657361E-2</v>
      </c>
      <c r="X77" s="229">
        <v>4.3154561529409732E-2</v>
      </c>
      <c r="Y77" s="229">
        <v>4.4901438479752559E-2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80.191998423513596</v>
      </c>
      <c r="C79" s="261">
        <f t="shared" si="2"/>
        <v>83.063044388096557</v>
      </c>
      <c r="D79" s="261">
        <f t="shared" si="2"/>
        <v>102.22434155894301</v>
      </c>
      <c r="E79" s="261">
        <f t="shared" si="2"/>
        <v>109.13542025420494</v>
      </c>
      <c r="F79" s="261">
        <f t="shared" si="2"/>
        <v>76.513290425820301</v>
      </c>
      <c r="G79" s="261">
        <f t="shared" si="2"/>
        <v>56.249268969748378</v>
      </c>
      <c r="H79" s="261">
        <f t="shared" si="2"/>
        <v>64.571428764684029</v>
      </c>
      <c r="I79" s="261">
        <f t="shared" si="2"/>
        <v>85.540319369838983</v>
      </c>
      <c r="J79" s="261">
        <f t="shared" si="2"/>
        <v>103.55401962919727</v>
      </c>
      <c r="K79" s="261">
        <f t="shared" si="2"/>
        <v>78.318919081365948</v>
      </c>
      <c r="L79" s="261">
        <f t="shared" si="2"/>
        <v>135.91676228527132</v>
      </c>
      <c r="M79" s="261">
        <f t="shared" si="2"/>
        <v>97.126385352387388</v>
      </c>
      <c r="N79" s="261">
        <f t="shared" si="2"/>
        <v>95.470444039404029</v>
      </c>
      <c r="O79" s="261">
        <f t="shared" si="2"/>
        <v>103.04648667206601</v>
      </c>
      <c r="P79" s="261">
        <f t="shared" si="2"/>
        <v>111.10490434815374</v>
      </c>
      <c r="Q79" s="261">
        <f t="shared" si="2"/>
        <v>106.33051368853361</v>
      </c>
      <c r="R79" s="261">
        <f t="shared" si="2"/>
        <v>108.72406356165334</v>
      </c>
      <c r="S79" s="261">
        <f t="shared" si="2"/>
        <v>111.31735939831609</v>
      </c>
      <c r="T79" s="261">
        <f t="shared" si="2"/>
        <v>107.01029825524502</v>
      </c>
      <c r="U79" s="261">
        <f t="shared" si="2"/>
        <v>101.64002661512838</v>
      </c>
      <c r="V79" s="261">
        <f t="shared" si="2"/>
        <v>100.44223607468419</v>
      </c>
      <c r="W79" s="261">
        <f t="shared" si="2"/>
        <v>110.1190630918933</v>
      </c>
      <c r="X79" s="261">
        <f t="shared" si="2"/>
        <v>112.48125383389744</v>
      </c>
      <c r="Y79" s="261">
        <f t="shared" si="2"/>
        <v>98.121810941438795</v>
      </c>
      <c r="DA79" s="70"/>
    </row>
    <row r="80" spans="1:105" ht="12" customHeight="1" x14ac:dyDescent="0.25">
      <c r="A80" s="60" t="s">
        <v>1521</v>
      </c>
      <c r="B80" s="262">
        <v>75.975776992171944</v>
      </c>
      <c r="C80" s="262">
        <v>78.917655156161729</v>
      </c>
      <c r="D80" s="262">
        <v>97.851481640793551</v>
      </c>
      <c r="E80" s="262">
        <v>104.25002619446821</v>
      </c>
      <c r="F80" s="262">
        <v>72.64792546516496</v>
      </c>
      <c r="G80" s="262">
        <v>52.886175801929127</v>
      </c>
      <c r="H80" s="262">
        <v>60.702683419740069</v>
      </c>
      <c r="I80" s="262">
        <v>80.659531138010308</v>
      </c>
      <c r="J80" s="262">
        <v>97.588192523472401</v>
      </c>
      <c r="K80" s="262">
        <v>73.719224790090209</v>
      </c>
      <c r="L80" s="262">
        <v>129.67397881443779</v>
      </c>
      <c r="M80" s="262">
        <v>91.909198098947769</v>
      </c>
      <c r="N80" s="262">
        <v>90.092859612388807</v>
      </c>
      <c r="O80" s="262">
        <v>97.679257365712758</v>
      </c>
      <c r="P80" s="262">
        <v>104.58918130491109</v>
      </c>
      <c r="Q80" s="262">
        <v>99.825533964607658</v>
      </c>
      <c r="R80" s="262">
        <v>102.6333915528084</v>
      </c>
      <c r="S80" s="262">
        <v>104.66538315024739</v>
      </c>
      <c r="T80" s="262">
        <v>100.52837849447231</v>
      </c>
      <c r="U80" s="262">
        <v>95.175532304123379</v>
      </c>
      <c r="V80" s="262">
        <v>94.377799640801086</v>
      </c>
      <c r="W80" s="262">
        <v>103.7674058862743</v>
      </c>
      <c r="X80" s="262">
        <v>106.332648570909</v>
      </c>
      <c r="Y80" s="262">
        <v>91.86072393037395</v>
      </c>
      <c r="DA80" s="72" t="s">
        <v>1649</v>
      </c>
    </row>
    <row r="81" spans="1:105" ht="12" customHeight="1" x14ac:dyDescent="0.25">
      <c r="A81" s="59" t="s">
        <v>28</v>
      </c>
      <c r="B81" s="230">
        <v>15.92723702737916</v>
      </c>
      <c r="C81" s="230">
        <v>27.8563291758859</v>
      </c>
      <c r="D81" s="230">
        <v>22.412454345463349</v>
      </c>
      <c r="E81" s="230">
        <v>28.995513957399861</v>
      </c>
      <c r="F81" s="230">
        <v>23.277207856254648</v>
      </c>
      <c r="G81" s="230">
        <v>12.79433600989516</v>
      </c>
      <c r="H81" s="230">
        <v>9.4353074468394098</v>
      </c>
      <c r="I81" s="230">
        <v>18.390719925836919</v>
      </c>
      <c r="J81" s="230">
        <v>22.271327692652491</v>
      </c>
      <c r="K81" s="230">
        <v>12.54700688426939</v>
      </c>
      <c r="L81" s="230">
        <v>26.043873380587272</v>
      </c>
      <c r="M81" s="230">
        <v>19.460365071590541</v>
      </c>
      <c r="N81" s="230">
        <v>14.64323098409765</v>
      </c>
      <c r="O81" s="230">
        <v>13.609051064059759</v>
      </c>
      <c r="P81" s="230">
        <v>15.26580542480313</v>
      </c>
      <c r="Q81" s="230">
        <v>14.82193825051357</v>
      </c>
      <c r="R81" s="230">
        <v>11.50798833109716</v>
      </c>
      <c r="S81" s="230">
        <v>10.485745015552411</v>
      </c>
      <c r="T81" s="230">
        <v>9.8982170132727862</v>
      </c>
      <c r="U81" s="230">
        <v>8.3945742974321416</v>
      </c>
      <c r="V81" s="230">
        <v>5.3025826569596228</v>
      </c>
      <c r="W81" s="230">
        <v>11.372166638500531</v>
      </c>
      <c r="X81" s="230">
        <v>10.90773289153133</v>
      </c>
      <c r="Y81" s="230">
        <v>5.079249177914126</v>
      </c>
      <c r="DA81" s="71" t="s">
        <v>1650</v>
      </c>
    </row>
    <row r="82" spans="1:105" ht="12" customHeight="1" x14ac:dyDescent="0.25">
      <c r="A82" s="59" t="s">
        <v>31</v>
      </c>
      <c r="B82" s="295">
        <v>0.55280666811816792</v>
      </c>
      <c r="C82" s="295">
        <v>0.188020506149668</v>
      </c>
      <c r="D82" s="295">
        <v>0.19530782156662649</v>
      </c>
      <c r="E82" s="295">
        <v>0.20482698961689011</v>
      </c>
      <c r="F82" s="295">
        <v>0.31337805898200732</v>
      </c>
      <c r="G82" s="295">
        <v>0.1092771449721678</v>
      </c>
      <c r="H82" s="295">
        <v>0.1112549049704578</v>
      </c>
      <c r="I82" s="295">
        <v>0</v>
      </c>
      <c r="J82" s="295">
        <v>0.15512511708393839</v>
      </c>
      <c r="K82" s="295">
        <v>0.16068808324609499</v>
      </c>
      <c r="L82" s="295">
        <v>0.22940907667650681</v>
      </c>
      <c r="M82" s="295">
        <v>0.20643084284270549</v>
      </c>
      <c r="N82" s="295">
        <v>0.20569440604898881</v>
      </c>
      <c r="O82" s="295">
        <v>0.20563069273149451</v>
      </c>
      <c r="P82" s="295">
        <v>0.22462893222340771</v>
      </c>
      <c r="Q82" s="295">
        <v>0.2127224121270665</v>
      </c>
      <c r="R82" s="295">
        <v>0.19824545216431541</v>
      </c>
      <c r="S82" s="295">
        <v>0.23016126974437559</v>
      </c>
      <c r="T82" s="295">
        <v>0.27308746152049912</v>
      </c>
      <c r="U82" s="295">
        <v>0.28623255408607939</v>
      </c>
      <c r="V82" s="295">
        <v>0.28055454047872053</v>
      </c>
      <c r="W82" s="295">
        <v>0.33849224024388541</v>
      </c>
      <c r="X82" s="295">
        <v>5.7570175948568716</v>
      </c>
      <c r="Y82" s="295">
        <v>7.0356051106324013</v>
      </c>
      <c r="DA82" s="122" t="s">
        <v>1651</v>
      </c>
    </row>
    <row r="83" spans="1:105" ht="12" customHeight="1" x14ac:dyDescent="0.25">
      <c r="A83" s="59" t="s">
        <v>159</v>
      </c>
      <c r="B83" s="295">
        <v>0.99951366174232337</v>
      </c>
      <c r="C83" s="295">
        <v>0.33829567823404672</v>
      </c>
      <c r="D83" s="295">
        <v>0.35089058792135391</v>
      </c>
      <c r="E83" s="295">
        <v>0.18338912587051651</v>
      </c>
      <c r="F83" s="295">
        <v>0.25481381207198739</v>
      </c>
      <c r="G83" s="295">
        <v>0.17827930886319221</v>
      </c>
      <c r="H83" s="295">
        <v>0.26545267502838332</v>
      </c>
      <c r="I83" s="295">
        <v>0.21090164651310181</v>
      </c>
      <c r="J83" s="295">
        <v>0.70788725220494042</v>
      </c>
      <c r="K83" s="295">
        <v>0.4406868342822195</v>
      </c>
      <c r="L83" s="295">
        <v>0.20860427916643851</v>
      </c>
      <c r="M83" s="295">
        <v>0.1887547802537595</v>
      </c>
      <c r="N83" s="295">
        <v>0.18810538505000421</v>
      </c>
      <c r="O83" s="295">
        <v>0.1879754667219142</v>
      </c>
      <c r="P83" s="295">
        <v>0.61670655871497559</v>
      </c>
      <c r="Q83" s="295">
        <v>0.77913574934636753</v>
      </c>
      <c r="R83" s="295">
        <v>0.72596990879514489</v>
      </c>
      <c r="S83" s="295">
        <v>0.64628334600324133</v>
      </c>
      <c r="T83" s="295">
        <v>0.7258645770658928</v>
      </c>
      <c r="U83" s="295">
        <v>0.64057159984282019</v>
      </c>
      <c r="V83" s="295">
        <v>0.90271956659500208</v>
      </c>
      <c r="W83" s="295">
        <v>0.61649312981259041</v>
      </c>
      <c r="X83" s="295">
        <v>0.78495593385871865</v>
      </c>
      <c r="Y83" s="295">
        <v>0.74851260602281611</v>
      </c>
      <c r="DA83" s="122" t="s">
        <v>1652</v>
      </c>
    </row>
    <row r="84" spans="1:105" ht="12" customHeight="1" x14ac:dyDescent="0.25">
      <c r="A84" s="59" t="s">
        <v>32</v>
      </c>
      <c r="B84" s="295">
        <v>6.6117677396321346</v>
      </c>
      <c r="C84" s="295">
        <v>7.1961429290640648</v>
      </c>
      <c r="D84" s="295">
        <v>3.7375188983078771</v>
      </c>
      <c r="E84" s="295">
        <v>3.1030829676660781</v>
      </c>
      <c r="F84" s="295">
        <v>2.714423120379692</v>
      </c>
      <c r="G84" s="295">
        <v>0.94654204935317698</v>
      </c>
      <c r="H84" s="295">
        <v>1.422857434311708</v>
      </c>
      <c r="I84" s="295">
        <v>1.596309225490566</v>
      </c>
      <c r="J84" s="295">
        <v>1.1333283269846051</v>
      </c>
      <c r="K84" s="295">
        <v>1.434850581315795</v>
      </c>
      <c r="L84" s="295">
        <v>1.684439551865083</v>
      </c>
      <c r="M84" s="295">
        <v>1.353998345485844</v>
      </c>
      <c r="N84" s="295">
        <v>1.168834101719967</v>
      </c>
      <c r="O84" s="295">
        <v>0.50076730078701492</v>
      </c>
      <c r="P84" s="295">
        <v>0.18234441330063919</v>
      </c>
      <c r="Q84" s="295">
        <v>0.34535839218279207</v>
      </c>
      <c r="R84" s="295">
        <v>0.16092740283548879</v>
      </c>
      <c r="S84" s="295">
        <v>1.731514301886683E-2</v>
      </c>
      <c r="T84" s="295">
        <v>9.0980957120329886E-2</v>
      </c>
      <c r="U84" s="295">
        <v>0.23175967085903609</v>
      </c>
      <c r="V84" s="295">
        <v>0.16890772408986271</v>
      </c>
      <c r="W84" s="295">
        <v>0</v>
      </c>
      <c r="X84" s="295">
        <v>6.1125920090971599E-2</v>
      </c>
      <c r="Y84" s="295">
        <v>0.1447586933919264</v>
      </c>
      <c r="DA84" s="122" t="s">
        <v>1653</v>
      </c>
    </row>
    <row r="85" spans="1:105" ht="12" customHeight="1" x14ac:dyDescent="0.25">
      <c r="A85" s="59" t="s">
        <v>33</v>
      </c>
      <c r="B85" s="295">
        <v>17.650116570279419</v>
      </c>
      <c r="C85" s="295">
        <v>19.115837932174401</v>
      </c>
      <c r="D85" s="295">
        <v>45.079690754518133</v>
      </c>
      <c r="E85" s="295">
        <v>49.564032575556233</v>
      </c>
      <c r="F85" s="295">
        <v>28.92276965746785</v>
      </c>
      <c r="G85" s="295">
        <v>25.774590939583209</v>
      </c>
      <c r="H85" s="295">
        <v>33.099010654645873</v>
      </c>
      <c r="I85" s="295">
        <v>38.804586127923017</v>
      </c>
      <c r="J85" s="295">
        <v>42.15599546063568</v>
      </c>
      <c r="K85" s="295">
        <v>29.865579935236578</v>
      </c>
      <c r="L85" s="295">
        <v>57.412427565815143</v>
      </c>
      <c r="M85" s="295">
        <v>24.936922673734951</v>
      </c>
      <c r="N85" s="295">
        <v>30.964753488835981</v>
      </c>
      <c r="O85" s="295">
        <v>32.811798714655033</v>
      </c>
      <c r="P85" s="295">
        <v>30.605825913491881</v>
      </c>
      <c r="Q85" s="295">
        <v>23.374004401979128</v>
      </c>
      <c r="R85" s="295">
        <v>24.635755535784678</v>
      </c>
      <c r="S85" s="295">
        <v>22.23612826500565</v>
      </c>
      <c r="T85" s="295">
        <v>19.062473512966541</v>
      </c>
      <c r="U85" s="295">
        <v>14.366396248589499</v>
      </c>
      <c r="V85" s="295">
        <v>13.854196189386769</v>
      </c>
      <c r="W85" s="295">
        <v>5.4290912810685121</v>
      </c>
      <c r="X85" s="295">
        <v>5.8532922725526397</v>
      </c>
      <c r="Y85" s="295">
        <v>11.49476524863776</v>
      </c>
      <c r="DA85" s="122" t="s">
        <v>1654</v>
      </c>
    </row>
    <row r="86" spans="1:105" ht="12" customHeight="1" x14ac:dyDescent="0.25">
      <c r="A86" s="59" t="s">
        <v>35</v>
      </c>
      <c r="B86" s="295">
        <v>34.204403483188777</v>
      </c>
      <c r="C86" s="295">
        <v>24.201780865190891</v>
      </c>
      <c r="D86" s="295">
        <v>26.057651107572401</v>
      </c>
      <c r="E86" s="295">
        <v>22.167611462558401</v>
      </c>
      <c r="F86" s="295">
        <v>17.165332960008769</v>
      </c>
      <c r="G86" s="295">
        <v>13.04069746445691</v>
      </c>
      <c r="H86" s="295">
        <v>16.3266883576193</v>
      </c>
      <c r="I86" s="295">
        <v>21.632777942106401</v>
      </c>
      <c r="J86" s="295">
        <v>30.634547299343161</v>
      </c>
      <c r="K86" s="295">
        <v>27.68355688208981</v>
      </c>
      <c r="L86" s="295">
        <v>40.962379480797011</v>
      </c>
      <c r="M86" s="295">
        <v>41.621713911098418</v>
      </c>
      <c r="N86" s="295">
        <v>38.438827180898613</v>
      </c>
      <c r="O86" s="295">
        <v>39.685282174609313</v>
      </c>
      <c r="P86" s="295">
        <v>48.169713847708032</v>
      </c>
      <c r="Q86" s="295">
        <v>47.965709256240117</v>
      </c>
      <c r="R86" s="295">
        <v>47.259751861676989</v>
      </c>
      <c r="S86" s="295">
        <v>49.995527952417987</v>
      </c>
      <c r="T86" s="295">
        <v>46.82955840930957</v>
      </c>
      <c r="U86" s="295">
        <v>42.665534214432029</v>
      </c>
      <c r="V86" s="295">
        <v>45.628657736332087</v>
      </c>
      <c r="W86" s="295">
        <v>53.750800037065041</v>
      </c>
      <c r="X86" s="295">
        <v>47.792387381780053</v>
      </c>
      <c r="Y86" s="295">
        <v>40.619489565655819</v>
      </c>
      <c r="DA86" s="122" t="s">
        <v>1655</v>
      </c>
    </row>
    <row r="87" spans="1:105" ht="12" customHeight="1" x14ac:dyDescent="0.25">
      <c r="A87" s="59" t="s">
        <v>38</v>
      </c>
      <c r="B87" s="295">
        <v>2.9931841831962049E-2</v>
      </c>
      <c r="C87" s="295">
        <v>2.1248069462762319E-2</v>
      </c>
      <c r="D87" s="295">
        <v>1.7968125443817241E-2</v>
      </c>
      <c r="E87" s="295">
        <v>3.1569115800197077E-2</v>
      </c>
      <c r="F87" s="295">
        <v>0</v>
      </c>
      <c r="G87" s="295">
        <v>4.2452884805302959E-2</v>
      </c>
      <c r="H87" s="295">
        <v>4.211194632493425E-2</v>
      </c>
      <c r="I87" s="295">
        <v>2.4236270140301479E-2</v>
      </c>
      <c r="J87" s="295">
        <v>0.52998137456759542</v>
      </c>
      <c r="K87" s="295">
        <v>1.586855589650332</v>
      </c>
      <c r="L87" s="295">
        <v>3.1328454795303071</v>
      </c>
      <c r="M87" s="295">
        <v>4.1410124739415481</v>
      </c>
      <c r="N87" s="295">
        <v>4.4834140657375947</v>
      </c>
      <c r="O87" s="295">
        <v>10.678751952148239</v>
      </c>
      <c r="P87" s="295">
        <v>9.5241562146690253</v>
      </c>
      <c r="Q87" s="295">
        <v>12.326665502218599</v>
      </c>
      <c r="R87" s="295">
        <v>18.144753060454601</v>
      </c>
      <c r="S87" s="295">
        <v>21.05422215850486</v>
      </c>
      <c r="T87" s="295">
        <v>23.648196563216722</v>
      </c>
      <c r="U87" s="295">
        <v>28.590463718881779</v>
      </c>
      <c r="V87" s="295">
        <v>28.24018122695902</v>
      </c>
      <c r="W87" s="295">
        <v>32.260362559583733</v>
      </c>
      <c r="X87" s="295">
        <v>35.176136576238449</v>
      </c>
      <c r="Y87" s="295">
        <v>26.73834352811911</v>
      </c>
      <c r="DA87" s="122" t="s">
        <v>1656</v>
      </c>
    </row>
    <row r="88" spans="1:105" ht="12" customHeight="1" x14ac:dyDescent="0.25">
      <c r="A88" s="60" t="s">
        <v>1530</v>
      </c>
      <c r="B88" s="262">
        <v>4.2162214313416548</v>
      </c>
      <c r="C88" s="262">
        <v>4.1453892319348231</v>
      </c>
      <c r="D88" s="262">
        <v>4.3728599181494614</v>
      </c>
      <c r="E88" s="262">
        <v>4.8853940597367371</v>
      </c>
      <c r="F88" s="262">
        <v>3.8653649606553442</v>
      </c>
      <c r="G88" s="262">
        <v>3.3630931678192511</v>
      </c>
      <c r="H88" s="262">
        <v>3.8687453449439588</v>
      </c>
      <c r="I88" s="262">
        <v>4.8807882318286726</v>
      </c>
      <c r="J88" s="262">
        <v>5.9658271057248662</v>
      </c>
      <c r="K88" s="262">
        <v>4.5996942912757328</v>
      </c>
      <c r="L88" s="262">
        <v>6.2427834708335288</v>
      </c>
      <c r="M88" s="262">
        <v>5.2171872534396231</v>
      </c>
      <c r="N88" s="262">
        <v>5.3775844270152282</v>
      </c>
      <c r="O88" s="262">
        <v>5.3672293063532548</v>
      </c>
      <c r="P88" s="262">
        <v>6.5157230432426401</v>
      </c>
      <c r="Q88" s="262">
        <v>6.5049797239259588</v>
      </c>
      <c r="R88" s="262">
        <v>6.0906720088449289</v>
      </c>
      <c r="S88" s="262">
        <v>6.6519762480686984</v>
      </c>
      <c r="T88" s="262">
        <v>6.4819197607727119</v>
      </c>
      <c r="U88" s="262">
        <v>6.4644943110049997</v>
      </c>
      <c r="V88" s="262">
        <v>6.0644364338831043</v>
      </c>
      <c r="W88" s="262">
        <v>6.3516572056189879</v>
      </c>
      <c r="X88" s="262">
        <v>6.1486052629884389</v>
      </c>
      <c r="Y88" s="262">
        <v>6.2610870110648493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10.0524674513213</v>
      </c>
      <c r="C89" s="261">
        <f t="shared" si="3"/>
        <v>9.9385583812006448</v>
      </c>
      <c r="D89" s="261">
        <f t="shared" si="3"/>
        <v>11.497569921463347</v>
      </c>
      <c r="E89" s="261">
        <f t="shared" si="3"/>
        <v>12.286178565132186</v>
      </c>
      <c r="F89" s="261">
        <f t="shared" si="3"/>
        <v>9.0982742863017183</v>
      </c>
      <c r="G89" s="261">
        <f t="shared" si="3"/>
        <v>7.1773844819729504</v>
      </c>
      <c r="H89" s="261">
        <f t="shared" si="3"/>
        <v>8.2914935187146313</v>
      </c>
      <c r="I89" s="261">
        <f t="shared" si="3"/>
        <v>10.734911897939806</v>
      </c>
      <c r="J89" s="261">
        <f t="shared" si="3"/>
        <v>13.049016197953781</v>
      </c>
      <c r="K89" s="261">
        <f t="shared" si="3"/>
        <v>10.074265605049177</v>
      </c>
      <c r="L89" s="261">
        <f t="shared" si="3"/>
        <v>15.907765873865031</v>
      </c>
      <c r="M89" s="261">
        <f t="shared" si="3"/>
        <v>12.081018625683662</v>
      </c>
      <c r="N89" s="261">
        <f t="shared" si="3"/>
        <v>12.022445049102416</v>
      </c>
      <c r="O89" s="261">
        <f t="shared" si="3"/>
        <v>12.502915088223791</v>
      </c>
      <c r="P89" s="261">
        <f t="shared" si="3"/>
        <v>14.25440194621487</v>
      </c>
      <c r="Q89" s="261">
        <f t="shared" si="3"/>
        <v>13.918023629870135</v>
      </c>
      <c r="R89" s="261">
        <f t="shared" si="3"/>
        <v>13.627433447256731</v>
      </c>
      <c r="S89" s="261">
        <f t="shared" si="3"/>
        <v>14.386677714340074</v>
      </c>
      <c r="T89" s="261">
        <f t="shared" si="3"/>
        <v>13.861176174866578</v>
      </c>
      <c r="U89" s="261">
        <f t="shared" si="3"/>
        <v>13.369031850700669</v>
      </c>
      <c r="V89" s="261">
        <f t="shared" si="3"/>
        <v>12.989818400703502</v>
      </c>
      <c r="W89" s="261">
        <f t="shared" si="3"/>
        <v>14.009856835472412</v>
      </c>
      <c r="X89" s="261">
        <f t="shared" si="3"/>
        <v>13.920147498002471</v>
      </c>
      <c r="Y89" s="261">
        <f t="shared" si="3"/>
        <v>12.974098665442398</v>
      </c>
      <c r="DA89" s="70"/>
    </row>
    <row r="90" spans="1:105" ht="12" customHeight="1" x14ac:dyDescent="0.25">
      <c r="A90" s="60" t="s">
        <v>1533</v>
      </c>
      <c r="B90" s="262">
        <v>6.1107434207932494</v>
      </c>
      <c r="C90" s="262">
        <v>6.0630550146210309</v>
      </c>
      <c r="D90" s="262">
        <v>7.4094053641246802</v>
      </c>
      <c r="E90" s="262">
        <v>7.7188484385132181</v>
      </c>
      <c r="F90" s="262">
        <v>5.4845641905945453</v>
      </c>
      <c r="G90" s="262">
        <v>4.033245737751562</v>
      </c>
      <c r="H90" s="262">
        <v>4.674623118882109</v>
      </c>
      <c r="I90" s="262">
        <v>6.1718877364702802</v>
      </c>
      <c r="J90" s="262">
        <v>7.4715946968424554</v>
      </c>
      <c r="K90" s="262">
        <v>5.7740347428302483</v>
      </c>
      <c r="L90" s="262">
        <v>9.9658932990700126</v>
      </c>
      <c r="M90" s="262">
        <v>7.1974596286431796</v>
      </c>
      <c r="N90" s="262">
        <v>6.9949686446161792</v>
      </c>
      <c r="O90" s="262">
        <v>7.4851196335209096</v>
      </c>
      <c r="P90" s="262">
        <v>8.1628855223153405</v>
      </c>
      <c r="Q90" s="262">
        <v>7.8365510807072116</v>
      </c>
      <c r="R90" s="262">
        <v>7.93329507946018</v>
      </c>
      <c r="S90" s="262">
        <v>8.1677788603558792</v>
      </c>
      <c r="T90" s="262">
        <v>7.8012622682902526</v>
      </c>
      <c r="U90" s="262">
        <v>7.3254089087263354</v>
      </c>
      <c r="V90" s="262">
        <v>7.3202075388659624</v>
      </c>
      <c r="W90" s="262">
        <v>8.07172473098802</v>
      </c>
      <c r="X90" s="262">
        <v>8.1718476247577811</v>
      </c>
      <c r="Y90" s="262">
        <v>7.1206401764540637</v>
      </c>
      <c r="DA90" s="72" t="s">
        <v>1658</v>
      </c>
    </row>
    <row r="91" spans="1:105" ht="12" customHeight="1" x14ac:dyDescent="0.25">
      <c r="A91" s="59" t="s">
        <v>28</v>
      </c>
      <c r="B91" s="230">
        <v>1.4211401473190031</v>
      </c>
      <c r="C91" s="230">
        <v>2.5103658785193179</v>
      </c>
      <c r="D91" s="230">
        <v>2.7580357802698252</v>
      </c>
      <c r="E91" s="230">
        <v>3.6704069337708272</v>
      </c>
      <c r="F91" s="230">
        <v>2.6205128591065181</v>
      </c>
      <c r="G91" s="230">
        <v>1.6829269308880701</v>
      </c>
      <c r="H91" s="230">
        <v>1.3741372021941221</v>
      </c>
      <c r="I91" s="230">
        <v>2.3773046376417639</v>
      </c>
      <c r="J91" s="230">
        <v>2.6330218781814092</v>
      </c>
      <c r="K91" s="230">
        <v>1.454713616976278</v>
      </c>
      <c r="L91" s="230">
        <v>3.2558942533014781</v>
      </c>
      <c r="M91" s="230">
        <v>1.9032342227151231</v>
      </c>
      <c r="N91" s="230">
        <v>1.577896769220738</v>
      </c>
      <c r="O91" s="230">
        <v>1.574872305903751</v>
      </c>
      <c r="P91" s="230">
        <v>1.6145271909072469</v>
      </c>
      <c r="Q91" s="230">
        <v>1.511597174076676</v>
      </c>
      <c r="R91" s="230">
        <v>1.2619373365242079</v>
      </c>
      <c r="S91" s="230">
        <v>1.148760863256191</v>
      </c>
      <c r="T91" s="230">
        <v>1.099922934468939</v>
      </c>
      <c r="U91" s="230">
        <v>0.96793597980467816</v>
      </c>
      <c r="V91" s="230">
        <v>0.60277303287660933</v>
      </c>
      <c r="W91" s="230">
        <v>1.1438112737959161</v>
      </c>
      <c r="X91" s="230">
        <v>1.127113436707077</v>
      </c>
      <c r="Y91" s="230">
        <v>0.55036999412429011</v>
      </c>
      <c r="DA91" s="71" t="s">
        <v>1659</v>
      </c>
    </row>
    <row r="92" spans="1:105" ht="12" customHeight="1" x14ac:dyDescent="0.25">
      <c r="A92" s="59" t="s">
        <v>31</v>
      </c>
      <c r="B92" s="295">
        <v>5.957409185960854E-2</v>
      </c>
      <c r="C92" s="295">
        <v>2.0464731329456951E-2</v>
      </c>
      <c r="D92" s="295">
        <v>2.9028046266606589E-2</v>
      </c>
      <c r="E92" s="295">
        <v>3.1315422832941482E-2</v>
      </c>
      <c r="F92" s="295">
        <v>4.2610015213778871E-2</v>
      </c>
      <c r="G92" s="295">
        <v>1.7360592394556711E-2</v>
      </c>
      <c r="H92" s="295">
        <v>1.9569552784501541E-2</v>
      </c>
      <c r="I92" s="295">
        <v>0</v>
      </c>
      <c r="J92" s="295">
        <v>2.2150226653201158E-2</v>
      </c>
      <c r="K92" s="295">
        <v>2.2501358065591712E-2</v>
      </c>
      <c r="L92" s="295">
        <v>3.4425094048518352E-2</v>
      </c>
      <c r="M92" s="295">
        <v>2.4219934719000059E-2</v>
      </c>
      <c r="N92" s="295">
        <v>2.677021427718828E-2</v>
      </c>
      <c r="O92" s="295">
        <v>2.874042152266679E-2</v>
      </c>
      <c r="P92" s="295">
        <v>2.8693202682249029E-2</v>
      </c>
      <c r="Q92" s="295">
        <v>2.6201853444998431E-2</v>
      </c>
      <c r="R92" s="295">
        <v>2.625604467865756E-2</v>
      </c>
      <c r="S92" s="295">
        <v>3.0454416010754E-2</v>
      </c>
      <c r="T92" s="295">
        <v>3.6651752003992379E-2</v>
      </c>
      <c r="U92" s="295">
        <v>3.9861595218586357E-2</v>
      </c>
      <c r="V92" s="295">
        <v>3.8518676961420202E-2</v>
      </c>
      <c r="W92" s="295">
        <v>4.1119475615424707E-2</v>
      </c>
      <c r="X92" s="295">
        <v>0.71848611897985293</v>
      </c>
      <c r="Y92" s="295">
        <v>0.91929522740975478</v>
      </c>
      <c r="DA92" s="122" t="s">
        <v>1660</v>
      </c>
    </row>
    <row r="93" spans="1:105" ht="12" customHeight="1" x14ac:dyDescent="0.25">
      <c r="A93" s="59" t="s">
        <v>159</v>
      </c>
      <c r="B93" s="295">
        <v>0.10229019305389909</v>
      </c>
      <c r="C93" s="295">
        <v>3.4967000963733237E-2</v>
      </c>
      <c r="D93" s="295">
        <v>4.9525742540901613E-2</v>
      </c>
      <c r="E93" s="295">
        <v>2.6625991210284469E-2</v>
      </c>
      <c r="F93" s="295">
        <v>3.2902369400049591E-2</v>
      </c>
      <c r="G93" s="295">
        <v>2.689659157759863E-2</v>
      </c>
      <c r="H93" s="295">
        <v>4.434145563722422E-2</v>
      </c>
      <c r="I93" s="295">
        <v>3.1269063596251277E-2</v>
      </c>
      <c r="J93" s="295">
        <v>9.5988951900331007E-2</v>
      </c>
      <c r="K93" s="295">
        <v>5.8602513312688162E-2</v>
      </c>
      <c r="L93" s="295">
        <v>2.977407081308887E-2</v>
      </c>
      <c r="M93" s="295">
        <v>2.1030880100233559E-2</v>
      </c>
      <c r="N93" s="295">
        <v>2.3248326752594379E-2</v>
      </c>
      <c r="O93" s="295">
        <v>2.494982320675794E-2</v>
      </c>
      <c r="P93" s="295">
        <v>7.4808854809928216E-2</v>
      </c>
      <c r="Q93" s="295">
        <v>9.1136637632027048E-2</v>
      </c>
      <c r="R93" s="295">
        <v>9.1307361911010895E-2</v>
      </c>
      <c r="S93" s="295">
        <v>8.1208614650534638E-2</v>
      </c>
      <c r="T93" s="295">
        <v>9.2514474792936965E-2</v>
      </c>
      <c r="U93" s="295">
        <v>8.4715803593297362E-2</v>
      </c>
      <c r="V93" s="295">
        <v>0.11769771236697329</v>
      </c>
      <c r="W93" s="295">
        <v>7.1119418584056571E-2</v>
      </c>
      <c r="X93" s="295">
        <v>9.3030896919974126E-2</v>
      </c>
      <c r="Y93" s="295">
        <v>9.2878196674521837E-2</v>
      </c>
      <c r="DA93" s="122" t="s">
        <v>1661</v>
      </c>
    </row>
    <row r="94" spans="1:105" ht="12" customHeight="1" x14ac:dyDescent="0.25">
      <c r="A94" s="59" t="s">
        <v>32</v>
      </c>
      <c r="B94" s="295">
        <v>0.68012725198376001</v>
      </c>
      <c r="C94" s="295">
        <v>0.74763399512651463</v>
      </c>
      <c r="D94" s="295">
        <v>0.53023696140059062</v>
      </c>
      <c r="E94" s="295">
        <v>0.45284848123486521</v>
      </c>
      <c r="F94" s="295">
        <v>0.3522971086117459</v>
      </c>
      <c r="G94" s="295">
        <v>0.1435368934269167</v>
      </c>
      <c r="H94" s="295">
        <v>0.23889747046714141</v>
      </c>
      <c r="I94" s="295">
        <v>0.2378916799063451</v>
      </c>
      <c r="J94" s="295">
        <v>0.1544686055957728</v>
      </c>
      <c r="K94" s="295">
        <v>0.19178744274003501</v>
      </c>
      <c r="L94" s="295">
        <v>0.2400696100511219</v>
      </c>
      <c r="M94" s="295">
        <v>0.15163691706178439</v>
      </c>
      <c r="N94" s="295">
        <v>0.14520135543650109</v>
      </c>
      <c r="O94" s="295">
        <v>6.6808171784119075E-2</v>
      </c>
      <c r="P94" s="295">
        <v>2.2232803281612749E-2</v>
      </c>
      <c r="Q94" s="295">
        <v>4.0604784325221722E-2</v>
      </c>
      <c r="R94" s="295">
        <v>2.0344382004277309E-2</v>
      </c>
      <c r="S94" s="295">
        <v>2.1869182271202609E-3</v>
      </c>
      <c r="T94" s="295">
        <v>1.16555268776496E-2</v>
      </c>
      <c r="U94" s="295">
        <v>3.0807889245760781E-2</v>
      </c>
      <c r="V94" s="295">
        <v>2.213563576840313E-2</v>
      </c>
      <c r="W94" s="295">
        <v>0</v>
      </c>
      <c r="X94" s="295">
        <v>7.2817315599503019E-3</v>
      </c>
      <c r="Y94" s="295">
        <v>1.805454858296688E-2</v>
      </c>
      <c r="DA94" s="122" t="s">
        <v>1662</v>
      </c>
    </row>
    <row r="95" spans="1:105" ht="12" customHeight="1" x14ac:dyDescent="0.25">
      <c r="A95" s="59" t="s">
        <v>35</v>
      </c>
      <c r="B95" s="295">
        <v>3.8476117365769782</v>
      </c>
      <c r="C95" s="295">
        <v>2.7496234086820079</v>
      </c>
      <c r="D95" s="295">
        <v>4.0425788336467559</v>
      </c>
      <c r="E95" s="295">
        <v>3.5376516094642998</v>
      </c>
      <c r="F95" s="295">
        <v>2.436241838262454</v>
      </c>
      <c r="G95" s="295">
        <v>2.1625247294644199</v>
      </c>
      <c r="H95" s="295">
        <v>2.99767743779912</v>
      </c>
      <c r="I95" s="295">
        <v>3.5254223553259201</v>
      </c>
      <c r="J95" s="295">
        <v>4.5659650345117413</v>
      </c>
      <c r="K95" s="295">
        <v>4.0464298117356554</v>
      </c>
      <c r="L95" s="295">
        <v>6.4057302708558046</v>
      </c>
      <c r="M95" s="295">
        <v>5.0973376740470391</v>
      </c>
      <c r="N95" s="295">
        <v>5.2218519789291582</v>
      </c>
      <c r="O95" s="295">
        <v>5.7897489111036151</v>
      </c>
      <c r="P95" s="295">
        <v>6.4226234706343028</v>
      </c>
      <c r="Q95" s="295">
        <v>6.1670106312282886</v>
      </c>
      <c r="R95" s="295">
        <v>6.5334499543420259</v>
      </c>
      <c r="S95" s="295">
        <v>6.9051680482112792</v>
      </c>
      <c r="T95" s="295">
        <v>6.5605175801467341</v>
      </c>
      <c r="U95" s="295">
        <v>6.2020876408640113</v>
      </c>
      <c r="V95" s="295">
        <v>6.5390824808925574</v>
      </c>
      <c r="W95" s="295">
        <v>6.8156745629926236</v>
      </c>
      <c r="X95" s="295">
        <v>6.2259354405909262</v>
      </c>
      <c r="Y95" s="295">
        <v>5.5400422096625297</v>
      </c>
      <c r="DA95" s="122" t="s">
        <v>1663</v>
      </c>
    </row>
    <row r="96" spans="1:105" ht="12" customHeight="1" x14ac:dyDescent="0.25">
      <c r="A96" s="61" t="s">
        <v>1540</v>
      </c>
      <c r="B96" s="263">
        <v>3.941724030528051</v>
      </c>
      <c r="C96" s="263">
        <v>3.8755033665796139</v>
      </c>
      <c r="D96" s="263">
        <v>4.0881645573386667</v>
      </c>
      <c r="E96" s="263">
        <v>4.5673301266189679</v>
      </c>
      <c r="F96" s="263">
        <v>3.6137100957071731</v>
      </c>
      <c r="G96" s="263">
        <v>3.1441387442213879</v>
      </c>
      <c r="H96" s="263">
        <v>3.6168703998325231</v>
      </c>
      <c r="I96" s="263">
        <v>4.5630241614695271</v>
      </c>
      <c r="J96" s="263">
        <v>5.577421501111326</v>
      </c>
      <c r="K96" s="263">
        <v>4.3002308622189291</v>
      </c>
      <c r="L96" s="263">
        <v>5.9418725747950196</v>
      </c>
      <c r="M96" s="263">
        <v>4.883558997040482</v>
      </c>
      <c r="N96" s="263">
        <v>5.0274764044862357</v>
      </c>
      <c r="O96" s="263">
        <v>5.0177954547028802</v>
      </c>
      <c r="P96" s="263">
        <v>6.0915164238995301</v>
      </c>
      <c r="Q96" s="263">
        <v>6.0814725491629229</v>
      </c>
      <c r="R96" s="263">
        <v>5.6941383677965511</v>
      </c>
      <c r="S96" s="263">
        <v>6.2188988539841956</v>
      </c>
      <c r="T96" s="263">
        <v>6.059913906576325</v>
      </c>
      <c r="U96" s="263">
        <v>6.0436229419743324</v>
      </c>
      <c r="V96" s="263">
        <v>5.6696108618375396</v>
      </c>
      <c r="W96" s="263">
        <v>5.9381321044843931</v>
      </c>
      <c r="X96" s="263">
        <v>5.7482998732446902</v>
      </c>
      <c r="Y96" s="263">
        <v>5.8534584889883332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18.8609540469302</v>
      </c>
      <c r="C99" s="223">
        <v>23.740956725750941</v>
      </c>
      <c r="D99" s="223">
        <v>21.709521747599741</v>
      </c>
      <c r="E99" s="223">
        <v>19.974680642496729</v>
      </c>
      <c r="F99" s="223">
        <v>25.774974822391201</v>
      </c>
      <c r="G99" s="223">
        <v>28.532587772100381</v>
      </c>
      <c r="H99" s="223">
        <v>33.307016126795823</v>
      </c>
      <c r="I99" s="223">
        <v>36.608288877557911</v>
      </c>
      <c r="J99" s="223">
        <v>40.371491199479749</v>
      </c>
      <c r="K99" s="223">
        <v>28.88080566025328</v>
      </c>
      <c r="L99" s="223">
        <v>31.673208261871679</v>
      </c>
      <c r="M99" s="223">
        <v>42.574629633343513</v>
      </c>
      <c r="N99" s="223">
        <v>39.927077734511272</v>
      </c>
      <c r="O99" s="223">
        <v>40.63416814562305</v>
      </c>
      <c r="P99" s="223">
        <v>43.228143253954428</v>
      </c>
      <c r="Q99" s="223">
        <v>45.585039120701488</v>
      </c>
      <c r="R99" s="223">
        <v>55.322225854492054</v>
      </c>
      <c r="S99" s="223">
        <v>51.737371376294412</v>
      </c>
      <c r="T99" s="223">
        <v>53.016122979924383</v>
      </c>
      <c r="U99" s="223">
        <v>51.922862706966171</v>
      </c>
      <c r="V99" s="223">
        <v>57.759014663536803</v>
      </c>
      <c r="W99" s="223">
        <v>67.918977810746782</v>
      </c>
      <c r="X99" s="223">
        <v>67.754935116010259</v>
      </c>
      <c r="Y99" s="223">
        <v>61.992979594895232</v>
      </c>
      <c r="DA99" s="89" t="s">
        <v>1665</v>
      </c>
    </row>
    <row r="100" spans="1:105" ht="12" customHeight="1" x14ac:dyDescent="0.25">
      <c r="A100" s="55" t="s">
        <v>91</v>
      </c>
      <c r="B100" s="259">
        <v>0.16083048209324699</v>
      </c>
      <c r="C100" s="259">
        <v>0.2079946534555879</v>
      </c>
      <c r="D100" s="259">
        <v>0.189354425390165</v>
      </c>
      <c r="E100" s="259">
        <v>0.17594102894201161</v>
      </c>
      <c r="F100" s="259">
        <v>0.2259778026896129</v>
      </c>
      <c r="G100" s="259">
        <v>0.24486425781964979</v>
      </c>
      <c r="H100" s="259">
        <v>0.28165788662427549</v>
      </c>
      <c r="I100" s="259">
        <v>0.31378551783120678</v>
      </c>
      <c r="J100" s="259">
        <v>0.34377404533298739</v>
      </c>
      <c r="K100" s="259">
        <v>0.2428170316291571</v>
      </c>
      <c r="L100" s="259">
        <v>0.27172180289445058</v>
      </c>
      <c r="M100" s="259">
        <v>0.35963347938519258</v>
      </c>
      <c r="N100" s="259">
        <v>0.33441663130370752</v>
      </c>
      <c r="O100" s="259">
        <v>0.34026952247856279</v>
      </c>
      <c r="P100" s="259">
        <v>0.35932566179988218</v>
      </c>
      <c r="Q100" s="259">
        <v>0.37807520215761481</v>
      </c>
      <c r="R100" s="259">
        <v>0.45786316000753002</v>
      </c>
      <c r="S100" s="259">
        <v>0.42602054135230372</v>
      </c>
      <c r="T100" s="259">
        <v>0.43627032826534962</v>
      </c>
      <c r="U100" s="259">
        <v>0.42559600894613198</v>
      </c>
      <c r="V100" s="259">
        <v>0.47157600743721312</v>
      </c>
      <c r="W100" s="259">
        <v>0.55140127347744161</v>
      </c>
      <c r="X100" s="259">
        <v>0.54863989548120295</v>
      </c>
      <c r="Y100" s="259">
        <v>0.49935731839552111</v>
      </c>
      <c r="DA100" s="67" t="s">
        <v>1666</v>
      </c>
    </row>
    <row r="101" spans="1:105" ht="12" customHeight="1" x14ac:dyDescent="0.25">
      <c r="A101" s="173" t="s">
        <v>92</v>
      </c>
      <c r="B101" s="224">
        <v>4.6804511662164067E-2</v>
      </c>
      <c r="C101" s="224">
        <v>6.0530118772420149E-2</v>
      </c>
      <c r="D101" s="224">
        <v>5.510548309068633E-2</v>
      </c>
      <c r="E101" s="224">
        <v>5.1201947751391419E-2</v>
      </c>
      <c r="F101" s="224">
        <v>6.5763532905683542E-2</v>
      </c>
      <c r="G101" s="224">
        <v>7.1259825013284331E-2</v>
      </c>
      <c r="H101" s="224">
        <v>8.1967421024101469E-2</v>
      </c>
      <c r="I101" s="224">
        <v>9.1317129300363967E-2</v>
      </c>
      <c r="J101" s="224">
        <v>0.1000443206071365</v>
      </c>
      <c r="K101" s="224">
        <v>7.0664046023748983E-2</v>
      </c>
      <c r="L101" s="224">
        <v>7.9075845119111074E-2</v>
      </c>
      <c r="M101" s="224">
        <v>0.1046596961030664</v>
      </c>
      <c r="N101" s="224">
        <v>9.7321147808293526E-2</v>
      </c>
      <c r="O101" s="224">
        <v>9.9024442542509819E-2</v>
      </c>
      <c r="P101" s="224">
        <v>0.10457011574756429</v>
      </c>
      <c r="Q101" s="224">
        <v>0.1100265632375675</v>
      </c>
      <c r="R101" s="224">
        <v>0.13335424871847029</v>
      </c>
      <c r="S101" s="224">
        <v>0.12397950398783621</v>
      </c>
      <c r="T101" s="224">
        <v>0.1269623730613009</v>
      </c>
      <c r="U101" s="224">
        <v>0.12385595755747671</v>
      </c>
      <c r="V101" s="224">
        <v>0.1372369494415546</v>
      </c>
      <c r="W101" s="224">
        <v>0.1631226713705711</v>
      </c>
      <c r="X101" s="224">
        <v>0.16339706795896289</v>
      </c>
      <c r="Y101" s="224">
        <v>0.14726171211987091</v>
      </c>
      <c r="DA101" s="177" t="s">
        <v>1667</v>
      </c>
    </row>
    <row r="102" spans="1:105" ht="12" customHeight="1" x14ac:dyDescent="0.25">
      <c r="A102" s="173" t="s">
        <v>93</v>
      </c>
      <c r="B102" s="224">
        <v>0.35486300142007582</v>
      </c>
      <c r="C102" s="224">
        <v>0.44331821161314289</v>
      </c>
      <c r="D102" s="224">
        <v>0.36256938880898387</v>
      </c>
      <c r="E102" s="224">
        <v>0.35190124687452168</v>
      </c>
      <c r="F102" s="224">
        <v>0.49227858493072452</v>
      </c>
      <c r="G102" s="224">
        <v>0.61575078570380382</v>
      </c>
      <c r="H102" s="224">
        <v>0.71531207921811601</v>
      </c>
      <c r="I102" s="224">
        <v>0.76085923529185129</v>
      </c>
      <c r="J102" s="224">
        <v>0.84505951019164627</v>
      </c>
      <c r="K102" s="224">
        <v>0.60377024248419553</v>
      </c>
      <c r="L102" s="224">
        <v>0.56396949203370705</v>
      </c>
      <c r="M102" s="224">
        <v>0.83179698363717214</v>
      </c>
      <c r="N102" s="224">
        <v>0.81370654334702275</v>
      </c>
      <c r="O102" s="224">
        <v>0.78707794858278257</v>
      </c>
      <c r="P102" s="224">
        <v>0.90531903958818516</v>
      </c>
      <c r="Q102" s="224">
        <v>0.98169788076346653</v>
      </c>
      <c r="R102" s="224">
        <v>1.123560477834854</v>
      </c>
      <c r="S102" s="224">
        <v>1.099484237158286</v>
      </c>
      <c r="T102" s="224">
        <v>1.142775821736461</v>
      </c>
      <c r="U102" s="224">
        <v>1.1675520611167871</v>
      </c>
      <c r="V102" s="224">
        <v>1.242743217516058</v>
      </c>
      <c r="W102" s="224">
        <v>1.3832664330797571</v>
      </c>
      <c r="X102" s="224">
        <v>1.3247900539047821</v>
      </c>
      <c r="Y102" s="224">
        <v>1.365697758179746</v>
      </c>
      <c r="DA102" s="177" t="s">
        <v>1668</v>
      </c>
    </row>
    <row r="103" spans="1:105" ht="12" customHeight="1" x14ac:dyDescent="0.25">
      <c r="A103" s="173" t="s">
        <v>94</v>
      </c>
      <c r="B103" s="224">
        <v>0.14301470752375059</v>
      </c>
      <c r="C103" s="224">
        <v>0.18495433293054689</v>
      </c>
      <c r="D103" s="224">
        <v>0.16837895038952541</v>
      </c>
      <c r="E103" s="224">
        <v>0.15645140441089331</v>
      </c>
      <c r="F103" s="224">
        <v>0.20094542364038459</v>
      </c>
      <c r="G103" s="224">
        <v>0.21773975778294249</v>
      </c>
      <c r="H103" s="224">
        <v>0.25045762316358688</v>
      </c>
      <c r="I103" s="224">
        <v>0.27902636038733197</v>
      </c>
      <c r="J103" s="224">
        <v>0.30569295016506148</v>
      </c>
      <c r="K103" s="224">
        <v>0.2159193102467688</v>
      </c>
      <c r="L103" s="224">
        <v>0.2416221953885927</v>
      </c>
      <c r="M103" s="224">
        <v>0.31979557730979202</v>
      </c>
      <c r="N103" s="224">
        <v>0.29737209075359611</v>
      </c>
      <c r="O103" s="224">
        <v>0.30257663599058032</v>
      </c>
      <c r="P103" s="224">
        <v>0.31952185779244152</v>
      </c>
      <c r="Q103" s="224">
        <v>0.33619444370753693</v>
      </c>
      <c r="R103" s="224">
        <v>0.40747394215286042</v>
      </c>
      <c r="S103" s="224">
        <v>0.37882870415873632</v>
      </c>
      <c r="T103" s="224">
        <v>0.38794308508001052</v>
      </c>
      <c r="U103" s="224">
        <v>0.37845119874363847</v>
      </c>
      <c r="V103" s="224">
        <v>0.41933782639381162</v>
      </c>
      <c r="W103" s="224">
        <v>0.49843359770408219</v>
      </c>
      <c r="X103" s="224">
        <v>0.4992720371288461</v>
      </c>
      <c r="Y103" s="224">
        <v>0.44996924314232528</v>
      </c>
      <c r="DA103" s="177" t="s">
        <v>1669</v>
      </c>
    </row>
    <row r="104" spans="1:105" ht="12" customHeight="1" x14ac:dyDescent="0.25">
      <c r="A104" s="56" t="s">
        <v>95</v>
      </c>
      <c r="B104" s="260">
        <v>0.22500408572030409</v>
      </c>
      <c r="C104" s="260">
        <v>0.28875434549875661</v>
      </c>
      <c r="D104" s="260">
        <v>0.26368240631771178</v>
      </c>
      <c r="E104" s="260">
        <v>0.2421709953497202</v>
      </c>
      <c r="F104" s="260">
        <v>0.31271701019817238</v>
      </c>
      <c r="G104" s="260">
        <v>0.34407403235658007</v>
      </c>
      <c r="H104" s="260">
        <v>0.3957485623296752</v>
      </c>
      <c r="I104" s="260">
        <v>0.43880286200685609</v>
      </c>
      <c r="J104" s="260">
        <v>0.480779735313561</v>
      </c>
      <c r="K104" s="260">
        <v>0.33969177046941451</v>
      </c>
      <c r="L104" s="260">
        <v>0.37905380189991572</v>
      </c>
      <c r="M104" s="260">
        <v>0.50280931926595429</v>
      </c>
      <c r="N104" s="260">
        <v>0.46782880006594318</v>
      </c>
      <c r="O104" s="260">
        <v>0.47581899051972781</v>
      </c>
      <c r="P104" s="260">
        <v>0.50287997825359709</v>
      </c>
      <c r="Q104" s="260">
        <v>0.52953307941898442</v>
      </c>
      <c r="R104" s="260">
        <v>0.64063835282988058</v>
      </c>
      <c r="S104" s="260">
        <v>0.59636720858123993</v>
      </c>
      <c r="T104" s="260">
        <v>0.61125740033238307</v>
      </c>
      <c r="U104" s="260">
        <v>0.59914399149823072</v>
      </c>
      <c r="V104" s="260">
        <v>0.66008832869768352</v>
      </c>
      <c r="W104" s="260">
        <v>0.78368344239089782</v>
      </c>
      <c r="X104" s="260">
        <v>0.7847252602937107</v>
      </c>
      <c r="Y104" s="260">
        <v>0.71430044503806989</v>
      </c>
      <c r="DA104" s="68" t="s">
        <v>1670</v>
      </c>
    </row>
    <row r="105" spans="1:105" ht="12" customHeight="1" x14ac:dyDescent="0.25">
      <c r="A105" s="37" t="s">
        <v>159</v>
      </c>
      <c r="B105" s="226">
        <v>4.8805439621332257E-3</v>
      </c>
      <c r="C105" s="226">
        <v>2.8900611980153912E-3</v>
      </c>
      <c r="D105" s="226">
        <v>2.6864381433575192E-3</v>
      </c>
      <c r="E105" s="226">
        <v>1.4337574709107021E-3</v>
      </c>
      <c r="F105" s="226">
        <v>3.1807204890642159E-3</v>
      </c>
      <c r="G105" s="226">
        <v>2.9081945567450908E-3</v>
      </c>
      <c r="H105" s="226">
        <v>4.0608074692735138E-3</v>
      </c>
      <c r="I105" s="226">
        <v>2.800331583054828E-3</v>
      </c>
      <c r="J105" s="226">
        <v>7.2551527687418054E-3</v>
      </c>
      <c r="K105" s="226">
        <v>3.6581631224838129E-3</v>
      </c>
      <c r="L105" s="226">
        <v>1.440897541592015E-3</v>
      </c>
      <c r="M105" s="226">
        <v>1.6547783687875009E-3</v>
      </c>
      <c r="N105" s="226">
        <v>1.597871741981694E-3</v>
      </c>
      <c r="O105" s="226">
        <v>1.62939389834473E-3</v>
      </c>
      <c r="P105" s="226">
        <v>4.3999837313677343E-3</v>
      </c>
      <c r="Q105" s="226">
        <v>5.7631143447623261E-3</v>
      </c>
      <c r="R105" s="226">
        <v>6.8791628433948152E-3</v>
      </c>
      <c r="S105" s="226">
        <v>5.2493719685114577E-3</v>
      </c>
      <c r="T105" s="226">
        <v>6.3395005977729237E-3</v>
      </c>
      <c r="U105" s="226">
        <v>5.7416165931315323E-3</v>
      </c>
      <c r="V105" s="226">
        <v>8.7689064520327931E-3</v>
      </c>
      <c r="W105" s="226">
        <v>6.3002463006446496E-3</v>
      </c>
      <c r="X105" s="226">
        <v>9.0034649508324797E-3</v>
      </c>
      <c r="Y105" s="226">
        <v>8.1823912147304476E-3</v>
      </c>
      <c r="DA105" s="69" t="s">
        <v>1671</v>
      </c>
    </row>
    <row r="106" spans="1:105" ht="12" customHeight="1" x14ac:dyDescent="0.25">
      <c r="A106" s="37" t="s">
        <v>35</v>
      </c>
      <c r="B106" s="226">
        <v>0.1880837298925585</v>
      </c>
      <c r="C106" s="226">
        <v>0.23283465834482939</v>
      </c>
      <c r="D106" s="226">
        <v>0.2246622501516059</v>
      </c>
      <c r="E106" s="226">
        <v>0.19516895092313841</v>
      </c>
      <c r="F106" s="226">
        <v>0.2412928687153636</v>
      </c>
      <c r="G106" s="226">
        <v>0.2395593072432321</v>
      </c>
      <c r="H106" s="226">
        <v>0.28126332691148542</v>
      </c>
      <c r="I106" s="226">
        <v>0.32346812710262579</v>
      </c>
      <c r="J106" s="226">
        <v>0.35357671000801022</v>
      </c>
      <c r="K106" s="226">
        <v>0.25878827388199271</v>
      </c>
      <c r="L106" s="226">
        <v>0.31760643143026862</v>
      </c>
      <c r="M106" s="226">
        <v>0.41091457827285149</v>
      </c>
      <c r="N106" s="226">
        <v>0.36770584166008952</v>
      </c>
      <c r="O106" s="226">
        <v>0.38738615917504382</v>
      </c>
      <c r="P106" s="226">
        <v>0.38702256178275352</v>
      </c>
      <c r="Q106" s="226">
        <v>0.39954406951814592</v>
      </c>
      <c r="R106" s="226">
        <v>0.5043106281933023</v>
      </c>
      <c r="S106" s="226">
        <v>0.45730426867045337</v>
      </c>
      <c r="T106" s="226">
        <v>0.46058439555259428</v>
      </c>
      <c r="U106" s="226">
        <v>0.43065888284688048</v>
      </c>
      <c r="V106" s="226">
        <v>0.49913725658764008</v>
      </c>
      <c r="W106" s="226">
        <v>0.61859147842085627</v>
      </c>
      <c r="X106" s="226">
        <v>0.61732354326970329</v>
      </c>
      <c r="Y106" s="226">
        <v>0.50004063292226131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3.2039811865612347E-2</v>
      </c>
      <c r="C109" s="226">
        <v>5.3029625955911749E-2</v>
      </c>
      <c r="D109" s="226">
        <v>3.6333718022748408E-2</v>
      </c>
      <c r="E109" s="226">
        <v>4.5568286955671083E-2</v>
      </c>
      <c r="F109" s="226">
        <v>6.8243420993744544E-2</v>
      </c>
      <c r="G109" s="226">
        <v>0.1016065305566029</v>
      </c>
      <c r="H109" s="226">
        <v>0.1104244279489163</v>
      </c>
      <c r="I109" s="226">
        <v>0.11253440332117549</v>
      </c>
      <c r="J109" s="226">
        <v>0.11994787253680909</v>
      </c>
      <c r="K109" s="226">
        <v>7.7245333464938018E-2</v>
      </c>
      <c r="L109" s="226">
        <v>6.0006472928055027E-2</v>
      </c>
      <c r="M109" s="226">
        <v>9.0239962624315231E-2</v>
      </c>
      <c r="N109" s="226">
        <v>9.8525086663872066E-2</v>
      </c>
      <c r="O109" s="226">
        <v>8.680343744633931E-2</v>
      </c>
      <c r="P109" s="226">
        <v>0.11145743273947591</v>
      </c>
      <c r="Q109" s="226">
        <v>0.1242258955560762</v>
      </c>
      <c r="R109" s="226">
        <v>0.12944856179318351</v>
      </c>
      <c r="S109" s="226">
        <v>0.133813567942275</v>
      </c>
      <c r="T109" s="226">
        <v>0.14433350418201579</v>
      </c>
      <c r="U109" s="226">
        <v>0.1627434920582187</v>
      </c>
      <c r="V109" s="226">
        <v>0.1521821656580106</v>
      </c>
      <c r="W109" s="226">
        <v>0.1587917176693969</v>
      </c>
      <c r="X109" s="226">
        <v>0.1583982520731749</v>
      </c>
      <c r="Y109" s="226">
        <v>0.2060774209010782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14.083519927342984</v>
      </c>
      <c r="C110" s="261">
        <f t="shared" si="4"/>
        <v>17.737273792033928</v>
      </c>
      <c r="D110" s="261">
        <f t="shared" si="4"/>
        <v>16.553931152693</v>
      </c>
      <c r="E110" s="261">
        <f t="shared" si="4"/>
        <v>15.085944341098102</v>
      </c>
      <c r="F110" s="261">
        <f t="shared" si="4"/>
        <v>19.172089097107623</v>
      </c>
      <c r="G110" s="261">
        <f t="shared" si="4"/>
        <v>20.68621956860455</v>
      </c>
      <c r="H110" s="261">
        <f t="shared" si="4"/>
        <v>24.188486284224929</v>
      </c>
      <c r="I110" s="261">
        <f t="shared" si="4"/>
        <v>26.770774521110091</v>
      </c>
      <c r="J110" s="261">
        <f t="shared" si="4"/>
        <v>29.48367997191631</v>
      </c>
      <c r="K110" s="261">
        <f t="shared" si="4"/>
        <v>21.108020300498065</v>
      </c>
      <c r="L110" s="261">
        <f t="shared" si="4"/>
        <v>23.894084861322185</v>
      </c>
      <c r="M110" s="261">
        <f t="shared" si="4"/>
        <v>31.563270648880685</v>
      </c>
      <c r="N110" s="261">
        <f t="shared" si="4"/>
        <v>29.348525626866333</v>
      </c>
      <c r="O110" s="261">
        <f t="shared" si="4"/>
        <v>30.18724481169016</v>
      </c>
      <c r="P110" s="261">
        <f t="shared" si="4"/>
        <v>31.594909800603165</v>
      </c>
      <c r="Q110" s="261">
        <f t="shared" si="4"/>
        <v>33.110200301155075</v>
      </c>
      <c r="R110" s="261">
        <f t="shared" si="4"/>
        <v>40.690336424159533</v>
      </c>
      <c r="S110" s="261">
        <f t="shared" si="4"/>
        <v>37.703497076280271</v>
      </c>
      <c r="T110" s="261">
        <f t="shared" si="4"/>
        <v>38.510705905918755</v>
      </c>
      <c r="U110" s="261">
        <f t="shared" si="4"/>
        <v>37.34423607220441</v>
      </c>
      <c r="V110" s="261">
        <f t="shared" si="4"/>
        <v>41.986385517176537</v>
      </c>
      <c r="W110" s="261">
        <f t="shared" si="4"/>
        <v>49.791340217230825</v>
      </c>
      <c r="X110" s="261">
        <f t="shared" si="4"/>
        <v>50.023611808650138</v>
      </c>
      <c r="Y110" s="261">
        <f t="shared" si="4"/>
        <v>44.642269931875724</v>
      </c>
      <c r="DA110" s="70"/>
    </row>
    <row r="111" spans="1:105" ht="12" customHeight="1" x14ac:dyDescent="0.25">
      <c r="A111" s="60" t="s">
        <v>1554</v>
      </c>
      <c r="B111" s="262">
        <v>12.529335273312469</v>
      </c>
      <c r="C111" s="262">
        <v>15.79568405575769</v>
      </c>
      <c r="D111" s="262">
        <v>14.965995025643529</v>
      </c>
      <c r="E111" s="262">
        <v>13.544731209726431</v>
      </c>
      <c r="F111" s="262">
        <v>17.016068832539389</v>
      </c>
      <c r="G111" s="262">
        <v>17.98943117979411</v>
      </c>
      <c r="H111" s="262">
        <v>21.055651776500561</v>
      </c>
      <c r="I111" s="262">
        <v>23.438458267694418</v>
      </c>
      <c r="J111" s="262">
        <v>25.78259387044454</v>
      </c>
      <c r="K111" s="262">
        <v>18.463702798605539</v>
      </c>
      <c r="L111" s="262">
        <v>21.424081715452989</v>
      </c>
      <c r="M111" s="262">
        <v>27.920270104827271</v>
      </c>
      <c r="N111" s="262">
        <v>25.784755333842451</v>
      </c>
      <c r="O111" s="262">
        <v>26.740099112313299</v>
      </c>
      <c r="P111" s="262">
        <v>27.629906538220229</v>
      </c>
      <c r="Q111" s="262">
        <v>28.8106825293073</v>
      </c>
      <c r="R111" s="262">
        <v>35.755231186534303</v>
      </c>
      <c r="S111" s="262">
        <v>32.88811333128109</v>
      </c>
      <c r="T111" s="262">
        <v>33.505719085561438</v>
      </c>
      <c r="U111" s="262">
        <v>32.230737372965969</v>
      </c>
      <c r="V111" s="262">
        <v>36.543573981922769</v>
      </c>
      <c r="W111" s="262">
        <v>43.62034726378613</v>
      </c>
      <c r="X111" s="262">
        <v>44.063183766640591</v>
      </c>
      <c r="Y111" s="262">
        <v>38.548532084559177</v>
      </c>
      <c r="DA111" s="72" t="s">
        <v>1676</v>
      </c>
    </row>
    <row r="112" spans="1:105" ht="12" customHeight="1" x14ac:dyDescent="0.25">
      <c r="A112" s="59" t="s">
        <v>28</v>
      </c>
      <c r="B112" s="230">
        <v>2.913874818493531</v>
      </c>
      <c r="C112" s="230">
        <v>6.5400934324070654</v>
      </c>
      <c r="D112" s="230">
        <v>5.570858623543721</v>
      </c>
      <c r="E112" s="230">
        <v>6.4406855173098716</v>
      </c>
      <c r="F112" s="230">
        <v>8.1302407333621343</v>
      </c>
      <c r="G112" s="230">
        <v>7.5063361303421541</v>
      </c>
      <c r="H112" s="230">
        <v>6.189451788244547</v>
      </c>
      <c r="I112" s="230">
        <v>9.028089608582146</v>
      </c>
      <c r="J112" s="230">
        <v>9.0858961830244205</v>
      </c>
      <c r="K112" s="230">
        <v>4.6517558478993264</v>
      </c>
      <c r="L112" s="230">
        <v>6.9993268487144977</v>
      </c>
      <c r="M112" s="230">
        <v>7.3829957113597047</v>
      </c>
      <c r="N112" s="230">
        <v>5.8164209453221423</v>
      </c>
      <c r="O112" s="230">
        <v>5.6261280528517892</v>
      </c>
      <c r="P112" s="230">
        <v>5.4648855807461354</v>
      </c>
      <c r="Q112" s="230">
        <v>5.5573103328244988</v>
      </c>
      <c r="R112" s="230">
        <v>5.6875309387095996</v>
      </c>
      <c r="S112" s="230">
        <v>4.6255632170315364</v>
      </c>
      <c r="T112" s="230">
        <v>4.7240699761988214</v>
      </c>
      <c r="U112" s="230">
        <v>4.2587780078413848</v>
      </c>
      <c r="V112" s="230">
        <v>3.0091333892217502</v>
      </c>
      <c r="W112" s="230">
        <v>6.1812619520666203</v>
      </c>
      <c r="X112" s="230">
        <v>6.0774758375338491</v>
      </c>
      <c r="Y112" s="230">
        <v>2.9795011194406351</v>
      </c>
      <c r="DA112" s="71" t="s">
        <v>1677</v>
      </c>
    </row>
    <row r="113" spans="1:105" ht="12" customHeight="1" x14ac:dyDescent="0.25">
      <c r="A113" s="59" t="s">
        <v>31</v>
      </c>
      <c r="B113" s="295">
        <v>0.122149420964439</v>
      </c>
      <c r="C113" s="295">
        <v>5.3315437446393173E-2</v>
      </c>
      <c r="D113" s="295">
        <v>5.8632720802893591E-2</v>
      </c>
      <c r="E113" s="295">
        <v>5.4951070534664137E-2</v>
      </c>
      <c r="F113" s="295">
        <v>0.13219919151946569</v>
      </c>
      <c r="G113" s="295">
        <v>7.7433214445405643E-2</v>
      </c>
      <c r="H113" s="295">
        <v>8.8146076886482558E-2</v>
      </c>
      <c r="I113" s="295">
        <v>0</v>
      </c>
      <c r="J113" s="295">
        <v>7.6434860442728264E-2</v>
      </c>
      <c r="K113" s="295">
        <v>7.1952872885632554E-2</v>
      </c>
      <c r="L113" s="295">
        <v>7.4005009468286684E-2</v>
      </c>
      <c r="M113" s="295">
        <v>9.3953582814780376E-2</v>
      </c>
      <c r="N113" s="295">
        <v>9.8679988494746296E-2</v>
      </c>
      <c r="O113" s="295">
        <v>0.1026732714603612</v>
      </c>
      <c r="P113" s="295">
        <v>9.7121355705094031E-2</v>
      </c>
      <c r="Q113" s="295">
        <v>9.632978506855612E-2</v>
      </c>
      <c r="R113" s="295">
        <v>0.11833556399029781</v>
      </c>
      <c r="S113" s="295">
        <v>0.1226267633249829</v>
      </c>
      <c r="T113" s="295">
        <v>0.15741597505714591</v>
      </c>
      <c r="U113" s="295">
        <v>0.17538524098323879</v>
      </c>
      <c r="V113" s="295">
        <v>0.1922910127550165</v>
      </c>
      <c r="W113" s="295">
        <v>0.22221345070944459</v>
      </c>
      <c r="X113" s="295">
        <v>3.874128269165817</v>
      </c>
      <c r="Y113" s="295">
        <v>4.9767269080901961</v>
      </c>
      <c r="DA113" s="122" t="s">
        <v>1678</v>
      </c>
    </row>
    <row r="114" spans="1:105" ht="12" customHeight="1" x14ac:dyDescent="0.25">
      <c r="A114" s="59" t="s">
        <v>159</v>
      </c>
      <c r="B114" s="295">
        <v>0.20973358488316121</v>
      </c>
      <c r="C114" s="295">
        <v>9.1097260088943477E-2</v>
      </c>
      <c r="D114" s="295">
        <v>0.1000352902943108</v>
      </c>
      <c r="E114" s="295">
        <v>4.6722240630664262E-2</v>
      </c>
      <c r="F114" s="295">
        <v>0.10208085146035829</v>
      </c>
      <c r="G114" s="295">
        <v>0.1199665020723428</v>
      </c>
      <c r="H114" s="295">
        <v>0.19972481747016471</v>
      </c>
      <c r="I114" s="295">
        <v>0.1187478893758631</v>
      </c>
      <c r="J114" s="295">
        <v>0.33123372764608822</v>
      </c>
      <c r="K114" s="295">
        <v>0.1873939865707194</v>
      </c>
      <c r="L114" s="295">
        <v>6.4006517725894649E-2</v>
      </c>
      <c r="M114" s="295">
        <v>8.1582653218917917E-2</v>
      </c>
      <c r="N114" s="295">
        <v>8.5697656085742591E-2</v>
      </c>
      <c r="O114" s="295">
        <v>8.9131607515747516E-2</v>
      </c>
      <c r="P114" s="295">
        <v>0.25321458459499818</v>
      </c>
      <c r="Q114" s="295">
        <v>0.3350592252335442</v>
      </c>
      <c r="R114" s="295">
        <v>0.41152078694429439</v>
      </c>
      <c r="S114" s="295">
        <v>0.32699197269730518</v>
      </c>
      <c r="T114" s="295">
        <v>0.39734134004954491</v>
      </c>
      <c r="U114" s="295">
        <v>0.37273725616909992</v>
      </c>
      <c r="V114" s="295">
        <v>0.58756463345462417</v>
      </c>
      <c r="W114" s="295">
        <v>0.38433591818676682</v>
      </c>
      <c r="X114" s="295">
        <v>0.50162921473731248</v>
      </c>
      <c r="Y114" s="295">
        <v>0.50280846324785511</v>
      </c>
      <c r="DA114" s="122" t="s">
        <v>1679</v>
      </c>
    </row>
    <row r="115" spans="1:105" ht="12" customHeight="1" x14ac:dyDescent="0.25">
      <c r="A115" s="59" t="s">
        <v>32</v>
      </c>
      <c r="B115" s="295">
        <v>1.394518110451936</v>
      </c>
      <c r="C115" s="295">
        <v>1.947762365323094</v>
      </c>
      <c r="D115" s="295">
        <v>1.071006826695742</v>
      </c>
      <c r="E115" s="295">
        <v>0.79464067806473848</v>
      </c>
      <c r="F115" s="295">
        <v>1.0930151679001909</v>
      </c>
      <c r="G115" s="295">
        <v>0.64021565606474662</v>
      </c>
      <c r="H115" s="295">
        <v>1.0760529395674281</v>
      </c>
      <c r="I115" s="295">
        <v>0.90342119782389552</v>
      </c>
      <c r="J115" s="295">
        <v>0.53303230239359245</v>
      </c>
      <c r="K115" s="295">
        <v>0.61328109389256047</v>
      </c>
      <c r="L115" s="295">
        <v>0.51608729782528606</v>
      </c>
      <c r="M115" s="295">
        <v>0.5882274997944561</v>
      </c>
      <c r="N115" s="295">
        <v>0.53523920038642447</v>
      </c>
      <c r="O115" s="295">
        <v>0.23866781327307501</v>
      </c>
      <c r="P115" s="295">
        <v>7.525405998580724E-2</v>
      </c>
      <c r="Q115" s="295">
        <v>0.14928142984290771</v>
      </c>
      <c r="R115" s="295">
        <v>9.1691796992832988E-2</v>
      </c>
      <c r="S115" s="295">
        <v>8.8057739722695767E-3</v>
      </c>
      <c r="T115" s="295">
        <v>5.0059438578819587E-2</v>
      </c>
      <c r="U115" s="295">
        <v>0.13555024704664351</v>
      </c>
      <c r="V115" s="295">
        <v>0.110504413849563</v>
      </c>
      <c r="W115" s="295">
        <v>0</v>
      </c>
      <c r="X115" s="295">
        <v>3.9263614619214952E-2</v>
      </c>
      <c r="Y115" s="295">
        <v>9.7740698599562359E-2</v>
      </c>
      <c r="DA115" s="122" t="s">
        <v>1680</v>
      </c>
    </row>
    <row r="116" spans="1:105" ht="12" customHeight="1" x14ac:dyDescent="0.25">
      <c r="A116" s="59" t="s">
        <v>35</v>
      </c>
      <c r="B116" s="295">
        <v>7.8890593385193988</v>
      </c>
      <c r="C116" s="295">
        <v>7.1634155604921919</v>
      </c>
      <c r="D116" s="295">
        <v>8.1654615643068649</v>
      </c>
      <c r="E116" s="295">
        <v>6.2077317031864876</v>
      </c>
      <c r="F116" s="295">
        <v>7.5585328882972371</v>
      </c>
      <c r="G116" s="295">
        <v>9.64547967686946</v>
      </c>
      <c r="H116" s="295">
        <v>13.502276154331939</v>
      </c>
      <c r="I116" s="295">
        <v>13.388199571912519</v>
      </c>
      <c r="J116" s="295">
        <v>15.75599679693771</v>
      </c>
      <c r="K116" s="295">
        <v>12.939318997357301</v>
      </c>
      <c r="L116" s="295">
        <v>13.77065604171902</v>
      </c>
      <c r="M116" s="295">
        <v>19.77351065763941</v>
      </c>
      <c r="N116" s="295">
        <v>19.248717543553401</v>
      </c>
      <c r="O116" s="295">
        <v>20.68349836721233</v>
      </c>
      <c r="P116" s="295">
        <v>21.739430957188191</v>
      </c>
      <c r="Q116" s="295">
        <v>22.672701756337801</v>
      </c>
      <c r="R116" s="295">
        <v>29.446152099897279</v>
      </c>
      <c r="S116" s="295">
        <v>27.804125604254999</v>
      </c>
      <c r="T116" s="295">
        <v>28.17683235567711</v>
      </c>
      <c r="U116" s="295">
        <v>27.2882866209256</v>
      </c>
      <c r="V116" s="295">
        <v>32.644080532641823</v>
      </c>
      <c r="W116" s="295">
        <v>36.832535942823299</v>
      </c>
      <c r="X116" s="295">
        <v>33.5706868305844</v>
      </c>
      <c r="Y116" s="295">
        <v>29.991754895180929</v>
      </c>
      <c r="DA116" s="122" t="s">
        <v>1681</v>
      </c>
    </row>
    <row r="117" spans="1:105" ht="12" customHeight="1" x14ac:dyDescent="0.25">
      <c r="A117" s="60" t="s">
        <v>1561</v>
      </c>
      <c r="B117" s="262">
        <v>1.554184654030514</v>
      </c>
      <c r="C117" s="262">
        <v>1.9415897362762371</v>
      </c>
      <c r="D117" s="262">
        <v>1.5879361270494701</v>
      </c>
      <c r="E117" s="262">
        <v>1.541213131371671</v>
      </c>
      <c r="F117" s="262">
        <v>2.1560202645682338</v>
      </c>
      <c r="G117" s="262">
        <v>2.6967883888104409</v>
      </c>
      <c r="H117" s="262">
        <v>3.1328345077243691</v>
      </c>
      <c r="I117" s="262">
        <v>3.3323162534156721</v>
      </c>
      <c r="J117" s="262">
        <v>3.7010861014717689</v>
      </c>
      <c r="K117" s="262">
        <v>2.6443175018925258</v>
      </c>
      <c r="L117" s="262">
        <v>2.470003145869196</v>
      </c>
      <c r="M117" s="262">
        <v>3.643000544053415</v>
      </c>
      <c r="N117" s="262">
        <v>3.5637702930238828</v>
      </c>
      <c r="O117" s="262">
        <v>3.4471456993768599</v>
      </c>
      <c r="P117" s="262">
        <v>3.9650032623829352</v>
      </c>
      <c r="Q117" s="262">
        <v>4.2995177718477731</v>
      </c>
      <c r="R117" s="262">
        <v>4.9351052376252316</v>
      </c>
      <c r="S117" s="262">
        <v>4.8153837449991812</v>
      </c>
      <c r="T117" s="262">
        <v>5.004986820357316</v>
      </c>
      <c r="U117" s="262">
        <v>5.1134986992384439</v>
      </c>
      <c r="V117" s="262">
        <v>5.44281153525377</v>
      </c>
      <c r="W117" s="262">
        <v>6.1709929534446948</v>
      </c>
      <c r="X117" s="262">
        <v>5.9604280420095446</v>
      </c>
      <c r="Y117" s="262">
        <v>6.0937378473165449</v>
      </c>
      <c r="DA117" s="72" t="s">
        <v>1682</v>
      </c>
    </row>
    <row r="118" spans="1:105" ht="12" customHeight="1" x14ac:dyDescent="0.25">
      <c r="A118" s="57" t="s">
        <v>1563</v>
      </c>
      <c r="B118" s="261">
        <v>1.245856167072698</v>
      </c>
      <c r="C118" s="261">
        <v>1.5564055021336669</v>
      </c>
      <c r="D118" s="261">
        <v>1.272911820144168</v>
      </c>
      <c r="E118" s="261">
        <v>1.2354580129930439</v>
      </c>
      <c r="F118" s="261">
        <v>1.7282960142349371</v>
      </c>
      <c r="G118" s="261">
        <v>2.1617833098380128</v>
      </c>
      <c r="H118" s="261">
        <v>2.5113239805480241</v>
      </c>
      <c r="I118" s="261">
        <v>2.6712313393315692</v>
      </c>
      <c r="J118" s="261">
        <v>2.9668424098949568</v>
      </c>
      <c r="K118" s="261">
        <v>2.119721912635995</v>
      </c>
      <c r="L118" s="261">
        <v>1.97998908558885</v>
      </c>
      <c r="M118" s="261">
        <v>2.9202802142511879</v>
      </c>
      <c r="N118" s="261">
        <v>2.8567681363215351</v>
      </c>
      <c r="O118" s="261">
        <v>2.7632802300739159</v>
      </c>
      <c r="P118" s="261">
        <v>3.178402099192366</v>
      </c>
      <c r="Q118" s="261">
        <v>3.4465536109907071</v>
      </c>
      <c r="R118" s="261">
        <v>3.9560494176179462</v>
      </c>
      <c r="S118" s="261">
        <v>3.8600789938124458</v>
      </c>
      <c r="T118" s="261">
        <v>4.0120674722202656</v>
      </c>
      <c r="U118" s="261">
        <v>4.0990521127866897</v>
      </c>
      <c r="V118" s="261">
        <v>4.3630338903585582</v>
      </c>
      <c r="W118" s="261">
        <v>4.9467543049490743</v>
      </c>
      <c r="X118" s="261">
        <v>4.7779625254135576</v>
      </c>
      <c r="Y118" s="261">
        <v>4.884825530811451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1.458493927112924</v>
      </c>
      <c r="C119" s="261">
        <f t="shared" si="5"/>
        <v>1.8343555951339074</v>
      </c>
      <c r="D119" s="261">
        <f t="shared" si="5"/>
        <v>1.6762083062230309</v>
      </c>
      <c r="E119" s="261">
        <f t="shared" si="5"/>
        <v>1.5425805129902668</v>
      </c>
      <c r="F119" s="261">
        <f t="shared" si="5"/>
        <v>1.9918974222617691</v>
      </c>
      <c r="G119" s="261">
        <f t="shared" si="5"/>
        <v>2.2083376952754055</v>
      </c>
      <c r="H119" s="261">
        <f t="shared" si="5"/>
        <v>2.5789420921177886</v>
      </c>
      <c r="I119" s="261">
        <f t="shared" si="5"/>
        <v>2.8327216327236018</v>
      </c>
      <c r="J119" s="261">
        <f t="shared" si="5"/>
        <v>3.1247448322826346</v>
      </c>
      <c r="K119" s="261">
        <f t="shared" si="5"/>
        <v>2.2362167622843763</v>
      </c>
      <c r="L119" s="261">
        <f t="shared" si="5"/>
        <v>2.4478550333198719</v>
      </c>
      <c r="M119" s="261">
        <f t="shared" si="5"/>
        <v>3.2942122017826554</v>
      </c>
      <c r="N119" s="261">
        <f t="shared" si="5"/>
        <v>3.0912137919995319</v>
      </c>
      <c r="O119" s="261">
        <f t="shared" si="5"/>
        <v>3.1446877971898406</v>
      </c>
      <c r="P119" s="261">
        <f t="shared" si="5"/>
        <v>3.348321151888844</v>
      </c>
      <c r="Q119" s="261">
        <f t="shared" si="5"/>
        <v>3.531944343037174</v>
      </c>
      <c r="R119" s="261">
        <f t="shared" si="5"/>
        <v>4.2848805789452689</v>
      </c>
      <c r="S119" s="261">
        <f t="shared" si="5"/>
        <v>4.0090597602276095</v>
      </c>
      <c r="T119" s="261">
        <f t="shared" si="5"/>
        <v>4.108697518359123</v>
      </c>
      <c r="U119" s="261">
        <f t="shared" si="5"/>
        <v>4.0257591357195368</v>
      </c>
      <c r="V119" s="261">
        <f t="shared" si="5"/>
        <v>4.4773006492891012</v>
      </c>
      <c r="W119" s="261">
        <f t="shared" si="5"/>
        <v>5.2643370934412621</v>
      </c>
      <c r="X119" s="261">
        <f t="shared" si="5"/>
        <v>5.2506956212228566</v>
      </c>
      <c r="Y119" s="261">
        <f t="shared" si="5"/>
        <v>4.8094533864772284</v>
      </c>
      <c r="DA119" s="70"/>
    </row>
    <row r="120" spans="1:105" ht="12" customHeight="1" x14ac:dyDescent="0.25">
      <c r="A120" s="60" t="s">
        <v>1566</v>
      </c>
      <c r="B120" s="262">
        <v>1.0768761339213671</v>
      </c>
      <c r="C120" s="262">
        <v>1.357613537155405</v>
      </c>
      <c r="D120" s="262">
        <v>1.286303104828687</v>
      </c>
      <c r="E120" s="262">
        <v>1.1641477749583811</v>
      </c>
      <c r="F120" s="262">
        <v>1.462503637998698</v>
      </c>
      <c r="G120" s="262">
        <v>1.5461625599248221</v>
      </c>
      <c r="H120" s="262">
        <v>1.8096992687687821</v>
      </c>
      <c r="I120" s="262">
        <v>2.0144976388455369</v>
      </c>
      <c r="J120" s="262">
        <v>2.2159723085076899</v>
      </c>
      <c r="K120" s="262">
        <v>1.586925439690849</v>
      </c>
      <c r="L120" s="262">
        <v>1.8413652270678671</v>
      </c>
      <c r="M120" s="262">
        <v>2.3997021288566551</v>
      </c>
      <c r="N120" s="262">
        <v>2.2161580827963312</v>
      </c>
      <c r="O120" s="262">
        <v>2.2982683378325128</v>
      </c>
      <c r="P120" s="262">
        <v>2.3747458491962772</v>
      </c>
      <c r="Q120" s="262">
        <v>2.476231638870805</v>
      </c>
      <c r="R120" s="262">
        <v>3.0731043816532968</v>
      </c>
      <c r="S120" s="262">
        <v>2.826680231918997</v>
      </c>
      <c r="T120" s="262">
        <v>2.879762449167476</v>
      </c>
      <c r="U120" s="262">
        <v>2.7701798298560791</v>
      </c>
      <c r="V120" s="262">
        <v>3.1408611718727242</v>
      </c>
      <c r="W120" s="262">
        <v>3.7490984076216449</v>
      </c>
      <c r="X120" s="262">
        <v>3.7871594899337251</v>
      </c>
      <c r="Y120" s="262">
        <v>3.3131840831160901</v>
      </c>
      <c r="DA120" s="72" t="s">
        <v>1684</v>
      </c>
    </row>
    <row r="121" spans="1:105" ht="12" customHeight="1" x14ac:dyDescent="0.25">
      <c r="A121" s="59" t="s">
        <v>28</v>
      </c>
      <c r="B121" s="230">
        <v>0.25044283521998473</v>
      </c>
      <c r="C121" s="230">
        <v>0.56211046933801712</v>
      </c>
      <c r="D121" s="230">
        <v>0.47880630267133378</v>
      </c>
      <c r="E121" s="230">
        <v>0.55356651956287883</v>
      </c>
      <c r="F121" s="230">
        <v>0.69878106202822898</v>
      </c>
      <c r="G121" s="230">
        <v>0.64515746890218495</v>
      </c>
      <c r="H121" s="230">
        <v>0.53197338625094792</v>
      </c>
      <c r="I121" s="230">
        <v>0.77594972297483267</v>
      </c>
      <c r="J121" s="230">
        <v>0.78091810470001721</v>
      </c>
      <c r="K121" s="230">
        <v>0.39981090330481478</v>
      </c>
      <c r="L121" s="230">
        <v>0.60158083988305411</v>
      </c>
      <c r="M121" s="230">
        <v>0.63455655906517405</v>
      </c>
      <c r="N121" s="230">
        <v>0.49991198768534739</v>
      </c>
      <c r="O121" s="230">
        <v>0.4835566208693064</v>
      </c>
      <c r="P121" s="230">
        <v>0.46969809077195041</v>
      </c>
      <c r="Q121" s="230">
        <v>0.47764184896228251</v>
      </c>
      <c r="R121" s="230">
        <v>0.48883409975320358</v>
      </c>
      <c r="S121" s="230">
        <v>0.39755968897852761</v>
      </c>
      <c r="T121" s="230">
        <v>0.40602618585670908</v>
      </c>
      <c r="U121" s="230">
        <v>0.36603509254654121</v>
      </c>
      <c r="V121" s="230">
        <v>0.25863015554711988</v>
      </c>
      <c r="W121" s="230">
        <v>0.5312694830566963</v>
      </c>
      <c r="X121" s="230">
        <v>0.52234923411014356</v>
      </c>
      <c r="Y121" s="230">
        <v>0.25608330981068472</v>
      </c>
      <c r="DA121" s="71" t="s">
        <v>1685</v>
      </c>
    </row>
    <row r="122" spans="1:105" ht="12" customHeight="1" x14ac:dyDescent="0.25">
      <c r="A122" s="59" t="s">
        <v>31</v>
      </c>
      <c r="B122" s="295">
        <v>1.049854548062887E-2</v>
      </c>
      <c r="C122" s="295">
        <v>4.5823757528374734E-3</v>
      </c>
      <c r="D122" s="295">
        <v>5.0393876707888717E-3</v>
      </c>
      <c r="E122" s="295">
        <v>4.7229557754954084E-3</v>
      </c>
      <c r="F122" s="295">
        <v>1.1362307031103599E-2</v>
      </c>
      <c r="G122" s="295">
        <v>6.6552597396515529E-3</v>
      </c>
      <c r="H122" s="295">
        <v>7.5760129669477346E-3</v>
      </c>
      <c r="I122" s="295">
        <v>0</v>
      </c>
      <c r="J122" s="295">
        <v>6.5694528252992733E-3</v>
      </c>
      <c r="K122" s="295">
        <v>6.1842332324411053E-3</v>
      </c>
      <c r="L122" s="295">
        <v>6.3606110578564952E-3</v>
      </c>
      <c r="M122" s="295">
        <v>8.0751587233161282E-3</v>
      </c>
      <c r="N122" s="295">
        <v>8.4813856591398444E-3</v>
      </c>
      <c r="O122" s="295">
        <v>8.8246018815379378E-3</v>
      </c>
      <c r="P122" s="295">
        <v>8.3474236878053418E-3</v>
      </c>
      <c r="Q122" s="295">
        <v>8.2793894698515551E-3</v>
      </c>
      <c r="R122" s="295">
        <v>1.017075063245444E-2</v>
      </c>
      <c r="S122" s="295">
        <v>1.0539572285688061E-2</v>
      </c>
      <c r="T122" s="295">
        <v>1.3529648855201011E-2</v>
      </c>
      <c r="U122" s="295">
        <v>1.507407824413378E-2</v>
      </c>
      <c r="V122" s="295">
        <v>1.6527102027871669E-2</v>
      </c>
      <c r="W122" s="295">
        <v>1.9098887250229069E-2</v>
      </c>
      <c r="X122" s="295">
        <v>0.33297506865356591</v>
      </c>
      <c r="Y122" s="295">
        <v>0.42774164115330021</v>
      </c>
      <c r="DA122" s="122" t="s">
        <v>1686</v>
      </c>
    </row>
    <row r="123" spans="1:105" ht="12" customHeight="1" x14ac:dyDescent="0.25">
      <c r="A123" s="59" t="s">
        <v>159</v>
      </c>
      <c r="B123" s="295">
        <v>1.8026262935394811E-2</v>
      </c>
      <c r="C123" s="295">
        <v>7.8296623975227988E-3</v>
      </c>
      <c r="D123" s="295">
        <v>8.5978716602224687E-3</v>
      </c>
      <c r="E123" s="295">
        <v>4.015701133456194E-3</v>
      </c>
      <c r="F123" s="295">
        <v>8.7736843391987372E-3</v>
      </c>
      <c r="G123" s="295">
        <v>1.031092712690891E-2</v>
      </c>
      <c r="H123" s="295">
        <v>1.716602553876425E-2</v>
      </c>
      <c r="I123" s="295">
        <v>1.0206189333505949E-2</v>
      </c>
      <c r="J123" s="295">
        <v>2.8469004003081461E-2</v>
      </c>
      <c r="K123" s="295">
        <v>1.6106210535224791E-2</v>
      </c>
      <c r="L123" s="295">
        <v>5.5012568385208616E-3</v>
      </c>
      <c r="M123" s="295">
        <v>7.0118973015724194E-3</v>
      </c>
      <c r="N123" s="295">
        <v>7.3655751529218289E-3</v>
      </c>
      <c r="O123" s="295">
        <v>7.6607177330628613E-3</v>
      </c>
      <c r="P123" s="295">
        <v>2.176338464594986E-2</v>
      </c>
      <c r="Q123" s="295">
        <v>2.8797799343172639E-2</v>
      </c>
      <c r="R123" s="295">
        <v>3.5369547099340252E-2</v>
      </c>
      <c r="S123" s="295">
        <v>2.810443201497154E-2</v>
      </c>
      <c r="T123" s="295">
        <v>3.4150846536215758E-2</v>
      </c>
      <c r="U123" s="295">
        <v>3.2036165258248338E-2</v>
      </c>
      <c r="V123" s="295">
        <v>5.0500231424987677E-2</v>
      </c>
      <c r="W123" s="295">
        <v>3.3033051528731518E-2</v>
      </c>
      <c r="X123" s="295">
        <v>4.3114220957830102E-2</v>
      </c>
      <c r="Y123" s="295">
        <v>4.3215575463018442E-2</v>
      </c>
      <c r="DA123" s="122" t="s">
        <v>1687</v>
      </c>
    </row>
    <row r="124" spans="1:105" ht="12" customHeight="1" x14ac:dyDescent="0.25">
      <c r="A124" s="59" t="s">
        <v>32</v>
      </c>
      <c r="B124" s="295">
        <v>0.1198565796754985</v>
      </c>
      <c r="C124" s="295">
        <v>0.16740702998301529</v>
      </c>
      <c r="D124" s="295">
        <v>9.2051307254274198E-2</v>
      </c>
      <c r="E124" s="295">
        <v>6.8298083065405427E-2</v>
      </c>
      <c r="F124" s="295">
        <v>9.3942888640938152E-2</v>
      </c>
      <c r="G124" s="295">
        <v>5.5025501795568581E-2</v>
      </c>
      <c r="H124" s="295">
        <v>9.248501250695168E-2</v>
      </c>
      <c r="I124" s="295">
        <v>7.7647593076021329E-2</v>
      </c>
      <c r="J124" s="295">
        <v>4.5813265631055443E-2</v>
      </c>
      <c r="K124" s="295">
        <v>5.2710519671765911E-2</v>
      </c>
      <c r="L124" s="295">
        <v>4.4356869851810449E-2</v>
      </c>
      <c r="M124" s="295">
        <v>5.0557203716475867E-2</v>
      </c>
      <c r="N124" s="295">
        <v>4.6002944949761343E-2</v>
      </c>
      <c r="O124" s="295">
        <v>2.0513113141478471E-2</v>
      </c>
      <c r="P124" s="295">
        <v>6.4679649328258258E-3</v>
      </c>
      <c r="Q124" s="295">
        <v>1.283049782999251E-2</v>
      </c>
      <c r="R124" s="295">
        <v>7.8807618843325915E-3</v>
      </c>
      <c r="S124" s="295">
        <v>7.5684205303702819E-4</v>
      </c>
      <c r="T124" s="295">
        <v>4.3025279080732403E-3</v>
      </c>
      <c r="U124" s="295">
        <v>1.165032484225992E-2</v>
      </c>
      <c r="V124" s="295">
        <v>9.4976759238803183E-3</v>
      </c>
      <c r="W124" s="295">
        <v>0</v>
      </c>
      <c r="X124" s="295">
        <v>3.3746442722288389E-3</v>
      </c>
      <c r="Y124" s="295">
        <v>8.400655209447782E-3</v>
      </c>
      <c r="DA124" s="122" t="s">
        <v>1688</v>
      </c>
    </row>
    <row r="125" spans="1:105" ht="12" customHeight="1" x14ac:dyDescent="0.25">
      <c r="A125" s="59" t="s">
        <v>35</v>
      </c>
      <c r="B125" s="295">
        <v>0.67805191060985959</v>
      </c>
      <c r="C125" s="295">
        <v>0.615683999684012</v>
      </c>
      <c r="D125" s="295">
        <v>0.70180823557206751</v>
      </c>
      <c r="E125" s="295">
        <v>0.53354451542114556</v>
      </c>
      <c r="F125" s="295">
        <v>0.64964369595922811</v>
      </c>
      <c r="G125" s="295">
        <v>0.82901340236050824</v>
      </c>
      <c r="H125" s="295">
        <v>1.160498831505171</v>
      </c>
      <c r="I125" s="295">
        <v>1.1506941334611771</v>
      </c>
      <c r="J125" s="295">
        <v>1.3542024813482361</v>
      </c>
      <c r="K125" s="295">
        <v>1.112113572946603</v>
      </c>
      <c r="L125" s="295">
        <v>1.1835656494366249</v>
      </c>
      <c r="M125" s="295">
        <v>1.699501310050116</v>
      </c>
      <c r="N125" s="295">
        <v>1.6543961893491601</v>
      </c>
      <c r="O125" s="295">
        <v>1.777713284207127</v>
      </c>
      <c r="P125" s="295">
        <v>1.868468985157745</v>
      </c>
      <c r="Q125" s="295">
        <v>1.9486821032655059</v>
      </c>
      <c r="R125" s="295">
        <v>2.5308492222839658</v>
      </c>
      <c r="S125" s="295">
        <v>2.3897196965867722</v>
      </c>
      <c r="T125" s="295">
        <v>2.421753240011276</v>
      </c>
      <c r="U125" s="295">
        <v>2.345384168964896</v>
      </c>
      <c r="V125" s="295">
        <v>2.805706006948864</v>
      </c>
      <c r="W125" s="295">
        <v>3.165696985785988</v>
      </c>
      <c r="X125" s="295">
        <v>2.8853463219399562</v>
      </c>
      <c r="Y125" s="295">
        <v>2.5777429014796391</v>
      </c>
      <c r="DA125" s="122" t="s">
        <v>1689</v>
      </c>
    </row>
    <row r="126" spans="1:105" ht="12" customHeight="1" x14ac:dyDescent="0.25">
      <c r="A126" s="60" t="s">
        <v>1573</v>
      </c>
      <c r="B126" s="262">
        <v>0.38161779319155698</v>
      </c>
      <c r="C126" s="262">
        <v>0.47674205797850239</v>
      </c>
      <c r="D126" s="262">
        <v>0.38990520139434381</v>
      </c>
      <c r="E126" s="262">
        <v>0.37843273803188571</v>
      </c>
      <c r="F126" s="262">
        <v>0.52939378426307115</v>
      </c>
      <c r="G126" s="262">
        <v>0.66217513535058314</v>
      </c>
      <c r="H126" s="262">
        <v>0.7692428233490064</v>
      </c>
      <c r="I126" s="262">
        <v>0.81822399387806488</v>
      </c>
      <c r="J126" s="262">
        <v>0.90877252377494466</v>
      </c>
      <c r="K126" s="262">
        <v>0.6492913225935274</v>
      </c>
      <c r="L126" s="262">
        <v>0.60648980625200488</v>
      </c>
      <c r="M126" s="262">
        <v>0.89451007292600027</v>
      </c>
      <c r="N126" s="262">
        <v>0.87505570920320075</v>
      </c>
      <c r="O126" s="262">
        <v>0.84641945935732787</v>
      </c>
      <c r="P126" s="262">
        <v>0.97357530269256665</v>
      </c>
      <c r="Q126" s="262">
        <v>1.055712704166369</v>
      </c>
      <c r="R126" s="262">
        <v>1.2117761972919721</v>
      </c>
      <c r="S126" s="262">
        <v>1.182379528308612</v>
      </c>
      <c r="T126" s="262">
        <v>1.228935069191647</v>
      </c>
      <c r="U126" s="262">
        <v>1.2555793058634579</v>
      </c>
      <c r="V126" s="262">
        <v>1.336439477416377</v>
      </c>
      <c r="W126" s="262">
        <v>1.515238685819617</v>
      </c>
      <c r="X126" s="262">
        <v>1.4635361312891311</v>
      </c>
      <c r="Y126" s="262">
        <v>1.4962693033611381</v>
      </c>
      <c r="DA126" s="72" t="s">
        <v>1690</v>
      </c>
    </row>
    <row r="127" spans="1:105" ht="12" customHeight="1" x14ac:dyDescent="0.25">
      <c r="A127" s="132" t="s">
        <v>1575</v>
      </c>
      <c r="B127" s="316">
        <v>1.142567236982057</v>
      </c>
      <c r="C127" s="316">
        <v>1.4273701741789979</v>
      </c>
      <c r="D127" s="316">
        <v>1.1673798145424741</v>
      </c>
      <c r="E127" s="316">
        <v>1.1330311520867851</v>
      </c>
      <c r="F127" s="316">
        <v>1.5850099344223001</v>
      </c>
      <c r="G127" s="316">
        <v>1.9825585397061469</v>
      </c>
      <c r="H127" s="316">
        <v>2.3031201975453279</v>
      </c>
      <c r="I127" s="316">
        <v>2.449770279575024</v>
      </c>
      <c r="J127" s="316">
        <v>2.720873423775465</v>
      </c>
      <c r="K127" s="316">
        <v>1.9439842839815611</v>
      </c>
      <c r="L127" s="316">
        <v>1.8158361443049911</v>
      </c>
      <c r="M127" s="316">
        <v>2.6781715127278041</v>
      </c>
      <c r="N127" s="316">
        <v>2.6199249660453088</v>
      </c>
      <c r="O127" s="316">
        <v>2.5341877665549721</v>
      </c>
      <c r="P127" s="316">
        <v>2.9148935490883869</v>
      </c>
      <c r="Q127" s="316">
        <v>3.1608136962333622</v>
      </c>
      <c r="R127" s="316">
        <v>3.628069252225695</v>
      </c>
      <c r="S127" s="316">
        <v>3.540055350735694</v>
      </c>
      <c r="T127" s="316">
        <v>3.6794430749507279</v>
      </c>
      <c r="U127" s="316">
        <v>3.759216168393269</v>
      </c>
      <c r="V127" s="316">
        <v>4.0013122772262744</v>
      </c>
      <c r="W127" s="316">
        <v>4.5366387771028771</v>
      </c>
      <c r="X127" s="316">
        <v>4.3818408459562042</v>
      </c>
      <c r="Y127" s="316">
        <v>4.4798442688552971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</v>
      </c>
      <c r="D132" s="232">
        <f t="shared" si="6"/>
        <v>1.0000000000000004</v>
      </c>
      <c r="E132" s="232">
        <f t="shared" si="6"/>
        <v>1.0000000000000004</v>
      </c>
      <c r="F132" s="232">
        <f t="shared" si="6"/>
        <v>0.99999999999999978</v>
      </c>
      <c r="G132" s="232">
        <f t="shared" si="6"/>
        <v>0.99999999999999978</v>
      </c>
      <c r="H132" s="232">
        <f t="shared" si="6"/>
        <v>1.0000000000000004</v>
      </c>
      <c r="I132" s="232">
        <f t="shared" si="6"/>
        <v>1.0000000000000002</v>
      </c>
      <c r="J132" s="232">
        <f t="shared" si="6"/>
        <v>1.0000000000000004</v>
      </c>
      <c r="K132" s="232">
        <f t="shared" si="6"/>
        <v>1</v>
      </c>
      <c r="L132" s="232">
        <f t="shared" si="6"/>
        <v>1.0000000000000004</v>
      </c>
      <c r="M132" s="232">
        <f t="shared" si="6"/>
        <v>1</v>
      </c>
      <c r="N132" s="232">
        <f t="shared" si="6"/>
        <v>1</v>
      </c>
      <c r="O132" s="232">
        <f t="shared" si="6"/>
        <v>0.99999999999999989</v>
      </c>
      <c r="P132" s="232">
        <f t="shared" si="6"/>
        <v>1</v>
      </c>
      <c r="Q132" s="232">
        <f t="shared" si="6"/>
        <v>0.99999999999999989</v>
      </c>
      <c r="R132" s="232">
        <f t="shared" si="6"/>
        <v>0.99999999999999989</v>
      </c>
      <c r="S132" s="232">
        <f t="shared" si="6"/>
        <v>1.0000000000000002</v>
      </c>
      <c r="T132" s="232">
        <f t="shared" si="6"/>
        <v>1.0000000000000004</v>
      </c>
      <c r="U132" s="232">
        <f t="shared" si="6"/>
        <v>1.0000000000000004</v>
      </c>
      <c r="V132" s="232">
        <f t="shared" si="6"/>
        <v>0.99999999999999967</v>
      </c>
      <c r="W132" s="232">
        <f t="shared" si="6"/>
        <v>1.0000000000000002</v>
      </c>
      <c r="X132" s="232">
        <f t="shared" si="6"/>
        <v>0.99999999999999944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3.9117900812962849E-3</v>
      </c>
      <c r="C133" s="266">
        <f t="shared" si="7"/>
        <v>3.9081373392900413E-3</v>
      </c>
      <c r="D133" s="266">
        <f t="shared" si="7"/>
        <v>3.9640040083970991E-3</v>
      </c>
      <c r="E133" s="266">
        <f t="shared" si="7"/>
        <v>3.9613153252821684E-3</v>
      </c>
      <c r="F133" s="266">
        <f t="shared" si="7"/>
        <v>3.9362468305395642E-3</v>
      </c>
      <c r="G133" s="266">
        <f t="shared" si="7"/>
        <v>3.9515111171492473E-3</v>
      </c>
      <c r="H133" s="266">
        <f t="shared" si="7"/>
        <v>3.9729084421892642E-3</v>
      </c>
      <c r="I133" s="266">
        <f t="shared" si="7"/>
        <v>3.9535366424554869E-3</v>
      </c>
      <c r="J133" s="266">
        <f t="shared" si="7"/>
        <v>3.9385616344061085E-3</v>
      </c>
      <c r="K133" s="266">
        <f t="shared" si="7"/>
        <v>3.9370684700475739E-3</v>
      </c>
      <c r="L133" s="266">
        <f t="shared" si="7"/>
        <v>3.9522950655702088E-3</v>
      </c>
      <c r="M133" s="266">
        <f t="shared" si="7"/>
        <v>3.903325745481133E-3</v>
      </c>
      <c r="N133" s="266">
        <f t="shared" si="7"/>
        <v>3.922960036201825E-3</v>
      </c>
      <c r="O133" s="266">
        <f t="shared" si="7"/>
        <v>3.925707743265042E-3</v>
      </c>
      <c r="P133" s="266">
        <f t="shared" si="7"/>
        <v>3.9077848266768894E-3</v>
      </c>
      <c r="Q133" s="266">
        <f t="shared" si="7"/>
        <v>3.8925691738430834E-3</v>
      </c>
      <c r="R133" s="266">
        <f t="shared" si="7"/>
        <v>3.9014913591450314E-3</v>
      </c>
      <c r="S133" s="266">
        <f t="shared" si="7"/>
        <v>3.8930866945149668E-3</v>
      </c>
      <c r="T133" s="266">
        <f t="shared" si="7"/>
        <v>3.8882408319206615E-3</v>
      </c>
      <c r="U133" s="266">
        <f t="shared" si="7"/>
        <v>3.8797287976596205E-3</v>
      </c>
      <c r="V133" s="266">
        <f t="shared" si="7"/>
        <v>3.8826800186756365E-3</v>
      </c>
      <c r="W133" s="266">
        <f t="shared" si="7"/>
        <v>3.8568240885657229E-3</v>
      </c>
      <c r="X133" s="266">
        <f t="shared" si="7"/>
        <v>3.86034204816973E-3</v>
      </c>
      <c r="Y133" s="266">
        <f t="shared" si="7"/>
        <v>3.8737515918417708E-3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4.0516656144601185E-4</v>
      </c>
      <c r="C134" s="267">
        <f t="shared" si="8"/>
        <v>4.0478822598123438E-4</v>
      </c>
      <c r="D134" s="267">
        <f t="shared" si="8"/>
        <v>4.1057465770459698E-4</v>
      </c>
      <c r="E134" s="267">
        <f t="shared" si="8"/>
        <v>4.1029617535512136E-4</v>
      </c>
      <c r="F134" s="267">
        <f t="shared" si="8"/>
        <v>4.076996874034668E-4</v>
      </c>
      <c r="G134" s="267">
        <f t="shared" si="8"/>
        <v>4.0928069721995531E-4</v>
      </c>
      <c r="H134" s="267">
        <f t="shared" si="8"/>
        <v>4.114969410445046E-4</v>
      </c>
      <c r="I134" s="267">
        <f t="shared" si="8"/>
        <v>4.0949049250712437E-4</v>
      </c>
      <c r="J134" s="267">
        <f t="shared" si="8"/>
        <v>4.0793944493225495E-4</v>
      </c>
      <c r="K134" s="267">
        <f t="shared" si="8"/>
        <v>4.077847893254235E-4</v>
      </c>
      <c r="L134" s="267">
        <f t="shared" si="8"/>
        <v>4.0936189525959184E-4</v>
      </c>
      <c r="M134" s="267">
        <f t="shared" si="8"/>
        <v>4.0428986158076409E-4</v>
      </c>
      <c r="N134" s="267">
        <f t="shared" si="8"/>
        <v>4.0632349781696489E-4</v>
      </c>
      <c r="O134" s="267">
        <f t="shared" si="8"/>
        <v>4.0660809361569834E-4</v>
      </c>
      <c r="P134" s="267">
        <f t="shared" si="8"/>
        <v>4.0475171422565216E-4</v>
      </c>
      <c r="Q134" s="267">
        <f t="shared" si="8"/>
        <v>4.0317574168860179E-4</v>
      </c>
      <c r="R134" s="267">
        <f t="shared" si="8"/>
        <v>4.0409986365431223E-4</v>
      </c>
      <c r="S134" s="267">
        <f t="shared" si="8"/>
        <v>4.0322934427635478E-4</v>
      </c>
      <c r="T134" s="267">
        <f t="shared" si="8"/>
        <v>4.027274304609989E-4</v>
      </c>
      <c r="U134" s="267">
        <f t="shared" si="8"/>
        <v>4.0184579019381128E-4</v>
      </c>
      <c r="V134" s="267">
        <f t="shared" si="8"/>
        <v>4.0215146510127683E-4</v>
      </c>
      <c r="W134" s="267">
        <f t="shared" si="8"/>
        <v>3.9947341794692893E-4</v>
      </c>
      <c r="X134" s="267">
        <f t="shared" si="8"/>
        <v>3.9983779322434412E-4</v>
      </c>
      <c r="Y134" s="267">
        <f t="shared" si="8"/>
        <v>4.0122669666426471E-4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6.9183708063639913E-3</v>
      </c>
      <c r="C135" s="267">
        <f t="shared" si="9"/>
        <v>6.5971377423865709E-3</v>
      </c>
      <c r="D135" s="267">
        <f t="shared" si="9"/>
        <v>5.6472873801651155E-3</v>
      </c>
      <c r="E135" s="267">
        <f t="shared" si="9"/>
        <v>5.9149852616536816E-3</v>
      </c>
      <c r="F135" s="267">
        <f t="shared" si="9"/>
        <v>6.6703874300367569E-3</v>
      </c>
      <c r="G135" s="267">
        <f t="shared" si="9"/>
        <v>7.8492394067001467E-3</v>
      </c>
      <c r="H135" s="267">
        <f t="shared" si="9"/>
        <v>7.8477312666043377E-3</v>
      </c>
      <c r="I135" s="267">
        <f t="shared" si="9"/>
        <v>7.4955844729715565E-3</v>
      </c>
      <c r="J135" s="267">
        <f t="shared" si="9"/>
        <v>7.568075433287684E-3</v>
      </c>
      <c r="K135" s="267">
        <f t="shared" si="9"/>
        <v>7.703548193884989E-3</v>
      </c>
      <c r="L135" s="267">
        <f t="shared" si="9"/>
        <v>6.088129252536806E-3</v>
      </c>
      <c r="M135" s="267">
        <f t="shared" si="9"/>
        <v>7.0685741329487755E-3</v>
      </c>
      <c r="N135" s="267">
        <f t="shared" si="9"/>
        <v>7.3981546743635985E-3</v>
      </c>
      <c r="O135" s="267">
        <f t="shared" si="9"/>
        <v>6.8576635932261834E-3</v>
      </c>
      <c r="P135" s="267">
        <f t="shared" si="9"/>
        <v>7.701229228836981E-3</v>
      </c>
      <c r="Q135" s="267">
        <f t="shared" si="9"/>
        <v>8.0347576491462697E-3</v>
      </c>
      <c r="R135" s="267">
        <f t="shared" si="9"/>
        <v>7.3744619606286241E-3</v>
      </c>
      <c r="S135" s="267">
        <f t="shared" si="9"/>
        <v>7.8587604264861756E-3</v>
      </c>
      <c r="T135" s="267">
        <f t="shared" si="9"/>
        <v>7.9712312820867555E-3</v>
      </c>
      <c r="U135" s="267">
        <f t="shared" si="9"/>
        <v>8.374017109008423E-3</v>
      </c>
      <c r="V135" s="267">
        <f t="shared" si="9"/>
        <v>7.9516841866687834E-3</v>
      </c>
      <c r="W135" s="267">
        <f t="shared" si="9"/>
        <v>7.6165366776926313E-3</v>
      </c>
      <c r="X135" s="267">
        <f t="shared" si="9"/>
        <v>7.2309378727489024E-3</v>
      </c>
      <c r="Y135" s="267">
        <f t="shared" si="9"/>
        <v>8.393660433636858E-3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7.714364944416323E-4</v>
      </c>
      <c r="C136" s="267">
        <f t="shared" si="10"/>
        <v>7.7071614431296117E-4</v>
      </c>
      <c r="D136" s="267">
        <f t="shared" si="10"/>
        <v>7.8173350119469767E-4</v>
      </c>
      <c r="E136" s="267">
        <f t="shared" si="10"/>
        <v>7.8120327124019064E-4</v>
      </c>
      <c r="F136" s="267">
        <f t="shared" si="10"/>
        <v>7.7625956227236372E-4</v>
      </c>
      <c r="G136" s="267">
        <f t="shared" si="10"/>
        <v>7.7926980247125077E-4</v>
      </c>
      <c r="H136" s="267">
        <f t="shared" si="10"/>
        <v>7.8348952722034242E-4</v>
      </c>
      <c r="I136" s="267">
        <f t="shared" si="10"/>
        <v>7.7966925236737849E-4</v>
      </c>
      <c r="J136" s="267">
        <f t="shared" si="10"/>
        <v>7.7671606022931296E-4</v>
      </c>
      <c r="K136" s="267">
        <f t="shared" si="10"/>
        <v>7.7642159619764617E-4</v>
      </c>
      <c r="L136" s="267">
        <f t="shared" si="10"/>
        <v>7.7942440341074884E-4</v>
      </c>
      <c r="M136" s="267">
        <f t="shared" si="10"/>
        <v>7.6976725927989907E-4</v>
      </c>
      <c r="N136" s="267">
        <f t="shared" si="10"/>
        <v>7.7363929946856909E-4</v>
      </c>
      <c r="O136" s="267">
        <f t="shared" si="10"/>
        <v>7.7418116942082826E-4</v>
      </c>
      <c r="P136" s="267">
        <f t="shared" si="10"/>
        <v>7.7064662598787627E-4</v>
      </c>
      <c r="Q136" s="267">
        <f t="shared" si="10"/>
        <v>7.6764597676110024E-4</v>
      </c>
      <c r="R136" s="267">
        <f t="shared" si="10"/>
        <v>7.6940550352737585E-4</v>
      </c>
      <c r="S136" s="267">
        <f t="shared" si="10"/>
        <v>7.6774803600370301E-4</v>
      </c>
      <c r="T136" s="267">
        <f t="shared" si="10"/>
        <v>7.6679239289029276E-4</v>
      </c>
      <c r="U136" s="267">
        <f t="shared" si="10"/>
        <v>7.6511375121105223E-4</v>
      </c>
      <c r="V136" s="267">
        <f t="shared" si="10"/>
        <v>7.6569575575311649E-4</v>
      </c>
      <c r="W136" s="267">
        <f t="shared" si="10"/>
        <v>7.6059675819190042E-4</v>
      </c>
      <c r="X136" s="267">
        <f t="shared" si="10"/>
        <v>7.6129052814583509E-4</v>
      </c>
      <c r="Y136" s="267">
        <f t="shared" si="10"/>
        <v>7.6393499810650117E-4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4.6103830433283765E-3</v>
      </c>
      <c r="C137" s="268">
        <f t="shared" si="11"/>
        <v>4.5161878611325573E-3</v>
      </c>
      <c r="D137" s="268">
        <f t="shared" si="11"/>
        <v>4.3165164341755638E-3</v>
      </c>
      <c r="E137" s="268">
        <f t="shared" si="11"/>
        <v>4.278174345308099E-3</v>
      </c>
      <c r="F137" s="268">
        <f t="shared" si="11"/>
        <v>4.4534349413116103E-3</v>
      </c>
      <c r="G137" s="268">
        <f t="shared" si="11"/>
        <v>4.6097565402820123E-3</v>
      </c>
      <c r="H137" s="268">
        <f t="shared" si="11"/>
        <v>4.5632199334634822E-3</v>
      </c>
      <c r="I137" s="268">
        <f t="shared" si="11"/>
        <v>4.5433283952687475E-3</v>
      </c>
      <c r="J137" s="268">
        <f t="shared" si="11"/>
        <v>4.5253044608662011E-3</v>
      </c>
      <c r="K137" s="268">
        <f t="shared" si="11"/>
        <v>4.5552017440138376E-3</v>
      </c>
      <c r="L137" s="268">
        <f t="shared" si="11"/>
        <v>4.3006351551227217E-3</v>
      </c>
      <c r="M137" s="268">
        <f t="shared" si="11"/>
        <v>4.4907748891330713E-3</v>
      </c>
      <c r="N137" s="268">
        <f t="shared" si="11"/>
        <v>4.4703964922611404E-3</v>
      </c>
      <c r="O137" s="268">
        <f t="shared" si="11"/>
        <v>4.3571618668358444E-3</v>
      </c>
      <c r="P137" s="268">
        <f t="shared" si="11"/>
        <v>4.4959992741131875E-3</v>
      </c>
      <c r="Q137" s="268">
        <f t="shared" si="11"/>
        <v>4.5550328635736836E-3</v>
      </c>
      <c r="R137" s="268">
        <f t="shared" si="11"/>
        <v>4.4064844567642779E-3</v>
      </c>
      <c r="S137" s="268">
        <f t="shared" si="11"/>
        <v>4.480044097928829E-3</v>
      </c>
      <c r="T137" s="268">
        <f t="shared" si="11"/>
        <v>4.4811758637993034E-3</v>
      </c>
      <c r="U137" s="268">
        <f t="shared" si="11"/>
        <v>4.5163988536730693E-3</v>
      </c>
      <c r="V137" s="268">
        <f t="shared" si="11"/>
        <v>4.4389807990565843E-3</v>
      </c>
      <c r="W137" s="268">
        <f t="shared" si="11"/>
        <v>4.4523422856394398E-3</v>
      </c>
      <c r="X137" s="268">
        <f t="shared" si="11"/>
        <v>4.3820789695530075E-3</v>
      </c>
      <c r="Y137" s="268">
        <f t="shared" si="11"/>
        <v>4.5289125584055531E-3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2.6960871808268155E-2</v>
      </c>
      <c r="C138" s="269">
        <f t="shared" si="12"/>
        <v>2.5709027450561039E-2</v>
      </c>
      <c r="D138" s="269">
        <f t="shared" si="12"/>
        <v>2.2007463228340813E-2</v>
      </c>
      <c r="E138" s="269">
        <f t="shared" si="12"/>
        <v>2.305068112864752E-2</v>
      </c>
      <c r="F138" s="269">
        <f t="shared" si="12"/>
        <v>2.5994481279794326E-2</v>
      </c>
      <c r="G138" s="269">
        <f t="shared" si="12"/>
        <v>3.0588464157166137E-2</v>
      </c>
      <c r="H138" s="269">
        <f t="shared" si="12"/>
        <v>3.0582586939403446E-2</v>
      </c>
      <c r="I138" s="269">
        <f t="shared" si="12"/>
        <v>2.9210271863129595E-2</v>
      </c>
      <c r="J138" s="269">
        <f t="shared" si="12"/>
        <v>2.9492768934050336E-2</v>
      </c>
      <c r="K138" s="269">
        <f t="shared" si="12"/>
        <v>3.0020705905658796E-2</v>
      </c>
      <c r="L138" s="269">
        <f t="shared" si="12"/>
        <v>2.3725422780002461E-2</v>
      </c>
      <c r="M138" s="269">
        <f t="shared" si="12"/>
        <v>2.7546213754597884E-2</v>
      </c>
      <c r="N138" s="269">
        <f t="shared" si="12"/>
        <v>2.8830588208683363E-2</v>
      </c>
      <c r="O138" s="269">
        <f t="shared" si="12"/>
        <v>2.6724295967357734E-2</v>
      </c>
      <c r="P138" s="269">
        <f t="shared" si="12"/>
        <v>3.0011668905310453E-2</v>
      </c>
      <c r="Q138" s="269">
        <f t="shared" si="12"/>
        <v>3.1311428232477644E-2</v>
      </c>
      <c r="R138" s="269">
        <f t="shared" si="12"/>
        <v>2.8738257769093285E-2</v>
      </c>
      <c r="S138" s="269">
        <f t="shared" si="12"/>
        <v>3.062556754481615E-2</v>
      </c>
      <c r="T138" s="269">
        <f t="shared" si="12"/>
        <v>3.1063866156567935E-2</v>
      </c>
      <c r="U138" s="269">
        <f t="shared" si="12"/>
        <v>3.26335214048575E-2</v>
      </c>
      <c r="V138" s="269">
        <f t="shared" si="12"/>
        <v>3.0987691180039773E-2</v>
      </c>
      <c r="W138" s="269">
        <f t="shared" si="12"/>
        <v>2.9681622268836784E-2</v>
      </c>
      <c r="X138" s="269">
        <f t="shared" si="12"/>
        <v>2.8178944797437561E-2</v>
      </c>
      <c r="Y138" s="269">
        <f t="shared" si="12"/>
        <v>3.271007138635143E-2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0.12445765786338811</v>
      </c>
      <c r="C139" s="269">
        <f t="shared" si="13"/>
        <v>0.12154397400778756</v>
      </c>
      <c r="D139" s="269">
        <f t="shared" si="13"/>
        <v>0.12627249235181318</v>
      </c>
      <c r="E139" s="269">
        <f t="shared" si="13"/>
        <v>0.12488456038660577</v>
      </c>
      <c r="F139" s="269">
        <f t="shared" si="13"/>
        <v>0.12279232802346542</v>
      </c>
      <c r="G139" s="269">
        <f t="shared" si="13"/>
        <v>0.12319661262379973</v>
      </c>
      <c r="H139" s="269">
        <f t="shared" si="13"/>
        <v>0.12513773841914597</v>
      </c>
      <c r="I139" s="269">
        <f t="shared" si="13"/>
        <v>0.12402448104020193</v>
      </c>
      <c r="J139" s="269">
        <f t="shared" si="13"/>
        <v>0.12384360579101787</v>
      </c>
      <c r="K139" s="269">
        <f t="shared" si="13"/>
        <v>0.12456198398799689</v>
      </c>
      <c r="L139" s="269">
        <f t="shared" si="13"/>
        <v>0.1260467067123951</v>
      </c>
      <c r="M139" s="269">
        <f t="shared" si="13"/>
        <v>0.12398627258281732</v>
      </c>
      <c r="N139" s="269">
        <f t="shared" si="13"/>
        <v>0.124609503594133</v>
      </c>
      <c r="O139" s="269">
        <f t="shared" si="13"/>
        <v>0.12455031173989552</v>
      </c>
      <c r="P139" s="269">
        <f t="shared" si="13"/>
        <v>0.12369025258054041</v>
      </c>
      <c r="Q139" s="269">
        <f t="shared" si="13"/>
        <v>0.12239154612222916</v>
      </c>
      <c r="R139" s="269">
        <f t="shared" si="13"/>
        <v>0.12289473896822174</v>
      </c>
      <c r="S139" s="269">
        <f t="shared" si="13"/>
        <v>0.12197384186946358</v>
      </c>
      <c r="T139" s="269">
        <f t="shared" si="13"/>
        <v>0.12104126679815057</v>
      </c>
      <c r="U139" s="269">
        <f t="shared" si="13"/>
        <v>0.11920234820109572</v>
      </c>
      <c r="V139" s="269">
        <f t="shared" si="13"/>
        <v>0.12051684652026731</v>
      </c>
      <c r="W139" s="269">
        <f t="shared" si="13"/>
        <v>0.11949648590589962</v>
      </c>
      <c r="X139" s="269">
        <f t="shared" si="13"/>
        <v>0.11942346751794662</v>
      </c>
      <c r="Y139" s="269">
        <f t="shared" si="13"/>
        <v>0.11981204108423849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0.79464840693394312</v>
      </c>
      <c r="C140" s="269">
        <f t="shared" si="14"/>
        <v>0.80054150377951361</v>
      </c>
      <c r="D140" s="269">
        <f t="shared" si="14"/>
        <v>0.80549189074622551</v>
      </c>
      <c r="E140" s="269">
        <f t="shared" si="14"/>
        <v>0.80454378179125596</v>
      </c>
      <c r="F140" s="269">
        <f t="shared" si="14"/>
        <v>0.79910383329584356</v>
      </c>
      <c r="G140" s="269">
        <f t="shared" si="14"/>
        <v>0.78677451533567599</v>
      </c>
      <c r="H140" s="269">
        <f t="shared" si="14"/>
        <v>0.78487647452907372</v>
      </c>
      <c r="I140" s="269">
        <f t="shared" si="14"/>
        <v>0.78957006439198063</v>
      </c>
      <c r="J140" s="269">
        <f t="shared" si="14"/>
        <v>0.78909902437066792</v>
      </c>
      <c r="K140" s="269">
        <f t="shared" si="14"/>
        <v>0.7869769970433157</v>
      </c>
      <c r="L140" s="269">
        <f t="shared" si="14"/>
        <v>0.80168934052603025</v>
      </c>
      <c r="M140" s="269">
        <f t="shared" si="14"/>
        <v>0.79392422467294488</v>
      </c>
      <c r="N140" s="269">
        <f t="shared" si="14"/>
        <v>0.79003436815843942</v>
      </c>
      <c r="O140" s="269">
        <f t="shared" si="14"/>
        <v>0.79551398447503474</v>
      </c>
      <c r="P140" s="269">
        <f t="shared" si="14"/>
        <v>0.7879590373889882</v>
      </c>
      <c r="Q140" s="269">
        <f t="shared" si="14"/>
        <v>0.78593733417893019</v>
      </c>
      <c r="R140" s="269">
        <f t="shared" si="14"/>
        <v>0.79208766562159871</v>
      </c>
      <c r="S140" s="269">
        <f t="shared" si="14"/>
        <v>0.78818083452395216</v>
      </c>
      <c r="T140" s="269">
        <f t="shared" si="14"/>
        <v>0.78800664553721111</v>
      </c>
      <c r="U140" s="269">
        <f t="shared" si="14"/>
        <v>0.7858579367991928</v>
      </c>
      <c r="V140" s="269">
        <f t="shared" si="14"/>
        <v>0.78878376935093619</v>
      </c>
      <c r="W140" s="269">
        <f t="shared" si="14"/>
        <v>0.79314189223327369</v>
      </c>
      <c r="X140" s="269">
        <f t="shared" si="14"/>
        <v>0.7970840012375856</v>
      </c>
      <c r="Y140" s="269">
        <f t="shared" si="14"/>
        <v>0.78503516163174636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3.7315916407524082E-2</v>
      </c>
      <c r="C141" s="269">
        <f t="shared" si="15"/>
        <v>3.6008527449034426E-2</v>
      </c>
      <c r="D141" s="269">
        <f t="shared" si="15"/>
        <v>3.1108037691983757E-2</v>
      </c>
      <c r="E141" s="269">
        <f t="shared" si="15"/>
        <v>3.2175002314651847E-2</v>
      </c>
      <c r="F141" s="269">
        <f t="shared" si="15"/>
        <v>3.5865328949332663E-2</v>
      </c>
      <c r="G141" s="269">
        <f t="shared" si="15"/>
        <v>4.1841350319535342E-2</v>
      </c>
      <c r="H141" s="269">
        <f t="shared" si="15"/>
        <v>4.1824354001855329E-2</v>
      </c>
      <c r="I141" s="269">
        <f t="shared" si="15"/>
        <v>4.0013573449117677E-2</v>
      </c>
      <c r="J141" s="269">
        <f t="shared" si="15"/>
        <v>4.0348003870542666E-2</v>
      </c>
      <c r="K141" s="269">
        <f t="shared" si="15"/>
        <v>4.1060288269559132E-2</v>
      </c>
      <c r="L141" s="269">
        <f t="shared" si="15"/>
        <v>3.3008684209672505E-2</v>
      </c>
      <c r="M141" s="269">
        <f t="shared" si="15"/>
        <v>3.7906557101216251E-2</v>
      </c>
      <c r="N141" s="269">
        <f t="shared" si="15"/>
        <v>3.9554066038632062E-2</v>
      </c>
      <c r="O141" s="269">
        <f t="shared" si="15"/>
        <v>3.6890085351348342E-2</v>
      </c>
      <c r="P141" s="269">
        <f t="shared" si="15"/>
        <v>4.1058629455320336E-2</v>
      </c>
      <c r="Q141" s="269">
        <f t="shared" si="15"/>
        <v>4.2706510061350178E-2</v>
      </c>
      <c r="R141" s="269">
        <f t="shared" si="15"/>
        <v>3.9423394497366551E-2</v>
      </c>
      <c r="S141" s="269">
        <f t="shared" si="15"/>
        <v>4.181688746255835E-2</v>
      </c>
      <c r="T141" s="269">
        <f t="shared" si="15"/>
        <v>4.2378053706912819E-2</v>
      </c>
      <c r="U141" s="269">
        <f t="shared" si="15"/>
        <v>4.4369089293108371E-2</v>
      </c>
      <c r="V141" s="269">
        <f t="shared" si="15"/>
        <v>4.2270500723500998E-2</v>
      </c>
      <c r="W141" s="269">
        <f t="shared" si="15"/>
        <v>4.0594226363953649E-2</v>
      </c>
      <c r="X141" s="269">
        <f t="shared" si="15"/>
        <v>3.8679099235187912E-2</v>
      </c>
      <c r="Y141" s="269">
        <f t="shared" si="15"/>
        <v>4.4481239619008871E-2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3.4553390343403288E-2</v>
      </c>
      <c r="C142" s="318">
        <f t="shared" si="16"/>
        <v>3.2949010965442116E-2</v>
      </c>
      <c r="D142" s="318">
        <f t="shared" si="16"/>
        <v>2.8205039985530107E-2</v>
      </c>
      <c r="E142" s="318">
        <f t="shared" si="16"/>
        <v>2.9542041087678033E-2</v>
      </c>
      <c r="F142" s="318">
        <f t="shared" si="16"/>
        <v>3.3314852161404167E-2</v>
      </c>
      <c r="G142" s="318">
        <f t="shared" si="16"/>
        <v>3.9202558045753913E-2</v>
      </c>
      <c r="H142" s="318">
        <f t="shared" si="16"/>
        <v>3.9195025729999E-2</v>
      </c>
      <c r="I142" s="318">
        <f t="shared" si="16"/>
        <v>3.743624957313578E-2</v>
      </c>
      <c r="J142" s="318">
        <f t="shared" si="16"/>
        <v>3.7798301350682489E-2</v>
      </c>
      <c r="K142" s="318">
        <f t="shared" si="16"/>
        <v>3.8474911973158984E-2</v>
      </c>
      <c r="L142" s="318">
        <f t="shared" si="16"/>
        <v>3.0406798422901522E-2</v>
      </c>
      <c r="M142" s="318">
        <f t="shared" si="16"/>
        <v>3.5303571899093805E-2</v>
      </c>
      <c r="N142" s="318">
        <f t="shared" si="16"/>
        <v>3.6949642255227511E-2</v>
      </c>
      <c r="O142" s="318">
        <f t="shared" si="16"/>
        <v>3.4250191788292438E-2</v>
      </c>
      <c r="P142" s="318">
        <f t="shared" si="16"/>
        <v>3.846333004054231E-2</v>
      </c>
      <c r="Q142" s="318">
        <f t="shared" si="16"/>
        <v>4.0129117842341626E-2</v>
      </c>
      <c r="R142" s="318">
        <f t="shared" si="16"/>
        <v>3.6831310409639516E-2</v>
      </c>
      <c r="S142" s="318">
        <f t="shared" si="16"/>
        <v>3.9250110211190195E-2</v>
      </c>
      <c r="T142" s="318">
        <f t="shared" si="16"/>
        <v>3.9811839191118331E-2</v>
      </c>
      <c r="U142" s="318">
        <f t="shared" si="16"/>
        <v>4.182352897935758E-2</v>
      </c>
      <c r="V142" s="318">
        <f t="shared" si="16"/>
        <v>3.9714212388947533E-2</v>
      </c>
      <c r="W142" s="318">
        <f t="shared" si="16"/>
        <v>3.8040338145372818E-2</v>
      </c>
      <c r="X142" s="318">
        <f t="shared" si="16"/>
        <v>3.6114487913275609E-2</v>
      </c>
      <c r="Y142" s="318">
        <f t="shared" si="16"/>
        <v>4.1921636392580355E-2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2.762526064120795E-3</v>
      </c>
      <c r="C143" s="326">
        <f t="shared" si="17"/>
        <v>3.059516483592315E-3</v>
      </c>
      <c r="D143" s="326">
        <f t="shared" si="17"/>
        <v>2.9029977064536478E-3</v>
      </c>
      <c r="E143" s="326">
        <f t="shared" si="17"/>
        <v>2.6329612269738126E-3</v>
      </c>
      <c r="F143" s="326">
        <f t="shared" si="17"/>
        <v>2.5504767879284975E-3</v>
      </c>
      <c r="G143" s="326">
        <f t="shared" si="17"/>
        <v>2.6387922737814294E-3</v>
      </c>
      <c r="H143" s="326">
        <f t="shared" si="17"/>
        <v>2.6293282718563289E-3</v>
      </c>
      <c r="I143" s="326">
        <f t="shared" si="17"/>
        <v>2.5773238759818923E-3</v>
      </c>
      <c r="J143" s="326">
        <f t="shared" si="17"/>
        <v>2.5497025198601749E-3</v>
      </c>
      <c r="K143" s="326">
        <f t="shared" si="17"/>
        <v>2.585376296400153E-3</v>
      </c>
      <c r="L143" s="326">
        <f t="shared" si="17"/>
        <v>2.6018857867709812E-3</v>
      </c>
      <c r="M143" s="326">
        <f t="shared" si="17"/>
        <v>2.6029852021224485E-3</v>
      </c>
      <c r="N143" s="326">
        <f t="shared" si="17"/>
        <v>2.6044237834045502E-3</v>
      </c>
      <c r="O143" s="326">
        <f t="shared" si="17"/>
        <v>2.6398935630559074E-3</v>
      </c>
      <c r="P143" s="326">
        <f t="shared" si="17"/>
        <v>2.5952994147780198E-3</v>
      </c>
      <c r="Q143" s="326">
        <f t="shared" si="17"/>
        <v>2.5773922190085565E-3</v>
      </c>
      <c r="R143" s="326">
        <f t="shared" si="17"/>
        <v>2.5920840877270319E-3</v>
      </c>
      <c r="S143" s="326">
        <f t="shared" si="17"/>
        <v>2.5667772513681564E-3</v>
      </c>
      <c r="T143" s="326">
        <f t="shared" si="17"/>
        <v>2.5662145157944825E-3</v>
      </c>
      <c r="U143" s="326">
        <f t="shared" si="17"/>
        <v>2.5455603137507902E-3</v>
      </c>
      <c r="V143" s="326">
        <f t="shared" si="17"/>
        <v>2.5562883345534616E-3</v>
      </c>
      <c r="W143" s="326">
        <f t="shared" si="17"/>
        <v>2.5538882185808286E-3</v>
      </c>
      <c r="X143" s="326">
        <f t="shared" si="17"/>
        <v>2.5646113219122985E-3</v>
      </c>
      <c r="Y143" s="326">
        <f t="shared" si="17"/>
        <v>2.5596032264285197E-3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0.99999999999999978</v>
      </c>
      <c r="D146" s="232">
        <f t="shared" si="18"/>
        <v>1.0000000000000004</v>
      </c>
      <c r="E146" s="232">
        <f t="shared" si="18"/>
        <v>1.0000000000000004</v>
      </c>
      <c r="F146" s="232">
        <f t="shared" si="18"/>
        <v>0.99999999999999967</v>
      </c>
      <c r="G146" s="232">
        <f t="shared" si="18"/>
        <v>1</v>
      </c>
      <c r="H146" s="232">
        <f t="shared" si="18"/>
        <v>1</v>
      </c>
      <c r="I146" s="232">
        <f t="shared" si="18"/>
        <v>0.99999999999999967</v>
      </c>
      <c r="J146" s="232">
        <f t="shared" si="18"/>
        <v>1.0000000000000002</v>
      </c>
      <c r="K146" s="232">
        <f t="shared" si="18"/>
        <v>1</v>
      </c>
      <c r="L146" s="232">
        <f t="shared" si="18"/>
        <v>1</v>
      </c>
      <c r="M146" s="232">
        <f t="shared" si="18"/>
        <v>1</v>
      </c>
      <c r="N146" s="232">
        <f t="shared" si="18"/>
        <v>1.0000000000000002</v>
      </c>
      <c r="O146" s="232">
        <f t="shared" si="18"/>
        <v>1</v>
      </c>
      <c r="P146" s="232">
        <f t="shared" si="18"/>
        <v>0.99999999999999989</v>
      </c>
      <c r="Q146" s="232">
        <f t="shared" si="18"/>
        <v>1.0000000000000004</v>
      </c>
      <c r="R146" s="232">
        <f t="shared" si="18"/>
        <v>0.99999999999999978</v>
      </c>
      <c r="S146" s="232">
        <f t="shared" si="18"/>
        <v>1.0000000000000002</v>
      </c>
      <c r="T146" s="232">
        <f t="shared" si="18"/>
        <v>1</v>
      </c>
      <c r="U146" s="232">
        <f t="shared" si="18"/>
        <v>1</v>
      </c>
      <c r="V146" s="232">
        <f t="shared" si="18"/>
        <v>1</v>
      </c>
      <c r="W146" s="232">
        <f t="shared" si="18"/>
        <v>1</v>
      </c>
      <c r="X146" s="232">
        <f t="shared" si="18"/>
        <v>0.99999999999999956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6.5059776524419577E-3</v>
      </c>
      <c r="C147" s="266">
        <f t="shared" si="19"/>
        <v>6.5160515843094326E-3</v>
      </c>
      <c r="D147" s="266">
        <f t="shared" si="19"/>
        <v>6.5838626118332163E-3</v>
      </c>
      <c r="E147" s="266">
        <f t="shared" si="19"/>
        <v>6.5916073861031644E-3</v>
      </c>
      <c r="F147" s="266">
        <f t="shared" si="19"/>
        <v>6.5597472677456931E-3</v>
      </c>
      <c r="G147" s="266">
        <f t="shared" si="19"/>
        <v>6.561463963889542E-3</v>
      </c>
      <c r="H147" s="266">
        <f t="shared" si="19"/>
        <v>6.5736498481135984E-3</v>
      </c>
      <c r="I147" s="266">
        <f t="shared" si="19"/>
        <v>6.5625394527189579E-3</v>
      </c>
      <c r="J147" s="266">
        <f t="shared" si="19"/>
        <v>6.5308848271954482E-3</v>
      </c>
      <c r="K147" s="266">
        <f t="shared" si="19"/>
        <v>6.519639847448514E-3</v>
      </c>
      <c r="L147" s="266">
        <f t="shared" si="19"/>
        <v>6.3846907667201294E-3</v>
      </c>
      <c r="M147" s="266">
        <f t="shared" si="19"/>
        <v>6.2683795417525709E-3</v>
      </c>
      <c r="N147" s="266">
        <f t="shared" si="19"/>
        <v>6.3105750232565899E-3</v>
      </c>
      <c r="O147" s="266">
        <f t="shared" si="19"/>
        <v>6.333480077260303E-3</v>
      </c>
      <c r="P147" s="266">
        <f t="shared" si="19"/>
        <v>6.3382704531482021E-3</v>
      </c>
      <c r="Q147" s="266">
        <f t="shared" si="19"/>
        <v>6.340294843874543E-3</v>
      </c>
      <c r="R147" s="266">
        <f t="shared" si="19"/>
        <v>6.3612013546019835E-3</v>
      </c>
      <c r="S147" s="266">
        <f t="shared" si="19"/>
        <v>6.2990240448085304E-3</v>
      </c>
      <c r="T147" s="266">
        <f t="shared" si="19"/>
        <v>6.3057722029441392E-3</v>
      </c>
      <c r="U147" s="266">
        <f t="shared" si="19"/>
        <v>6.3001225956589319E-3</v>
      </c>
      <c r="V147" s="266">
        <f t="shared" si="19"/>
        <v>6.2345982960316333E-3</v>
      </c>
      <c r="W147" s="266">
        <f t="shared" si="19"/>
        <v>6.2245872155723527E-3</v>
      </c>
      <c r="X147" s="266">
        <f t="shared" si="19"/>
        <v>6.238256895834262E-3</v>
      </c>
      <c r="Y147" s="266">
        <f t="shared" si="19"/>
        <v>6.1688106221545131E-3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1.8909413757223915E-3</v>
      </c>
      <c r="C148" s="267">
        <f t="shared" si="20"/>
        <v>1.8938693314581858E-3</v>
      </c>
      <c r="D148" s="267">
        <f t="shared" si="20"/>
        <v>1.913578387425638E-3</v>
      </c>
      <c r="E148" s="267">
        <f t="shared" si="20"/>
        <v>1.9158293810341365E-3</v>
      </c>
      <c r="F148" s="267">
        <f t="shared" si="20"/>
        <v>1.9065693406134707E-3</v>
      </c>
      <c r="G148" s="267">
        <f t="shared" si="20"/>
        <v>1.9070682927988857E-3</v>
      </c>
      <c r="H148" s="267">
        <f t="shared" si="20"/>
        <v>1.910610080660759E-3</v>
      </c>
      <c r="I148" s="267">
        <f t="shared" si="20"/>
        <v>1.9073808801509053E-3</v>
      </c>
      <c r="J148" s="267">
        <f t="shared" si="20"/>
        <v>1.8990601080118613E-3</v>
      </c>
      <c r="K148" s="267">
        <f t="shared" si="20"/>
        <v>1.894912248541389E-3</v>
      </c>
      <c r="L148" s="267">
        <f t="shared" si="20"/>
        <v>1.8902163107477128E-3</v>
      </c>
      <c r="M148" s="267">
        <f t="shared" si="20"/>
        <v>1.8858837800008726E-3</v>
      </c>
      <c r="N148" s="267">
        <f t="shared" si="20"/>
        <v>1.8894252900154211E-3</v>
      </c>
      <c r="O148" s="267">
        <f t="shared" si="20"/>
        <v>1.8867059694662996E-3</v>
      </c>
      <c r="P148" s="267">
        <f t="shared" si="20"/>
        <v>1.8795893632087596E-3</v>
      </c>
      <c r="Q148" s="267">
        <f t="shared" si="20"/>
        <v>1.8725638249308858E-3</v>
      </c>
      <c r="R148" s="267">
        <f t="shared" si="20"/>
        <v>1.8719053867111543E-3</v>
      </c>
      <c r="S148" s="267">
        <f t="shared" si="20"/>
        <v>1.868082226060219E-3</v>
      </c>
      <c r="T148" s="267">
        <f t="shared" si="20"/>
        <v>1.8646082962824647E-3</v>
      </c>
      <c r="U148" s="267">
        <f t="shared" si="20"/>
        <v>1.8580417559100595E-3</v>
      </c>
      <c r="V148" s="267">
        <f t="shared" si="20"/>
        <v>1.8588953618353886E-3</v>
      </c>
      <c r="W148" s="267">
        <f t="shared" si="20"/>
        <v>1.8519773858309769E-3</v>
      </c>
      <c r="X148" s="267">
        <f t="shared" si="20"/>
        <v>1.8525111734453183E-3</v>
      </c>
      <c r="Y148" s="267">
        <f t="shared" si="20"/>
        <v>1.8571879203722992E-3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9.7089285961847755E-3</v>
      </c>
      <c r="C149" s="267">
        <f t="shared" si="21"/>
        <v>9.2917230298997563E-3</v>
      </c>
      <c r="D149" s="267">
        <f t="shared" si="21"/>
        <v>8.0767301215241109E-3</v>
      </c>
      <c r="E149" s="267">
        <f t="shared" si="21"/>
        <v>8.4790699100608987E-3</v>
      </c>
      <c r="F149" s="267">
        <f t="shared" si="21"/>
        <v>9.4679671679127868E-3</v>
      </c>
      <c r="G149" s="267">
        <f t="shared" si="21"/>
        <v>1.1028715680099263E-2</v>
      </c>
      <c r="H149" s="267">
        <f t="shared" si="21"/>
        <v>1.1035267885332279E-2</v>
      </c>
      <c r="I149" s="267">
        <f t="shared" si="21"/>
        <v>1.0568013241042203E-2</v>
      </c>
      <c r="J149" s="267">
        <f t="shared" si="21"/>
        <v>1.0640540966787253E-2</v>
      </c>
      <c r="K149" s="267">
        <f t="shared" si="21"/>
        <v>1.0814496362301971E-2</v>
      </c>
      <c r="L149" s="267">
        <f t="shared" si="21"/>
        <v>8.4700159408516891E-3</v>
      </c>
      <c r="M149" s="267">
        <f t="shared" si="21"/>
        <v>9.6107374392235476E-3</v>
      </c>
      <c r="N149" s="267">
        <f t="shared" si="21"/>
        <v>1.0082397299900925E-2</v>
      </c>
      <c r="O149" s="267">
        <f t="shared" si="21"/>
        <v>9.4292087770365754E-3</v>
      </c>
      <c r="P149" s="267">
        <f t="shared" si="21"/>
        <v>1.0525789533153166E-2</v>
      </c>
      <c r="Q149" s="267">
        <f t="shared" si="21"/>
        <v>1.0964248241308275E-2</v>
      </c>
      <c r="R149" s="267">
        <f t="shared" si="21"/>
        <v>1.0162871216826172E-2</v>
      </c>
      <c r="S149" s="267">
        <f t="shared" si="21"/>
        <v>1.0682903487011661E-2</v>
      </c>
      <c r="T149" s="267">
        <f t="shared" si="21"/>
        <v>1.0847977351351925E-2</v>
      </c>
      <c r="U149" s="267">
        <f t="shared" si="21"/>
        <v>1.1379345800488067E-2</v>
      </c>
      <c r="V149" s="267">
        <f t="shared" si="21"/>
        <v>1.0721568538160749E-2</v>
      </c>
      <c r="W149" s="267">
        <f t="shared" si="21"/>
        <v>1.029248939935009E-2</v>
      </c>
      <c r="X149" s="267">
        <f t="shared" si="21"/>
        <v>9.8265358216134083E-3</v>
      </c>
      <c r="Y149" s="267">
        <f t="shared" si="21"/>
        <v>1.1157655758423229E-2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5.3065723628414737E-3</v>
      </c>
      <c r="C150" s="267">
        <f t="shared" si="22"/>
        <v>5.3147891215346152E-3</v>
      </c>
      <c r="D150" s="267">
        <f t="shared" si="22"/>
        <v>5.3700988910691787E-3</v>
      </c>
      <c r="E150" s="267">
        <f t="shared" si="22"/>
        <v>5.3764158825027322E-3</v>
      </c>
      <c r="F150" s="267">
        <f t="shared" si="22"/>
        <v>5.3504293155969638E-3</v>
      </c>
      <c r="G150" s="267">
        <f t="shared" si="22"/>
        <v>5.351829531336858E-3</v>
      </c>
      <c r="H150" s="267">
        <f t="shared" si="22"/>
        <v>5.3617688947799396E-3</v>
      </c>
      <c r="I150" s="267">
        <f t="shared" si="22"/>
        <v>5.3527067491208093E-3</v>
      </c>
      <c r="J150" s="267">
        <f t="shared" si="22"/>
        <v>5.3293560625064882E-3</v>
      </c>
      <c r="K150" s="267">
        <f t="shared" si="22"/>
        <v>5.3177158727504489E-3</v>
      </c>
      <c r="L150" s="267">
        <f t="shared" si="22"/>
        <v>5.316196329936307E-3</v>
      </c>
      <c r="M150" s="267">
        <f t="shared" si="22"/>
        <v>5.2967385467034035E-3</v>
      </c>
      <c r="N150" s="267">
        <f t="shared" si="22"/>
        <v>5.302317752616326E-3</v>
      </c>
      <c r="O150" s="267">
        <f t="shared" si="22"/>
        <v>5.2946864894492318E-3</v>
      </c>
      <c r="P150" s="267">
        <f t="shared" si="22"/>
        <v>5.2747150685641961E-3</v>
      </c>
      <c r="Q150" s="267">
        <f t="shared" si="22"/>
        <v>5.2549992128861156E-3</v>
      </c>
      <c r="R150" s="267">
        <f t="shared" si="22"/>
        <v>5.2531514294993226E-3</v>
      </c>
      <c r="S150" s="267">
        <f t="shared" si="22"/>
        <v>5.2424224460895603E-3</v>
      </c>
      <c r="T150" s="267">
        <f t="shared" si="22"/>
        <v>5.2326735136341371E-3</v>
      </c>
      <c r="U150" s="267">
        <f t="shared" si="22"/>
        <v>5.2142457495019034E-3</v>
      </c>
      <c r="V150" s="267">
        <f t="shared" si="22"/>
        <v>5.2166412344546746E-3</v>
      </c>
      <c r="W150" s="267">
        <f t="shared" si="22"/>
        <v>5.1972272321259162E-3</v>
      </c>
      <c r="X150" s="267">
        <f t="shared" si="22"/>
        <v>5.1987252069644113E-3</v>
      </c>
      <c r="Y150" s="267">
        <f t="shared" si="22"/>
        <v>5.2118496201849071E-3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1.0499928244405345E-2</v>
      </c>
      <c r="C151" s="268">
        <f t="shared" si="23"/>
        <v>1.0322729642782429E-2</v>
      </c>
      <c r="D151" s="268">
        <f t="shared" si="23"/>
        <v>1.0018689832873916E-2</v>
      </c>
      <c r="E151" s="268">
        <f t="shared" si="23"/>
        <v>9.9525616947079149E-3</v>
      </c>
      <c r="F151" s="268">
        <f t="shared" si="23"/>
        <v>1.0258471263595451E-2</v>
      </c>
      <c r="G151" s="268">
        <f t="shared" si="23"/>
        <v>1.0511318713151464E-2</v>
      </c>
      <c r="H151" s="268">
        <f t="shared" si="23"/>
        <v>1.0413386995194212E-2</v>
      </c>
      <c r="I151" s="268">
        <f t="shared" si="23"/>
        <v>1.039546271430105E-2</v>
      </c>
      <c r="J151" s="268">
        <f t="shared" si="23"/>
        <v>1.034955760379354E-2</v>
      </c>
      <c r="K151" s="268">
        <f t="shared" si="23"/>
        <v>1.0377791981412364E-2</v>
      </c>
      <c r="L151" s="268">
        <f t="shared" si="23"/>
        <v>1.0141889906657082E-2</v>
      </c>
      <c r="M151" s="268">
        <f t="shared" si="23"/>
        <v>1.0301580564544168E-2</v>
      </c>
      <c r="N151" s="268">
        <f t="shared" si="23"/>
        <v>1.0235917308635031E-2</v>
      </c>
      <c r="O151" s="268">
        <f t="shared" si="23"/>
        <v>1.0027991330270334E-2</v>
      </c>
      <c r="P151" s="268">
        <f t="shared" si="23"/>
        <v>1.0251113015116567E-2</v>
      </c>
      <c r="Q151" s="268">
        <f t="shared" si="23"/>
        <v>1.0338011688206854E-2</v>
      </c>
      <c r="R151" s="268">
        <f t="shared" si="23"/>
        <v>1.0072597167407309E-2</v>
      </c>
      <c r="S151" s="268">
        <f t="shared" si="23"/>
        <v>1.018877528248632E-2</v>
      </c>
      <c r="T151" s="268">
        <f t="shared" si="23"/>
        <v>1.0180559152619163E-2</v>
      </c>
      <c r="U151" s="268">
        <f t="shared" si="23"/>
        <v>1.0225403389360829E-2</v>
      </c>
      <c r="V151" s="268">
        <f t="shared" si="23"/>
        <v>1.0087608061929688E-2</v>
      </c>
      <c r="W151" s="268">
        <f t="shared" si="23"/>
        <v>1.0124412316238611E-2</v>
      </c>
      <c r="X151" s="268">
        <f t="shared" si="23"/>
        <v>1.0006604163136736E-2</v>
      </c>
      <c r="Y151" s="268">
        <f t="shared" si="23"/>
        <v>1.0260329780646138E-2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3.5162765191202941E-2</v>
      </c>
      <c r="C152" s="269">
        <f t="shared" si="24"/>
        <v>3.3651774434765844E-2</v>
      </c>
      <c r="D152" s="269">
        <f t="shared" si="24"/>
        <v>2.9251442315423894E-2</v>
      </c>
      <c r="E152" s="269">
        <f t="shared" si="24"/>
        <v>3.0708593778764205E-2</v>
      </c>
      <c r="F152" s="269">
        <f t="shared" si="24"/>
        <v>3.4290076712909429E-2</v>
      </c>
      <c r="G152" s="269">
        <f t="shared" si="24"/>
        <v>3.9942629712227819E-2</v>
      </c>
      <c r="H152" s="269">
        <f t="shared" si="24"/>
        <v>3.9966359792412337E-2</v>
      </c>
      <c r="I152" s="269">
        <f t="shared" si="24"/>
        <v>3.8274106607222844E-2</v>
      </c>
      <c r="J152" s="269">
        <f t="shared" si="24"/>
        <v>3.8626850426256437E-2</v>
      </c>
      <c r="K152" s="269">
        <f t="shared" si="24"/>
        <v>3.9166792966030553E-2</v>
      </c>
      <c r="L152" s="269">
        <f t="shared" si="24"/>
        <v>3.0755783753219218E-2</v>
      </c>
      <c r="M152" s="269">
        <f t="shared" si="24"/>
        <v>3.4978772836020237E-2</v>
      </c>
      <c r="N152" s="269">
        <f t="shared" si="24"/>
        <v>3.677108835542614E-2</v>
      </c>
      <c r="O152" s="269">
        <f t="shared" si="24"/>
        <v>3.4452072095508275E-2</v>
      </c>
      <c r="P152" s="269">
        <f t="shared" si="24"/>
        <v>3.8521760670687501E-2</v>
      </c>
      <c r="Q152" s="269">
        <f t="shared" si="24"/>
        <v>4.0185138029424465E-2</v>
      </c>
      <c r="R152" s="269">
        <f t="shared" si="24"/>
        <v>3.7296718108031791E-2</v>
      </c>
      <c r="S152" s="269">
        <f t="shared" si="24"/>
        <v>3.9251032494227837E-2</v>
      </c>
      <c r="T152" s="269">
        <f t="shared" si="24"/>
        <v>3.9899253467936158E-2</v>
      </c>
      <c r="U152" s="269">
        <f t="shared" si="24"/>
        <v>4.1892858912676613E-2</v>
      </c>
      <c r="V152" s="269">
        <f t="shared" si="24"/>
        <v>3.9504391816964857E-2</v>
      </c>
      <c r="W152" s="269">
        <f t="shared" si="24"/>
        <v>3.795194540374968E-2</v>
      </c>
      <c r="X152" s="269">
        <f t="shared" si="24"/>
        <v>3.6258252535308372E-2</v>
      </c>
      <c r="Y152" s="269">
        <f t="shared" si="24"/>
        <v>4.1194765925995767E-2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0.12281864857705094</v>
      </c>
      <c r="C153" s="269">
        <f t="shared" si="25"/>
        <v>0.12238151450180827</v>
      </c>
      <c r="D153" s="269">
        <f t="shared" si="25"/>
        <v>0.12198858299282062</v>
      </c>
      <c r="E153" s="269">
        <f t="shared" si="25"/>
        <v>0.11748424340034425</v>
      </c>
      <c r="F153" s="269">
        <f t="shared" si="25"/>
        <v>0.11671426019059709</v>
      </c>
      <c r="G153" s="269">
        <f t="shared" si="25"/>
        <v>0.11586590661326895</v>
      </c>
      <c r="H153" s="269">
        <f t="shared" si="25"/>
        <v>0.11653809962144542</v>
      </c>
      <c r="I153" s="269">
        <f t="shared" si="25"/>
        <v>0.11631862466047843</v>
      </c>
      <c r="J153" s="269">
        <f t="shared" si="25"/>
        <v>0.11600477812034569</v>
      </c>
      <c r="K153" s="269">
        <f t="shared" si="25"/>
        <v>0.11775098518635517</v>
      </c>
      <c r="L153" s="269">
        <f t="shared" si="25"/>
        <v>0.11977426980682901</v>
      </c>
      <c r="M153" s="269">
        <f t="shared" si="25"/>
        <v>0.11936814849239298</v>
      </c>
      <c r="N153" s="269">
        <f t="shared" si="25"/>
        <v>0.11804609015824565</v>
      </c>
      <c r="O153" s="269">
        <f t="shared" si="25"/>
        <v>0.11839269023123501</v>
      </c>
      <c r="P153" s="269">
        <f t="shared" si="25"/>
        <v>0.11770860289260968</v>
      </c>
      <c r="Q153" s="269">
        <f t="shared" si="25"/>
        <v>0.11730718858635229</v>
      </c>
      <c r="R153" s="269">
        <f t="shared" si="25"/>
        <v>0.11756890906520095</v>
      </c>
      <c r="S153" s="269">
        <f t="shared" si="25"/>
        <v>0.11716613017440777</v>
      </c>
      <c r="T153" s="269">
        <f t="shared" si="25"/>
        <v>0.11649247721049441</v>
      </c>
      <c r="U153" s="269">
        <f t="shared" si="25"/>
        <v>0.11489502464044288</v>
      </c>
      <c r="V153" s="269">
        <f t="shared" si="25"/>
        <v>0.11648349100563636</v>
      </c>
      <c r="W153" s="269">
        <f t="shared" si="25"/>
        <v>0.11731623579573879</v>
      </c>
      <c r="X153" s="269">
        <f t="shared" si="25"/>
        <v>0.11723710581739556</v>
      </c>
      <c r="Y153" s="269">
        <f t="shared" si="25"/>
        <v>0.11563968217987483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9.7000498735908505E-2</v>
      </c>
      <c r="C154" s="318">
        <f t="shared" si="26"/>
        <v>9.3681637317034938E-2</v>
      </c>
      <c r="D154" s="318">
        <f t="shared" si="26"/>
        <v>9.4337721875134159E-2</v>
      </c>
      <c r="E154" s="318">
        <f t="shared" si="26"/>
        <v>9.2349203131979044E-2</v>
      </c>
      <c r="F154" s="318">
        <f t="shared" si="26"/>
        <v>9.2606268354605711E-2</v>
      </c>
      <c r="G154" s="318">
        <f t="shared" si="26"/>
        <v>9.1174365214777287E-2</v>
      </c>
      <c r="H154" s="318">
        <f t="shared" si="26"/>
        <v>9.1916051930060791E-2</v>
      </c>
      <c r="I154" s="318">
        <f t="shared" si="26"/>
        <v>9.2119892930221325E-2</v>
      </c>
      <c r="J154" s="318">
        <f t="shared" si="26"/>
        <v>9.2077230763229656E-2</v>
      </c>
      <c r="K154" s="318">
        <f t="shared" si="26"/>
        <v>9.3581229367438429E-2</v>
      </c>
      <c r="L154" s="318">
        <f t="shared" si="26"/>
        <v>9.5097754156361639E-2</v>
      </c>
      <c r="M154" s="318">
        <f t="shared" si="26"/>
        <v>9.4900864775919538E-2</v>
      </c>
      <c r="N154" s="318">
        <f t="shared" si="26"/>
        <v>9.3595041092816356E-2</v>
      </c>
      <c r="O154" s="318">
        <f t="shared" si="26"/>
        <v>9.349431431394796E-2</v>
      </c>
      <c r="P154" s="318">
        <f t="shared" si="26"/>
        <v>9.3440704062470958E-2</v>
      </c>
      <c r="Q154" s="318">
        <f t="shared" si="26"/>
        <v>9.3314144788350845E-2</v>
      </c>
      <c r="R154" s="318">
        <f t="shared" si="26"/>
        <v>9.3264878947148258E-2</v>
      </c>
      <c r="S154" s="318">
        <f t="shared" si="26"/>
        <v>9.3217445645594227E-2</v>
      </c>
      <c r="T154" s="318">
        <f t="shared" si="26"/>
        <v>9.2579846054370696E-2</v>
      </c>
      <c r="U154" s="318">
        <f t="shared" si="26"/>
        <v>9.1257694454373026E-2</v>
      </c>
      <c r="V154" s="318">
        <f t="shared" si="26"/>
        <v>9.2650373664050545E-2</v>
      </c>
      <c r="W154" s="318">
        <f t="shared" si="26"/>
        <v>9.349067184028452E-2</v>
      </c>
      <c r="X154" s="318">
        <f t="shared" si="26"/>
        <v>9.3216967625191383E-2</v>
      </c>
      <c r="Y154" s="318">
        <f t="shared" si="26"/>
        <v>9.1862498578680535E-2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2.5818149841142442E-2</v>
      </c>
      <c r="C155" s="318">
        <f t="shared" si="27"/>
        <v>2.8699877184773338E-2</v>
      </c>
      <c r="D155" s="318">
        <f t="shared" si="27"/>
        <v>2.7650861117686457E-2</v>
      </c>
      <c r="E155" s="318">
        <f t="shared" si="27"/>
        <v>2.5135040268365199E-2</v>
      </c>
      <c r="F155" s="318">
        <f t="shared" si="27"/>
        <v>2.4107991835991376E-2</v>
      </c>
      <c r="G155" s="318">
        <f t="shared" si="27"/>
        <v>2.4691541398491675E-2</v>
      </c>
      <c r="H155" s="318">
        <f t="shared" si="27"/>
        <v>2.4622047691384624E-2</v>
      </c>
      <c r="I155" s="318">
        <f t="shared" si="27"/>
        <v>2.4198731730257113E-2</v>
      </c>
      <c r="J155" s="318">
        <f t="shared" si="27"/>
        <v>2.3927547357116032E-2</v>
      </c>
      <c r="K155" s="318">
        <f t="shared" si="27"/>
        <v>2.4169755818916731E-2</v>
      </c>
      <c r="L155" s="318">
        <f t="shared" si="27"/>
        <v>2.4676515650467367E-2</v>
      </c>
      <c r="M155" s="318">
        <f t="shared" si="27"/>
        <v>2.4467283716473442E-2</v>
      </c>
      <c r="N155" s="318">
        <f t="shared" si="27"/>
        <v>2.4451049065429286E-2</v>
      </c>
      <c r="O155" s="318">
        <f t="shared" si="27"/>
        <v>2.4898375917287049E-2</v>
      </c>
      <c r="P155" s="318">
        <f t="shared" si="27"/>
        <v>2.4267898830138711E-2</v>
      </c>
      <c r="Q155" s="318">
        <f t="shared" si="27"/>
        <v>2.3993043798001452E-2</v>
      </c>
      <c r="R155" s="318">
        <f t="shared" si="27"/>
        <v>2.4304030118052683E-2</v>
      </c>
      <c r="S155" s="318">
        <f t="shared" si="27"/>
        <v>2.3948684528813546E-2</v>
      </c>
      <c r="T155" s="318">
        <f t="shared" si="27"/>
        <v>2.3912631156123708E-2</v>
      </c>
      <c r="U155" s="318">
        <f t="shared" si="27"/>
        <v>2.3637330186069852E-2</v>
      </c>
      <c r="V155" s="318">
        <f t="shared" si="27"/>
        <v>2.383311734158582E-2</v>
      </c>
      <c r="W155" s="318">
        <f t="shared" si="27"/>
        <v>2.3825563955454258E-2</v>
      </c>
      <c r="X155" s="318">
        <f t="shared" si="27"/>
        <v>2.4020138192204187E-2</v>
      </c>
      <c r="Y155" s="318">
        <f t="shared" si="27"/>
        <v>2.3777183601194282E-2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0.71809006275929832</v>
      </c>
      <c r="C157" s="269">
        <f t="shared" si="29"/>
        <v>0.72400034005999525</v>
      </c>
      <c r="D157" s="269">
        <f t="shared" si="29"/>
        <v>0.73421679202458534</v>
      </c>
      <c r="E157" s="269">
        <f t="shared" si="29"/>
        <v>0.73657050808767477</v>
      </c>
      <c r="F157" s="269">
        <f t="shared" si="29"/>
        <v>0.72879116909228703</v>
      </c>
      <c r="G157" s="269">
        <f t="shared" si="29"/>
        <v>0.71730343302986499</v>
      </c>
      <c r="H157" s="269">
        <f t="shared" si="29"/>
        <v>0.71623100504722714</v>
      </c>
      <c r="I157" s="269">
        <f t="shared" si="29"/>
        <v>0.72023502294826758</v>
      </c>
      <c r="J157" s="269">
        <f t="shared" si="29"/>
        <v>0.71990280811233909</v>
      </c>
      <c r="K157" s="269">
        <f t="shared" si="29"/>
        <v>0.71605107380819655</v>
      </c>
      <c r="L157" s="269">
        <f t="shared" si="29"/>
        <v>0.73163590476343077</v>
      </c>
      <c r="M157" s="269">
        <f t="shared" si="29"/>
        <v>0.72243057940271882</v>
      </c>
      <c r="N157" s="269">
        <f t="shared" si="29"/>
        <v>0.72061611795433356</v>
      </c>
      <c r="O157" s="269">
        <f t="shared" si="29"/>
        <v>0.72608523614783527</v>
      </c>
      <c r="P157" s="269">
        <f t="shared" si="29"/>
        <v>0.71745321822940467</v>
      </c>
      <c r="Q157" s="269">
        <f t="shared" si="29"/>
        <v>0.71424693493094604</v>
      </c>
      <c r="R157" s="269">
        <f t="shared" si="29"/>
        <v>0.72103801166855719</v>
      </c>
      <c r="S157" s="269">
        <f t="shared" si="29"/>
        <v>0.71667801973893985</v>
      </c>
      <c r="T157" s="269">
        <f t="shared" si="29"/>
        <v>0.71638273751802717</v>
      </c>
      <c r="U157" s="269">
        <f t="shared" si="29"/>
        <v>0.71428306302513311</v>
      </c>
      <c r="V157" s="269">
        <f t="shared" si="29"/>
        <v>0.7171468837448447</v>
      </c>
      <c r="W157" s="269">
        <f t="shared" si="29"/>
        <v>0.71950266621137859</v>
      </c>
      <c r="X157" s="269">
        <f t="shared" si="29"/>
        <v>0.72380707163992097</v>
      </c>
      <c r="Y157" s="269">
        <f t="shared" si="29"/>
        <v>0.714089636544744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0.68033533944825697</v>
      </c>
      <c r="C158" s="318">
        <f t="shared" si="30"/>
        <v>0.68786798739087063</v>
      </c>
      <c r="D158" s="318">
        <f t="shared" si="30"/>
        <v>0.70280913380821697</v>
      </c>
      <c r="E158" s="318">
        <f t="shared" si="30"/>
        <v>0.7035982871862746</v>
      </c>
      <c r="F158" s="318">
        <f t="shared" si="30"/>
        <v>0.6919734628746268</v>
      </c>
      <c r="G158" s="318">
        <f t="shared" si="30"/>
        <v>0.67441650633623218</v>
      </c>
      <c r="H158" s="318">
        <f t="shared" si="30"/>
        <v>0.67331859905449365</v>
      </c>
      <c r="I158" s="318">
        <f t="shared" si="30"/>
        <v>0.67913961145046764</v>
      </c>
      <c r="J158" s="318">
        <f t="shared" si="30"/>
        <v>0.67842865093811477</v>
      </c>
      <c r="K158" s="318">
        <f t="shared" si="30"/>
        <v>0.67399717322977215</v>
      </c>
      <c r="L158" s="318">
        <f t="shared" si="30"/>
        <v>0.69803118628625704</v>
      </c>
      <c r="M158" s="318">
        <f t="shared" si="30"/>
        <v>0.68362489754108846</v>
      </c>
      <c r="N158" s="318">
        <f t="shared" si="30"/>
        <v>0.68002581744030255</v>
      </c>
      <c r="O158" s="318">
        <f t="shared" si="30"/>
        <v>0.68826671283645779</v>
      </c>
      <c r="P158" s="318">
        <f t="shared" si="30"/>
        <v>0.67537832969147482</v>
      </c>
      <c r="Q158" s="318">
        <f t="shared" si="30"/>
        <v>0.67055146437945656</v>
      </c>
      <c r="R158" s="318">
        <f t="shared" si="30"/>
        <v>0.68064579405711212</v>
      </c>
      <c r="S158" s="318">
        <f t="shared" si="30"/>
        <v>0.67385158915718413</v>
      </c>
      <c r="T158" s="318">
        <f t="shared" si="30"/>
        <v>0.67298938661343843</v>
      </c>
      <c r="U158" s="318">
        <f t="shared" si="30"/>
        <v>0.66885333468732178</v>
      </c>
      <c r="V158" s="318">
        <f t="shared" si="30"/>
        <v>0.67384745254745293</v>
      </c>
      <c r="W158" s="318">
        <f t="shared" si="30"/>
        <v>0.67800182007277743</v>
      </c>
      <c r="X158" s="318">
        <f t="shared" si="30"/>
        <v>0.68424133229774187</v>
      </c>
      <c r="Y158" s="318">
        <f t="shared" si="30"/>
        <v>0.66852405530231584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3.7754723311041447E-2</v>
      </c>
      <c r="C159" s="318">
        <f t="shared" si="31"/>
        <v>3.6132352669124582E-2</v>
      </c>
      <c r="D159" s="318">
        <f t="shared" si="31"/>
        <v>3.1407658216368421E-2</v>
      </c>
      <c r="E159" s="318">
        <f t="shared" si="31"/>
        <v>3.2972220901400257E-2</v>
      </c>
      <c r="F159" s="318">
        <f t="shared" si="31"/>
        <v>3.6817706217660277E-2</v>
      </c>
      <c r="G159" s="318">
        <f t="shared" si="31"/>
        <v>4.2886926693632796E-2</v>
      </c>
      <c r="H159" s="318">
        <f t="shared" si="31"/>
        <v>4.2912405992733528E-2</v>
      </c>
      <c r="I159" s="318">
        <f t="shared" si="31"/>
        <v>4.1095411497799925E-2</v>
      </c>
      <c r="J159" s="318">
        <f t="shared" si="31"/>
        <v>4.1474157174224341E-2</v>
      </c>
      <c r="K159" s="318">
        <f t="shared" si="31"/>
        <v>4.2053900578424279E-2</v>
      </c>
      <c r="L159" s="318">
        <f t="shared" si="31"/>
        <v>3.3604718477173681E-2</v>
      </c>
      <c r="M159" s="318">
        <f t="shared" si="31"/>
        <v>3.8805681861630421E-2</v>
      </c>
      <c r="N159" s="318">
        <f t="shared" si="31"/>
        <v>4.0590300514031043E-2</v>
      </c>
      <c r="O159" s="318">
        <f t="shared" si="31"/>
        <v>3.7818523311377555E-2</v>
      </c>
      <c r="P159" s="318">
        <f t="shared" si="31"/>
        <v>4.2074888537929817E-2</v>
      </c>
      <c r="Q159" s="318">
        <f t="shared" si="31"/>
        <v>4.3695470551489465E-2</v>
      </c>
      <c r="R159" s="318">
        <f t="shared" si="31"/>
        <v>4.0392217611445042E-2</v>
      </c>
      <c r="S159" s="318">
        <f t="shared" si="31"/>
        <v>4.2826430581755726E-2</v>
      </c>
      <c r="T159" s="318">
        <f t="shared" si="31"/>
        <v>4.3393350904588776E-2</v>
      </c>
      <c r="U159" s="318">
        <f t="shared" si="31"/>
        <v>4.5429728337811365E-2</v>
      </c>
      <c r="V159" s="318">
        <f t="shared" si="31"/>
        <v>4.3299431197391748E-2</v>
      </c>
      <c r="W159" s="318">
        <f t="shared" si="31"/>
        <v>4.1500846138601152E-2</v>
      </c>
      <c r="X159" s="318">
        <f t="shared" si="31"/>
        <v>3.9565739342179086E-2</v>
      </c>
      <c r="Y159" s="318">
        <f t="shared" si="31"/>
        <v>4.5565581242428266E-2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9.001617524085187E-2</v>
      </c>
      <c r="C160" s="269">
        <f t="shared" si="32"/>
        <v>8.662720829344589E-2</v>
      </c>
      <c r="D160" s="269">
        <f t="shared" si="32"/>
        <v>8.2580222822444455E-2</v>
      </c>
      <c r="E160" s="269">
        <f t="shared" si="32"/>
        <v>8.2921170478808273E-2</v>
      </c>
      <c r="F160" s="269">
        <f t="shared" si="32"/>
        <v>8.6661309648741788E-2</v>
      </c>
      <c r="G160" s="269">
        <f t="shared" si="32"/>
        <v>9.1527634463362276E-2</v>
      </c>
      <c r="H160" s="269">
        <f t="shared" si="32"/>
        <v>9.1969851834834346E-2</v>
      </c>
      <c r="I160" s="269">
        <f t="shared" si="32"/>
        <v>9.0386142746696888E-2</v>
      </c>
      <c r="J160" s="269">
        <f t="shared" si="32"/>
        <v>9.0716163772764466E-2</v>
      </c>
      <c r="K160" s="269">
        <f t="shared" si="32"/>
        <v>9.2106591726963241E-2</v>
      </c>
      <c r="L160" s="269">
        <f t="shared" si="32"/>
        <v>8.5631032421608105E-2</v>
      </c>
      <c r="M160" s="269">
        <f t="shared" si="32"/>
        <v>8.9859179396643285E-2</v>
      </c>
      <c r="N160" s="269">
        <f t="shared" si="32"/>
        <v>9.0746070857570527E-2</v>
      </c>
      <c r="O160" s="269">
        <f t="shared" si="32"/>
        <v>8.8097928881938584E-2</v>
      </c>
      <c r="P160" s="269">
        <f t="shared" si="32"/>
        <v>9.2046940774107147E-2</v>
      </c>
      <c r="Q160" s="269">
        <f t="shared" si="32"/>
        <v>9.3490620642070907E-2</v>
      </c>
      <c r="R160" s="269">
        <f t="shared" si="32"/>
        <v>9.0374634603163875E-2</v>
      </c>
      <c r="S160" s="269">
        <f t="shared" si="32"/>
        <v>9.2623610105968354E-2</v>
      </c>
      <c r="T160" s="269">
        <f t="shared" si="32"/>
        <v>9.279394128671041E-2</v>
      </c>
      <c r="U160" s="269">
        <f t="shared" si="32"/>
        <v>9.3951894130827579E-2</v>
      </c>
      <c r="V160" s="269">
        <f t="shared" si="32"/>
        <v>9.2745921940141848E-2</v>
      </c>
      <c r="W160" s="269">
        <f t="shared" si="32"/>
        <v>9.1538459040015063E-2</v>
      </c>
      <c r="X160" s="269">
        <f t="shared" si="32"/>
        <v>8.9574936746380576E-2</v>
      </c>
      <c r="Y160" s="269">
        <f t="shared" si="32"/>
        <v>9.4420081647603959E-2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5.4719475917895846E-2</v>
      </c>
      <c r="C161" s="318">
        <f t="shared" si="33"/>
        <v>5.2847255054585381E-2</v>
      </c>
      <c r="D161" s="318">
        <f t="shared" si="33"/>
        <v>5.3217362462741676E-2</v>
      </c>
      <c r="E161" s="318">
        <f t="shared" si="33"/>
        <v>5.2095608400686735E-2</v>
      </c>
      <c r="F161" s="318">
        <f t="shared" si="33"/>
        <v>5.2240622853624179E-2</v>
      </c>
      <c r="G161" s="318">
        <f t="shared" si="33"/>
        <v>5.1432864229723471E-2</v>
      </c>
      <c r="H161" s="318">
        <f t="shared" si="33"/>
        <v>5.1851261133703058E-2</v>
      </c>
      <c r="I161" s="318">
        <f t="shared" si="33"/>
        <v>5.1966250982670034E-2</v>
      </c>
      <c r="J161" s="318">
        <f t="shared" si="33"/>
        <v>5.1942184596932582E-2</v>
      </c>
      <c r="K161" s="318">
        <f t="shared" si="33"/>
        <v>5.2790613383135114E-2</v>
      </c>
      <c r="L161" s="318">
        <f t="shared" si="33"/>
        <v>5.3646108383138241E-2</v>
      </c>
      <c r="M161" s="318">
        <f t="shared" si="33"/>
        <v>5.3535040049964761E-2</v>
      </c>
      <c r="N161" s="318">
        <f t="shared" si="33"/>
        <v>5.2798404790231492E-2</v>
      </c>
      <c r="O161" s="318">
        <f t="shared" si="33"/>
        <v>5.2741583262276431E-2</v>
      </c>
      <c r="P161" s="318">
        <f t="shared" si="33"/>
        <v>5.2711340893393015E-2</v>
      </c>
      <c r="Q161" s="318">
        <f t="shared" si="33"/>
        <v>5.2639946856840106E-2</v>
      </c>
      <c r="R161" s="318">
        <f t="shared" si="33"/>
        <v>5.2612155236731024E-2</v>
      </c>
      <c r="S161" s="318">
        <f t="shared" si="33"/>
        <v>5.2585397380473395E-2</v>
      </c>
      <c r="T161" s="318">
        <f t="shared" si="33"/>
        <v>5.2225717626947554E-2</v>
      </c>
      <c r="U161" s="318">
        <f t="shared" si="33"/>
        <v>5.1479871537714043E-2</v>
      </c>
      <c r="V161" s="318">
        <f t="shared" si="33"/>
        <v>5.2265503338255408E-2</v>
      </c>
      <c r="W161" s="318">
        <f t="shared" si="33"/>
        <v>5.2739528486759772E-2</v>
      </c>
      <c r="X161" s="318">
        <f t="shared" si="33"/>
        <v>5.2585127721798845E-2</v>
      </c>
      <c r="Y161" s="318">
        <f t="shared" si="33"/>
        <v>5.1821050863040917E-2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3.5296699322956017E-2</v>
      </c>
      <c r="C162" s="326">
        <f t="shared" si="34"/>
        <v>3.3779953238860516E-2</v>
      </c>
      <c r="D162" s="326">
        <f t="shared" si="34"/>
        <v>2.9362860359702779E-2</v>
      </c>
      <c r="E162" s="326">
        <f t="shared" si="34"/>
        <v>3.0825562078121538E-2</v>
      </c>
      <c r="F162" s="326">
        <f t="shared" si="34"/>
        <v>3.442068679511761E-2</v>
      </c>
      <c r="G162" s="326">
        <f t="shared" si="34"/>
        <v>4.0094770233638805E-2</v>
      </c>
      <c r="H162" s="326">
        <f t="shared" si="34"/>
        <v>4.0118590701131294E-2</v>
      </c>
      <c r="I162" s="326">
        <f t="shared" si="34"/>
        <v>3.841989176402686E-2</v>
      </c>
      <c r="J162" s="326">
        <f t="shared" si="34"/>
        <v>3.8773979175831884E-2</v>
      </c>
      <c r="K162" s="326">
        <f t="shared" si="34"/>
        <v>3.9315978343828127E-2</v>
      </c>
      <c r="L162" s="326">
        <f t="shared" si="34"/>
        <v>3.1984924038469878E-2</v>
      </c>
      <c r="M162" s="326">
        <f t="shared" si="34"/>
        <v>3.6324139346678531E-2</v>
      </c>
      <c r="N162" s="326">
        <f t="shared" si="34"/>
        <v>3.7947666067339028E-2</v>
      </c>
      <c r="O162" s="326">
        <f t="shared" si="34"/>
        <v>3.5356345619662152E-2</v>
      </c>
      <c r="P162" s="326">
        <f t="shared" si="34"/>
        <v>3.9335599880714139E-2</v>
      </c>
      <c r="Q162" s="326">
        <f t="shared" si="34"/>
        <v>4.0850673785230801E-2</v>
      </c>
      <c r="R162" s="326">
        <f t="shared" si="34"/>
        <v>3.7762479366432858E-2</v>
      </c>
      <c r="S162" s="326">
        <f t="shared" si="34"/>
        <v>4.0038212725494966E-2</v>
      </c>
      <c r="T162" s="326">
        <f t="shared" si="34"/>
        <v>4.0568223659762849E-2</v>
      </c>
      <c r="U162" s="326">
        <f t="shared" si="34"/>
        <v>4.2472022593113529E-2</v>
      </c>
      <c r="V162" s="326">
        <f t="shared" si="34"/>
        <v>4.0480418601886441E-2</v>
      </c>
      <c r="W162" s="326">
        <f t="shared" si="34"/>
        <v>3.8798930553255291E-2</v>
      </c>
      <c r="X162" s="326">
        <f t="shared" si="34"/>
        <v>3.6989809024581731E-2</v>
      </c>
      <c r="Y162" s="326">
        <f t="shared" si="34"/>
        <v>4.2599030784563036E-2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1.0000000000000004</v>
      </c>
      <c r="D165" s="232">
        <f t="shared" si="35"/>
        <v>1</v>
      </c>
      <c r="E165" s="232">
        <f t="shared" si="35"/>
        <v>1.0000000000000004</v>
      </c>
      <c r="F165" s="232">
        <f t="shared" si="35"/>
        <v>1.0000000000000002</v>
      </c>
      <c r="G165" s="232">
        <f t="shared" si="35"/>
        <v>0.99999999999999978</v>
      </c>
      <c r="H165" s="232">
        <f t="shared" si="35"/>
        <v>1.0000000000000002</v>
      </c>
      <c r="I165" s="232">
        <f t="shared" si="35"/>
        <v>0.99999999999999956</v>
      </c>
      <c r="J165" s="232">
        <f t="shared" si="35"/>
        <v>1.0000000000000004</v>
      </c>
      <c r="K165" s="232">
        <f t="shared" si="35"/>
        <v>1</v>
      </c>
      <c r="L165" s="232">
        <f t="shared" si="35"/>
        <v>0.99999999999999989</v>
      </c>
      <c r="M165" s="232">
        <f t="shared" si="35"/>
        <v>1</v>
      </c>
      <c r="N165" s="232">
        <f t="shared" si="35"/>
        <v>1</v>
      </c>
      <c r="O165" s="232">
        <f t="shared" si="35"/>
        <v>1</v>
      </c>
      <c r="P165" s="232">
        <f t="shared" si="35"/>
        <v>1</v>
      </c>
      <c r="Q165" s="232">
        <f t="shared" si="35"/>
        <v>1</v>
      </c>
      <c r="R165" s="232">
        <f t="shared" si="35"/>
        <v>0.99999999999999978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0.99999999999999978</v>
      </c>
      <c r="W165" s="232">
        <f t="shared" si="35"/>
        <v>1.0000000000000002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8.5271657888071513E-3</v>
      </c>
      <c r="C166" s="266">
        <f t="shared" si="36"/>
        <v>8.7610055423749528E-3</v>
      </c>
      <c r="D166" s="266">
        <f t="shared" si="36"/>
        <v>8.7221831780380198E-3</v>
      </c>
      <c r="E166" s="266">
        <f t="shared" si="36"/>
        <v>8.8082023483114832E-3</v>
      </c>
      <c r="F166" s="266">
        <f t="shared" si="36"/>
        <v>8.7673335957365039E-3</v>
      </c>
      <c r="G166" s="266">
        <f t="shared" si="36"/>
        <v>8.5819155197371186E-3</v>
      </c>
      <c r="H166" s="266">
        <f t="shared" si="36"/>
        <v>8.4564130738111649E-3</v>
      </c>
      <c r="I166" s="266">
        <f t="shared" si="36"/>
        <v>8.5714336138657289E-3</v>
      </c>
      <c r="J166" s="266">
        <f t="shared" si="36"/>
        <v>8.5152674602571397E-3</v>
      </c>
      <c r="K166" s="266">
        <f t="shared" si="36"/>
        <v>8.4075574097757927E-3</v>
      </c>
      <c r="L166" s="266">
        <f t="shared" si="36"/>
        <v>8.5789163083157018E-3</v>
      </c>
      <c r="M166" s="266">
        <f t="shared" si="36"/>
        <v>8.4471311314364451E-3</v>
      </c>
      <c r="N166" s="266">
        <f t="shared" si="36"/>
        <v>8.3756851309619382E-3</v>
      </c>
      <c r="O166" s="266">
        <f t="shared" si="36"/>
        <v>8.3739753514608436E-3</v>
      </c>
      <c r="P166" s="266">
        <f t="shared" si="36"/>
        <v>8.3123084812811564E-3</v>
      </c>
      <c r="Q166" s="266">
        <f t="shared" si="36"/>
        <v>8.2938439771113384E-3</v>
      </c>
      <c r="R166" s="266">
        <f t="shared" si="36"/>
        <v>8.2762967855233623E-3</v>
      </c>
      <c r="S166" s="266">
        <f t="shared" si="36"/>
        <v>8.234290417535638E-3</v>
      </c>
      <c r="T166" s="266">
        <f t="shared" si="36"/>
        <v>8.2290123031167721E-3</v>
      </c>
      <c r="U166" s="266">
        <f t="shared" si="36"/>
        <v>8.1966976926530748E-3</v>
      </c>
      <c r="V166" s="266">
        <f t="shared" si="36"/>
        <v>8.1645438410658782E-3</v>
      </c>
      <c r="W166" s="266">
        <f t="shared" si="36"/>
        <v>8.1185154908234459E-3</v>
      </c>
      <c r="X166" s="266">
        <f t="shared" si="36"/>
        <v>8.0974159969575601E-3</v>
      </c>
      <c r="Y166" s="266">
        <f t="shared" si="36"/>
        <v>8.0550623902684668E-3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2.4815558929683064E-3</v>
      </c>
      <c r="C167" s="267">
        <f t="shared" si="37"/>
        <v>2.549607392475694E-3</v>
      </c>
      <c r="D167" s="267">
        <f t="shared" si="37"/>
        <v>2.5383093985835467E-3</v>
      </c>
      <c r="E167" s="267">
        <f t="shared" si="37"/>
        <v>2.5633424968235911E-3</v>
      </c>
      <c r="F167" s="267">
        <f t="shared" si="37"/>
        <v>2.5514489678008737E-3</v>
      </c>
      <c r="G167" s="267">
        <f t="shared" si="37"/>
        <v>2.4974890319259201E-3</v>
      </c>
      <c r="H167" s="267">
        <f t="shared" si="37"/>
        <v>2.4609656029246606E-3</v>
      </c>
      <c r="I167" s="267">
        <f t="shared" si="37"/>
        <v>2.4944386121347611E-3</v>
      </c>
      <c r="J167" s="267">
        <f t="shared" si="37"/>
        <v>2.4780932691538956E-3</v>
      </c>
      <c r="K167" s="267">
        <f t="shared" si="37"/>
        <v>2.4467477415631511E-3</v>
      </c>
      <c r="L167" s="267">
        <f t="shared" si="37"/>
        <v>2.4966162084155792E-3</v>
      </c>
      <c r="M167" s="267">
        <f t="shared" si="37"/>
        <v>2.4582643937106439E-3</v>
      </c>
      <c r="N167" s="267">
        <f t="shared" si="37"/>
        <v>2.4374723453445542E-3</v>
      </c>
      <c r="O167" s="267">
        <f t="shared" si="37"/>
        <v>2.4369747693032654E-3</v>
      </c>
      <c r="P167" s="267">
        <f t="shared" si="37"/>
        <v>2.4190286206197029E-3</v>
      </c>
      <c r="Q167" s="267">
        <f t="shared" si="37"/>
        <v>2.4136551236960823E-3</v>
      </c>
      <c r="R167" s="267">
        <f t="shared" si="37"/>
        <v>2.4105004211005042E-3</v>
      </c>
      <c r="S167" s="267">
        <f t="shared" si="37"/>
        <v>2.3963239857338883E-3</v>
      </c>
      <c r="T167" s="267">
        <f t="shared" si="37"/>
        <v>2.3947879611901789E-3</v>
      </c>
      <c r="U167" s="267">
        <f t="shared" si="37"/>
        <v>2.3853838386468573E-3</v>
      </c>
      <c r="V167" s="267">
        <f t="shared" si="37"/>
        <v>2.3760264997767025E-3</v>
      </c>
      <c r="W167" s="267">
        <f t="shared" si="37"/>
        <v>2.4017244756701903E-3</v>
      </c>
      <c r="X167" s="267">
        <f t="shared" si="37"/>
        <v>2.411589173234301E-3</v>
      </c>
      <c r="Y167" s="267">
        <f t="shared" si="37"/>
        <v>2.3754578838149128E-3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1.8814689889869764E-2</v>
      </c>
      <c r="C168" s="267">
        <f t="shared" si="38"/>
        <v>1.8673140123805203E-2</v>
      </c>
      <c r="D168" s="267">
        <f t="shared" si="38"/>
        <v>1.6700938557021434E-2</v>
      </c>
      <c r="E168" s="267">
        <f t="shared" si="38"/>
        <v>1.7617365362319799E-2</v>
      </c>
      <c r="F168" s="267">
        <f t="shared" si="38"/>
        <v>1.9099090816689097E-2</v>
      </c>
      <c r="G168" s="267">
        <f t="shared" si="38"/>
        <v>2.1580614791129979E-2</v>
      </c>
      <c r="H168" s="267">
        <f t="shared" si="38"/>
        <v>2.1476318277656833E-2</v>
      </c>
      <c r="I168" s="267">
        <f t="shared" si="38"/>
        <v>2.0783796747142778E-2</v>
      </c>
      <c r="J168" s="267">
        <f t="shared" si="38"/>
        <v>2.0932085614973176E-2</v>
      </c>
      <c r="K168" s="267">
        <f t="shared" si="38"/>
        <v>2.0905588631660789E-2</v>
      </c>
      <c r="L168" s="267">
        <f t="shared" si="38"/>
        <v>1.7805884625606921E-2</v>
      </c>
      <c r="M168" s="267">
        <f t="shared" si="38"/>
        <v>1.9537386250935863E-2</v>
      </c>
      <c r="N168" s="267">
        <f t="shared" si="38"/>
        <v>2.0379817144586299E-2</v>
      </c>
      <c r="O168" s="267">
        <f t="shared" si="38"/>
        <v>1.9369855087523515E-2</v>
      </c>
      <c r="P168" s="267">
        <f t="shared" si="38"/>
        <v>2.0942815754765694E-2</v>
      </c>
      <c r="Q168" s="267">
        <f t="shared" si="38"/>
        <v>2.1535527877119865E-2</v>
      </c>
      <c r="R168" s="267">
        <f t="shared" si="38"/>
        <v>2.0309386697310972E-2</v>
      </c>
      <c r="S168" s="267">
        <f t="shared" si="38"/>
        <v>2.1251258189395751E-2</v>
      </c>
      <c r="T168" s="267">
        <f t="shared" si="38"/>
        <v>2.1555250695513815E-2</v>
      </c>
      <c r="U168" s="267">
        <f t="shared" si="38"/>
        <v>2.2486280614110742E-2</v>
      </c>
      <c r="V168" s="267">
        <f t="shared" si="38"/>
        <v>2.1516004467101831E-2</v>
      </c>
      <c r="W168" s="267">
        <f t="shared" si="38"/>
        <v>2.0366420073843979E-2</v>
      </c>
      <c r="X168" s="267">
        <f t="shared" si="38"/>
        <v>1.9552672460485299E-2</v>
      </c>
      <c r="Y168" s="267">
        <f t="shared" si="38"/>
        <v>2.202987769105719E-2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7.5825807733743778E-3</v>
      </c>
      <c r="C169" s="267">
        <f t="shared" si="39"/>
        <v>7.7905172511406728E-3</v>
      </c>
      <c r="D169" s="267">
        <f t="shared" si="39"/>
        <v>7.7559953806049095E-3</v>
      </c>
      <c r="E169" s="267">
        <f t="shared" si="39"/>
        <v>7.8324858960717638E-3</v>
      </c>
      <c r="F169" s="267">
        <f t="shared" si="39"/>
        <v>7.796144323129253E-3</v>
      </c>
      <c r="G169" s="267">
        <f t="shared" si="39"/>
        <v>7.6312656784622915E-3</v>
      </c>
      <c r="H169" s="267">
        <f t="shared" si="39"/>
        <v>7.519665592682476E-3</v>
      </c>
      <c r="I169" s="267">
        <f t="shared" si="39"/>
        <v>7.6219448912397637E-3</v>
      </c>
      <c r="J169" s="267">
        <f t="shared" si="39"/>
        <v>7.5720004657395664E-3</v>
      </c>
      <c r="K169" s="267">
        <f t="shared" si="39"/>
        <v>7.4762218473677861E-3</v>
      </c>
      <c r="L169" s="267">
        <f t="shared" si="39"/>
        <v>7.6285987005445975E-3</v>
      </c>
      <c r="M169" s="267">
        <f t="shared" si="39"/>
        <v>7.5114118446572503E-3</v>
      </c>
      <c r="N169" s="267">
        <f t="shared" si="39"/>
        <v>7.4478801762283813E-3</v>
      </c>
      <c r="O169" s="267">
        <f t="shared" si="39"/>
        <v>7.4463597951905571E-3</v>
      </c>
      <c r="P169" s="267">
        <f t="shared" si="39"/>
        <v>7.3915239874017087E-3</v>
      </c>
      <c r="Q169" s="267">
        <f t="shared" si="39"/>
        <v>7.3751048631844054E-3</v>
      </c>
      <c r="R169" s="267">
        <f t="shared" si="39"/>
        <v>7.3654654320054686E-3</v>
      </c>
      <c r="S169" s="267">
        <f t="shared" si="39"/>
        <v>7.322148266935574E-3</v>
      </c>
      <c r="T169" s="267">
        <f t="shared" si="39"/>
        <v>7.3174548283531206E-3</v>
      </c>
      <c r="U169" s="267">
        <f t="shared" si="39"/>
        <v>7.2887198242415864E-3</v>
      </c>
      <c r="V169" s="267">
        <f t="shared" si="39"/>
        <v>7.2601277711639893E-3</v>
      </c>
      <c r="W169" s="267">
        <f t="shared" si="39"/>
        <v>7.3386498703344044E-3</v>
      </c>
      <c r="X169" s="267">
        <f t="shared" si="39"/>
        <v>7.3687921960812241E-3</v>
      </c>
      <c r="Y169" s="267">
        <f t="shared" si="39"/>
        <v>7.2583903223031676E-3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1.1929623769849842E-2</v>
      </c>
      <c r="C170" s="268">
        <f t="shared" si="40"/>
        <v>1.2162708893090034E-2</v>
      </c>
      <c r="D170" s="268">
        <f t="shared" si="40"/>
        <v>1.214593344723797E-2</v>
      </c>
      <c r="E170" s="268">
        <f t="shared" si="40"/>
        <v>1.2123898233170956E-2</v>
      </c>
      <c r="F170" s="268">
        <f t="shared" si="40"/>
        <v>1.2132582567122793E-2</v>
      </c>
      <c r="G170" s="268">
        <f t="shared" si="40"/>
        <v>1.2058984453314155E-2</v>
      </c>
      <c r="H170" s="268">
        <f t="shared" si="40"/>
        <v>1.1881837773251972E-2</v>
      </c>
      <c r="I170" s="268">
        <f t="shared" si="40"/>
        <v>1.1986434642561421E-2</v>
      </c>
      <c r="J170" s="268">
        <f t="shared" si="40"/>
        <v>1.1908892166949648E-2</v>
      </c>
      <c r="K170" s="268">
        <f t="shared" si="40"/>
        <v>1.1761852299602207E-2</v>
      </c>
      <c r="L170" s="268">
        <f t="shared" si="40"/>
        <v>1.1967647822914802E-2</v>
      </c>
      <c r="M170" s="268">
        <f t="shared" si="40"/>
        <v>1.1810069132631164E-2</v>
      </c>
      <c r="N170" s="268">
        <f t="shared" si="40"/>
        <v>1.1717080903758999E-2</v>
      </c>
      <c r="O170" s="268">
        <f t="shared" si="40"/>
        <v>1.1709824815768528E-2</v>
      </c>
      <c r="P170" s="268">
        <f t="shared" si="40"/>
        <v>1.1633161648866207E-2</v>
      </c>
      <c r="Q170" s="268">
        <f t="shared" si="40"/>
        <v>1.161637874252713E-2</v>
      </c>
      <c r="R170" s="268">
        <f t="shared" si="40"/>
        <v>1.1580126123538141E-2</v>
      </c>
      <c r="S170" s="268">
        <f t="shared" si="40"/>
        <v>1.1526816935552507E-2</v>
      </c>
      <c r="T170" s="268">
        <f t="shared" si="40"/>
        <v>1.1529651094325549E-2</v>
      </c>
      <c r="U170" s="268">
        <f t="shared" si="40"/>
        <v>1.1539117072176516E-2</v>
      </c>
      <c r="V170" s="268">
        <f t="shared" si="40"/>
        <v>1.1428316991605408E-2</v>
      </c>
      <c r="W170" s="268">
        <f t="shared" si="40"/>
        <v>1.1538504666171463E-2</v>
      </c>
      <c r="X170" s="268">
        <f t="shared" si="40"/>
        <v>1.1581817013773256E-2</v>
      </c>
      <c r="Y170" s="268">
        <f t="shared" si="40"/>
        <v>1.1522279614656374E-2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0.74670241453852704</v>
      </c>
      <c r="C171" s="269">
        <f t="shared" si="41"/>
        <v>0.74711706006333611</v>
      </c>
      <c r="D171" s="269">
        <f t="shared" si="41"/>
        <v>0.76251938412799181</v>
      </c>
      <c r="E171" s="269">
        <f t="shared" si="41"/>
        <v>0.75525334352541817</v>
      </c>
      <c r="F171" s="269">
        <f t="shared" si="41"/>
        <v>0.74382571580448154</v>
      </c>
      <c r="G171" s="269">
        <f t="shared" si="41"/>
        <v>0.72500327463574354</v>
      </c>
      <c r="H171" s="269">
        <f t="shared" si="41"/>
        <v>0.72622795726108447</v>
      </c>
      <c r="I171" s="269">
        <f t="shared" si="41"/>
        <v>0.73127631314998331</v>
      </c>
      <c r="J171" s="269">
        <f t="shared" si="41"/>
        <v>0.7303094113178622</v>
      </c>
      <c r="K171" s="269">
        <f t="shared" si="41"/>
        <v>0.73086674065840274</v>
      </c>
      <c r="L171" s="269">
        <f t="shared" si="41"/>
        <v>0.75439420799332058</v>
      </c>
      <c r="M171" s="269">
        <f t="shared" si="41"/>
        <v>0.74136336406696601</v>
      </c>
      <c r="N171" s="269">
        <f t="shared" si="41"/>
        <v>0.73505318425792809</v>
      </c>
      <c r="O171" s="269">
        <f t="shared" si="41"/>
        <v>0.7429029850815787</v>
      </c>
      <c r="P171" s="269">
        <f t="shared" si="41"/>
        <v>0.73088750573882033</v>
      </c>
      <c r="Q171" s="269">
        <f t="shared" si="41"/>
        <v>0.72633918802800312</v>
      </c>
      <c r="R171" s="269">
        <f t="shared" si="41"/>
        <v>0.73551517126557475</v>
      </c>
      <c r="S171" s="269">
        <f t="shared" si="41"/>
        <v>0.72874782914764913</v>
      </c>
      <c r="T171" s="269">
        <f t="shared" si="41"/>
        <v>0.72639611765842638</v>
      </c>
      <c r="U171" s="269">
        <f t="shared" si="41"/>
        <v>0.71922529162079818</v>
      </c>
      <c r="V171" s="269">
        <f t="shared" si="41"/>
        <v>0.72692350729595279</v>
      </c>
      <c r="W171" s="269">
        <f t="shared" si="41"/>
        <v>0.7330990810252207</v>
      </c>
      <c r="X171" s="269">
        <f t="shared" si="41"/>
        <v>0.73830211368366772</v>
      </c>
      <c r="Y171" s="269">
        <f t="shared" si="41"/>
        <v>0.72011815246821531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0.66430018556520143</v>
      </c>
      <c r="C172" s="318">
        <f t="shared" si="42"/>
        <v>0.66533477307697098</v>
      </c>
      <c r="D172" s="318">
        <f t="shared" si="42"/>
        <v>0.68937469925141059</v>
      </c>
      <c r="E172" s="318">
        <f t="shared" si="42"/>
        <v>0.67809500698146885</v>
      </c>
      <c r="F172" s="318">
        <f t="shared" si="42"/>
        <v>0.66017790317130454</v>
      </c>
      <c r="G172" s="318">
        <f t="shared" si="42"/>
        <v>0.63048719322207647</v>
      </c>
      <c r="H172" s="318">
        <f t="shared" si="42"/>
        <v>0.6321686606913155</v>
      </c>
      <c r="I172" s="318">
        <f t="shared" si="42"/>
        <v>0.64025003588908436</v>
      </c>
      <c r="J172" s="318">
        <f t="shared" si="42"/>
        <v>0.63863367699374929</v>
      </c>
      <c r="K172" s="318">
        <f t="shared" si="42"/>
        <v>0.63930705451253722</v>
      </c>
      <c r="L172" s="318">
        <f t="shared" si="42"/>
        <v>0.67641021832459503</v>
      </c>
      <c r="M172" s="318">
        <f t="shared" si="42"/>
        <v>0.65579595983051675</v>
      </c>
      <c r="N172" s="318">
        <f t="shared" si="42"/>
        <v>0.64579620640644086</v>
      </c>
      <c r="O172" s="318">
        <f t="shared" si="42"/>
        <v>0.65806931291132231</v>
      </c>
      <c r="P172" s="318">
        <f t="shared" si="42"/>
        <v>0.63916477688855389</v>
      </c>
      <c r="Q172" s="318">
        <f t="shared" si="42"/>
        <v>0.63202057264931766</v>
      </c>
      <c r="R172" s="318">
        <f t="shared" si="42"/>
        <v>0.6463086152856059</v>
      </c>
      <c r="S172" s="318">
        <f t="shared" si="42"/>
        <v>0.63567422264421658</v>
      </c>
      <c r="T172" s="318">
        <f t="shared" si="42"/>
        <v>0.63199112274296354</v>
      </c>
      <c r="U172" s="318">
        <f t="shared" si="42"/>
        <v>0.62074268814615585</v>
      </c>
      <c r="V172" s="318">
        <f t="shared" si="42"/>
        <v>0.63269039811014438</v>
      </c>
      <c r="W172" s="318">
        <f t="shared" si="42"/>
        <v>0.64224092690753232</v>
      </c>
      <c r="X172" s="318">
        <f t="shared" si="42"/>
        <v>0.65033172404630657</v>
      </c>
      <c r="Y172" s="318">
        <f t="shared" si="42"/>
        <v>0.62182092773184638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8.2402228973325581E-2</v>
      </c>
      <c r="C173" s="318">
        <f t="shared" si="43"/>
        <v>8.1782286986365055E-2</v>
      </c>
      <c r="D173" s="318">
        <f t="shared" si="43"/>
        <v>7.3144684876581226E-2</v>
      </c>
      <c r="E173" s="318">
        <f t="shared" si="43"/>
        <v>7.7158336543949255E-2</v>
      </c>
      <c r="F173" s="318">
        <f t="shared" si="43"/>
        <v>8.3647812633176999E-2</v>
      </c>
      <c r="G173" s="318">
        <f t="shared" si="43"/>
        <v>9.4516081413667061E-2</v>
      </c>
      <c r="H173" s="318">
        <f t="shared" si="43"/>
        <v>9.4059296569769066E-2</v>
      </c>
      <c r="I173" s="318">
        <f t="shared" si="43"/>
        <v>9.1026277260899013E-2</v>
      </c>
      <c r="J173" s="318">
        <f t="shared" si="43"/>
        <v>9.167573432411294E-2</v>
      </c>
      <c r="K173" s="318">
        <f t="shared" si="43"/>
        <v>9.1559686145865488E-2</v>
      </c>
      <c r="L173" s="318">
        <f t="shared" si="43"/>
        <v>7.798398966872562E-2</v>
      </c>
      <c r="M173" s="318">
        <f t="shared" si="43"/>
        <v>8.5567404236449235E-2</v>
      </c>
      <c r="N173" s="318">
        <f t="shared" si="43"/>
        <v>8.9256977851487257E-2</v>
      </c>
      <c r="O173" s="318">
        <f t="shared" si="43"/>
        <v>8.4833672170256363E-2</v>
      </c>
      <c r="P173" s="318">
        <f t="shared" si="43"/>
        <v>9.1722728850266416E-2</v>
      </c>
      <c r="Q173" s="318">
        <f t="shared" si="43"/>
        <v>9.4318615378685453E-2</v>
      </c>
      <c r="R173" s="318">
        <f t="shared" si="43"/>
        <v>8.920655597996896E-2</v>
      </c>
      <c r="S173" s="318">
        <f t="shared" si="43"/>
        <v>9.3073606503432563E-2</v>
      </c>
      <c r="T173" s="318">
        <f t="shared" si="43"/>
        <v>9.4404994915462878E-2</v>
      </c>
      <c r="U173" s="318">
        <f t="shared" si="43"/>
        <v>9.8482603474642341E-2</v>
      </c>
      <c r="V173" s="318">
        <f t="shared" si="43"/>
        <v>9.4233109185808364E-2</v>
      </c>
      <c r="W173" s="318">
        <f t="shared" si="43"/>
        <v>9.085815411768848E-2</v>
      </c>
      <c r="X173" s="318">
        <f t="shared" si="43"/>
        <v>8.7970389637361132E-2</v>
      </c>
      <c r="Y173" s="318">
        <f t="shared" si="43"/>
        <v>9.8297224736368843E-2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6.6054779836308072E-2</v>
      </c>
      <c r="C174" s="269">
        <f t="shared" si="44"/>
        <v>6.5557825664434632E-2</v>
      </c>
      <c r="D174" s="269">
        <f t="shared" si="44"/>
        <v>5.8633802943397609E-2</v>
      </c>
      <c r="E174" s="269">
        <f t="shared" si="44"/>
        <v>6.1851202284784974E-2</v>
      </c>
      <c r="F174" s="269">
        <f t="shared" si="44"/>
        <v>6.705325712805485E-2</v>
      </c>
      <c r="G174" s="269">
        <f t="shared" si="44"/>
        <v>7.5765413467047626E-2</v>
      </c>
      <c r="H174" s="269">
        <f t="shared" si="44"/>
        <v>7.5399248344184128E-2</v>
      </c>
      <c r="I174" s="269">
        <f t="shared" si="44"/>
        <v>7.2967937623796511E-2</v>
      </c>
      <c r="J174" s="269">
        <f t="shared" si="44"/>
        <v>7.3488551493812282E-2</v>
      </c>
      <c r="K174" s="269">
        <f t="shared" si="44"/>
        <v>7.3395525650215024E-2</v>
      </c>
      <c r="L174" s="269">
        <f t="shared" si="44"/>
        <v>6.2513057383339593E-2</v>
      </c>
      <c r="M174" s="269">
        <f t="shared" si="44"/>
        <v>6.8592028618942785E-2</v>
      </c>
      <c r="N174" s="269">
        <f t="shared" si="44"/>
        <v>7.1549642458613144E-2</v>
      </c>
      <c r="O174" s="269">
        <f t="shared" si="44"/>
        <v>6.800385872724124E-2</v>
      </c>
      <c r="P174" s="269">
        <f t="shared" si="44"/>
        <v>7.3526222963592403E-2</v>
      </c>
      <c r="Q174" s="269">
        <f t="shared" si="44"/>
        <v>7.5607121930175714E-2</v>
      </c>
      <c r="R174" s="269">
        <f t="shared" si="44"/>
        <v>7.1509223580828188E-2</v>
      </c>
      <c r="S174" s="269">
        <f t="shared" si="44"/>
        <v>7.4609105393806274E-2</v>
      </c>
      <c r="T174" s="269">
        <f t="shared" si="44"/>
        <v>7.5676364975604038E-2</v>
      </c>
      <c r="U174" s="269">
        <f t="shared" si="44"/>
        <v>7.8945033056444805E-2</v>
      </c>
      <c r="V174" s="269">
        <f t="shared" si="44"/>
        <v>7.5538578969438969E-2</v>
      </c>
      <c r="W174" s="269">
        <f t="shared" si="44"/>
        <v>7.2833167759576503E-2</v>
      </c>
      <c r="X174" s="269">
        <f t="shared" si="44"/>
        <v>7.0518295342364534E-2</v>
      </c>
      <c r="Y174" s="269">
        <f t="shared" si="44"/>
        <v>7.8796430865757078E-2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7.7328746121954936E-2</v>
      </c>
      <c r="C175" s="269">
        <f t="shared" si="45"/>
        <v>7.726544537879762E-2</v>
      </c>
      <c r="D175" s="269">
        <f t="shared" si="45"/>
        <v>7.7210743088265255E-2</v>
      </c>
      <c r="E175" s="269">
        <f t="shared" si="45"/>
        <v>7.7226792287651433E-2</v>
      </c>
      <c r="F175" s="269">
        <f t="shared" si="45"/>
        <v>7.7280285858179407E-2</v>
      </c>
      <c r="G175" s="269">
        <f t="shared" si="45"/>
        <v>7.7397035029355216E-2</v>
      </c>
      <c r="H175" s="269">
        <f t="shared" si="45"/>
        <v>7.7429394524566986E-2</v>
      </c>
      <c r="I175" s="269">
        <f t="shared" si="45"/>
        <v>7.737924168480198E-2</v>
      </c>
      <c r="J175" s="269">
        <f t="shared" si="45"/>
        <v>7.7399787311371399E-2</v>
      </c>
      <c r="K175" s="269">
        <f t="shared" si="45"/>
        <v>7.7429168306129767E-2</v>
      </c>
      <c r="L175" s="269">
        <f t="shared" si="45"/>
        <v>7.7284720041026239E-2</v>
      </c>
      <c r="M175" s="269">
        <f t="shared" si="45"/>
        <v>7.7375005493945645E-2</v>
      </c>
      <c r="N175" s="269">
        <f t="shared" si="45"/>
        <v>7.7421488558568313E-2</v>
      </c>
      <c r="O175" s="269">
        <f t="shared" si="45"/>
        <v>7.7390234393873616E-2</v>
      </c>
      <c r="P175" s="269">
        <f t="shared" si="45"/>
        <v>7.7456973625221484E-2</v>
      </c>
      <c r="Q175" s="269">
        <f t="shared" si="45"/>
        <v>7.7480340286320296E-2</v>
      </c>
      <c r="R175" s="269">
        <f t="shared" si="45"/>
        <v>7.7453148581102235E-2</v>
      </c>
      <c r="S175" s="269">
        <f t="shared" si="45"/>
        <v>7.7488663485994647E-2</v>
      </c>
      <c r="T175" s="269">
        <f t="shared" si="45"/>
        <v>7.7499018928920235E-2</v>
      </c>
      <c r="U175" s="269">
        <f t="shared" si="45"/>
        <v>7.7533458785573189E-2</v>
      </c>
      <c r="V175" s="269">
        <f t="shared" si="45"/>
        <v>7.7516915331237737E-2</v>
      </c>
      <c r="W175" s="269">
        <f t="shared" si="45"/>
        <v>7.7509074240046785E-2</v>
      </c>
      <c r="X175" s="269">
        <f t="shared" si="45"/>
        <v>7.7495397379284556E-2</v>
      </c>
      <c r="Y175" s="269">
        <f t="shared" si="45"/>
        <v>7.758061344857925E-2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5.7095528213570876E-2</v>
      </c>
      <c r="C176" s="318">
        <f t="shared" si="46"/>
        <v>5.7184449339518474E-2</v>
      </c>
      <c r="D176" s="318">
        <f t="shared" si="46"/>
        <v>5.9250642173676808E-2</v>
      </c>
      <c r="E176" s="318">
        <f t="shared" si="46"/>
        <v>5.8281170837926791E-2</v>
      </c>
      <c r="F176" s="318">
        <f t="shared" si="46"/>
        <v>5.674122469862488E-2</v>
      </c>
      <c r="G176" s="318">
        <f t="shared" si="46"/>
        <v>5.4189356124111687E-2</v>
      </c>
      <c r="H176" s="318">
        <f t="shared" si="46"/>
        <v>5.4333875537798809E-2</v>
      </c>
      <c r="I176" s="318">
        <f t="shared" si="46"/>
        <v>5.5028456685952631E-2</v>
      </c>
      <c r="J176" s="318">
        <f t="shared" si="46"/>
        <v>5.4889533249052894E-2</v>
      </c>
      <c r="K176" s="318">
        <f t="shared" si="46"/>
        <v>5.4947408959398536E-2</v>
      </c>
      <c r="L176" s="318">
        <f t="shared" si="46"/>
        <v>5.8136365973525617E-2</v>
      </c>
      <c r="M176" s="318">
        <f t="shared" si="46"/>
        <v>5.6364603744603364E-2</v>
      </c>
      <c r="N176" s="318">
        <f t="shared" si="46"/>
        <v>5.5505141085764417E-2</v>
      </c>
      <c r="O176" s="318">
        <f t="shared" si="46"/>
        <v>5.6559994770806525E-2</v>
      </c>
      <c r="P176" s="318">
        <f t="shared" si="46"/>
        <v>5.4935180427372159E-2</v>
      </c>
      <c r="Q176" s="318">
        <f t="shared" si="46"/>
        <v>5.4321147609726991E-2</v>
      </c>
      <c r="R176" s="318">
        <f t="shared" si="46"/>
        <v>5.5549181801472419E-2</v>
      </c>
      <c r="S176" s="318">
        <f t="shared" si="46"/>
        <v>5.4635172926743546E-2</v>
      </c>
      <c r="T176" s="318">
        <f t="shared" si="46"/>
        <v>5.4318616437832618E-2</v>
      </c>
      <c r="U176" s="318">
        <f t="shared" si="46"/>
        <v>5.3351831648612492E-2</v>
      </c>
      <c r="V176" s="318">
        <f t="shared" si="46"/>
        <v>5.4378718026426895E-2</v>
      </c>
      <c r="W176" s="318">
        <f t="shared" si="46"/>
        <v>5.5199570554026023E-2</v>
      </c>
      <c r="X176" s="318">
        <f t="shared" si="46"/>
        <v>5.5894961502794389E-2</v>
      </c>
      <c r="Y176" s="318">
        <f t="shared" si="46"/>
        <v>5.3444504599822654E-2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2.0233217908384064E-2</v>
      </c>
      <c r="C177" s="318">
        <f t="shared" si="47"/>
        <v>2.0080996039279153E-2</v>
      </c>
      <c r="D177" s="318">
        <f t="shared" si="47"/>
        <v>1.7960100914588443E-2</v>
      </c>
      <c r="E177" s="318">
        <f t="shared" si="47"/>
        <v>1.8945621449724646E-2</v>
      </c>
      <c r="F177" s="318">
        <f t="shared" si="47"/>
        <v>2.0539061159554534E-2</v>
      </c>
      <c r="G177" s="318">
        <f t="shared" si="47"/>
        <v>2.3207678905243518E-2</v>
      </c>
      <c r="H177" s="318">
        <f t="shared" si="47"/>
        <v>2.3095518986768166E-2</v>
      </c>
      <c r="I177" s="318">
        <f t="shared" si="47"/>
        <v>2.2350784998849349E-2</v>
      </c>
      <c r="J177" s="318">
        <f t="shared" si="47"/>
        <v>2.2510254062318501E-2</v>
      </c>
      <c r="K177" s="318">
        <f t="shared" si="47"/>
        <v>2.2481759346731231E-2</v>
      </c>
      <c r="L177" s="318">
        <f t="shared" si="47"/>
        <v>1.9148354067500623E-2</v>
      </c>
      <c r="M177" s="318">
        <f t="shared" si="47"/>
        <v>2.1010401749342281E-2</v>
      </c>
      <c r="N177" s="318">
        <f t="shared" si="47"/>
        <v>2.1916347472803892E-2</v>
      </c>
      <c r="O177" s="318">
        <f t="shared" si="47"/>
        <v>2.0830239623067091E-2</v>
      </c>
      <c r="P177" s="318">
        <f t="shared" si="47"/>
        <v>2.2521793197849315E-2</v>
      </c>
      <c r="Q177" s="318">
        <f t="shared" si="47"/>
        <v>2.3159192676593301E-2</v>
      </c>
      <c r="R177" s="318">
        <f t="shared" si="47"/>
        <v>2.1903966779629823E-2</v>
      </c>
      <c r="S177" s="318">
        <f t="shared" si="47"/>
        <v>2.2853490559251094E-2</v>
      </c>
      <c r="T177" s="318">
        <f t="shared" si="47"/>
        <v>2.3180402491087625E-2</v>
      </c>
      <c r="U177" s="318">
        <f t="shared" si="47"/>
        <v>2.41816271369607E-2</v>
      </c>
      <c r="V177" s="318">
        <f t="shared" si="47"/>
        <v>2.3138197304810839E-2</v>
      </c>
      <c r="W177" s="318">
        <f t="shared" si="47"/>
        <v>2.2309503686020752E-2</v>
      </c>
      <c r="X177" s="318">
        <f t="shared" si="47"/>
        <v>2.1600435876490163E-2</v>
      </c>
      <c r="Y177" s="318">
        <f t="shared" si="47"/>
        <v>2.41361088487566E-2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6.0578443388340723E-2</v>
      </c>
      <c r="C178" s="319">
        <f t="shared" si="48"/>
        <v>6.0122689690545711E-2</v>
      </c>
      <c r="D178" s="319">
        <f t="shared" si="48"/>
        <v>5.3772709878859605E-2</v>
      </c>
      <c r="E178" s="319">
        <f t="shared" si="48"/>
        <v>5.6723367565448206E-2</v>
      </c>
      <c r="F178" s="319">
        <f t="shared" si="48"/>
        <v>6.149414093880598E-2</v>
      </c>
      <c r="G178" s="319">
        <f t="shared" si="48"/>
        <v>6.9484007393283975E-2</v>
      </c>
      <c r="H178" s="319">
        <f t="shared" si="48"/>
        <v>6.9148199549837336E-2</v>
      </c>
      <c r="I178" s="319">
        <f t="shared" si="48"/>
        <v>6.6918459034473313E-2</v>
      </c>
      <c r="J178" s="319">
        <f t="shared" si="48"/>
        <v>6.7395910899880951E-2</v>
      </c>
      <c r="K178" s="319">
        <f t="shared" si="48"/>
        <v>6.7310597455282783E-2</v>
      </c>
      <c r="L178" s="319">
        <f t="shared" si="48"/>
        <v>5.733035091651581E-2</v>
      </c>
      <c r="M178" s="319">
        <f t="shared" si="48"/>
        <v>6.2905339066774146E-2</v>
      </c>
      <c r="N178" s="319">
        <f t="shared" si="48"/>
        <v>6.5617749024010255E-2</v>
      </c>
      <c r="O178" s="319">
        <f t="shared" si="48"/>
        <v>6.2365931978059813E-2</v>
      </c>
      <c r="P178" s="319">
        <f t="shared" si="48"/>
        <v>6.7430459179431398E-2</v>
      </c>
      <c r="Q178" s="319">
        <f t="shared" si="48"/>
        <v>6.9338839171862093E-2</v>
      </c>
      <c r="R178" s="319">
        <f t="shared" si="48"/>
        <v>6.5580681113016043E-2</v>
      </c>
      <c r="S178" s="319">
        <f t="shared" si="48"/>
        <v>6.8423564177396826E-2</v>
      </c>
      <c r="T178" s="319">
        <f t="shared" si="48"/>
        <v>6.9402341554549787E-2</v>
      </c>
      <c r="U178" s="319">
        <f t="shared" si="48"/>
        <v>7.2400017495355046E-2</v>
      </c>
      <c r="V178" s="319">
        <f t="shared" si="48"/>
        <v>6.9275978832656543E-2</v>
      </c>
      <c r="W178" s="319">
        <f t="shared" si="48"/>
        <v>6.6794862398312588E-2</v>
      </c>
      <c r="X178" s="319">
        <f t="shared" si="48"/>
        <v>6.4671906754151548E-2</v>
      </c>
      <c r="Y178" s="319">
        <f t="shared" si="48"/>
        <v>7.2263735315348299E-2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0.48314508646618715</v>
      </c>
      <c r="C183" s="320">
        <f>IF(C$5=0,0,C$5/NMM_fec!C$5)</f>
        <v>0.48359665819942405</v>
      </c>
      <c r="D183" s="320">
        <f>IF(D$5=0,0,D$5/NMM_fec!D$5)</f>
        <v>0.47678109130605806</v>
      </c>
      <c r="E183" s="320">
        <f>IF(E$5=0,0,E$5/NMM_fec!E$5)</f>
        <v>0.47710469929098204</v>
      </c>
      <c r="F183" s="320">
        <f>IF(F$5=0,0,F$5/NMM_fec!F$5)</f>
        <v>0.48283765065789608</v>
      </c>
      <c r="G183" s="320">
        <f>IF(G$5=0,0,G$5/NMM_fec!G$5)</f>
        <v>0.48838683506855468</v>
      </c>
      <c r="H183" s="320">
        <f>IF(H$5=0,0,H$5/NMM_fec!H$5)</f>
        <v>0.48808091374549939</v>
      </c>
      <c r="I183" s="320">
        <f>IF(I$5=0,0,I$5/NMM_fec!I$5)</f>
        <v>0.49764888638742272</v>
      </c>
      <c r="J183" s="320">
        <f>IF(J$5=0,0,J$5/NMM_fec!J$5)</f>
        <v>0.4995410228500326</v>
      </c>
      <c r="K183" s="320">
        <f>IF(K$5=0,0,K$5/NMM_fec!K$5)</f>
        <v>0.49973047773423568</v>
      </c>
      <c r="L183" s="320">
        <f>IF(L$5=0,0,L$5/NMM_fec!L$5)</f>
        <v>0.49780521817530315</v>
      </c>
      <c r="M183" s="320">
        <f>IF(M$5=0,0,M$5/NMM_fec!M$5)</f>
        <v>0.50405045228079381</v>
      </c>
      <c r="N183" s="320">
        <f>IF(N$5=0,0,N$5/NMM_fec!N$5)</f>
        <v>0.50152769573286571</v>
      </c>
      <c r="O183" s="320">
        <f>IF(O$5=0,0,O$5/NMM_fec!O$5)</f>
        <v>0.50117666318486853</v>
      </c>
      <c r="P183" s="320">
        <f>IF(P$5=0,0,P$5/NMM_fec!P$5)</f>
        <v>0.50347529218542209</v>
      </c>
      <c r="Q183" s="320">
        <f>IF(Q$5=0,0,Q$5/NMM_fec!Q$5)</f>
        <v>0.50544332535677794</v>
      </c>
      <c r="R183" s="320">
        <f>IF(R$5=0,0,R$5/NMM_fec!R$5)</f>
        <v>0.5042874445428337</v>
      </c>
      <c r="S183" s="320">
        <f>IF(S$5=0,0,S$5/NMM_fec!S$5)</f>
        <v>0.50537613513233826</v>
      </c>
      <c r="T183" s="320">
        <f>IF(T$5=0,0,T$5/NMM_fec!T$5)</f>
        <v>0.50600597865677044</v>
      </c>
      <c r="U183" s="320">
        <f>IF(U$5=0,0,U$5/NMM_fec!U$5)</f>
        <v>0.51652097747337711</v>
      </c>
      <c r="V183" s="320">
        <f>IF(V$5=0,0,V$5/NMM_fec!V$5)</f>
        <v>0.51612837041935489</v>
      </c>
      <c r="W183" s="320">
        <f>IF(W$5=0,0,W$5/NMM_fec!W$5)</f>
        <v>0.51958846576374274</v>
      </c>
      <c r="X183" s="320">
        <f>IF(X$5=0,0,X$5/NMM_fec!X$5)</f>
        <v>0.51911496077114927</v>
      </c>
      <c r="Y183" s="320">
        <f>IF(Y$5=0,0,Y$5/NMM_fec!Y$5)</f>
        <v>0.52879617711925597</v>
      </c>
      <c r="DA183" s="95"/>
    </row>
    <row r="184" spans="1:105" ht="12" customHeight="1" x14ac:dyDescent="0.25">
      <c r="A184" s="55" t="s">
        <v>91</v>
      </c>
      <c r="B184" s="273">
        <f>IF(B$6=0,0,B$6/NMM_fec!B$6)</f>
        <v>0.38622069862027575</v>
      </c>
      <c r="C184" s="273">
        <f>IF(C$6=0,0,C$6/NMM_fec!C$6)</f>
        <v>0.38622069862027586</v>
      </c>
      <c r="D184" s="273">
        <f>IF(D$6=0,0,D$6/NMM_fec!D$6)</f>
        <v>0.38622069862027586</v>
      </c>
      <c r="E184" s="273">
        <f>IF(E$6=0,0,E$6/NMM_fec!E$6)</f>
        <v>0.38622069862027569</v>
      </c>
      <c r="F184" s="273">
        <f>IF(F$6=0,0,F$6/NMM_fec!F$6)</f>
        <v>0.388388076685665</v>
      </c>
      <c r="G184" s="273">
        <f>IF(G$6=0,0,G$6/NMM_fec!G$6)</f>
        <v>0.39437519696395756</v>
      </c>
      <c r="H184" s="273">
        <f>IF(H$6=0,0,H$6/NMM_fec!H$6)</f>
        <v>0.39626235699279538</v>
      </c>
      <c r="I184" s="273">
        <f>IF(I$6=0,0,I$6/NMM_fec!I$6)</f>
        <v>0.40206034561037246</v>
      </c>
      <c r="J184" s="273">
        <f>IF(J$6=0,0,J$6/NMM_fec!J$6)</f>
        <v>0.4020603456103724</v>
      </c>
      <c r="K184" s="273">
        <f>IF(K$6=0,0,K$6/NMM_fec!K$6)</f>
        <v>0.40206034561037263</v>
      </c>
      <c r="L184" s="273">
        <f>IF(L$6=0,0,L$6/NMM_fec!L$6)</f>
        <v>0.40206034561037263</v>
      </c>
      <c r="M184" s="273">
        <f>IF(M$6=0,0,M$6/NMM_fec!M$6)</f>
        <v>0.40206034561037252</v>
      </c>
      <c r="N184" s="273">
        <f>IF(N$6=0,0,N$6/NMM_fec!N$6)</f>
        <v>0.40206034561037257</v>
      </c>
      <c r="O184" s="273">
        <f>IF(O$6=0,0,O$6/NMM_fec!O$6)</f>
        <v>0.40206034561037252</v>
      </c>
      <c r="P184" s="273">
        <f>IF(P$6=0,0,P$6/NMM_fec!P$6)</f>
        <v>0.40206034561037246</v>
      </c>
      <c r="Q184" s="273">
        <f>IF(Q$6=0,0,Q$6/NMM_fec!Q$6)</f>
        <v>0.40206034561037246</v>
      </c>
      <c r="R184" s="273">
        <f>IF(R$6=0,0,R$6/NMM_fec!R$6)</f>
        <v>0.40206034561037252</v>
      </c>
      <c r="S184" s="273">
        <f>IF(S$6=0,0,S$6/NMM_fec!S$6)</f>
        <v>0.4020603456103724</v>
      </c>
      <c r="T184" s="273">
        <f>IF(T$6=0,0,T$6/NMM_fec!T$6)</f>
        <v>0.40206034561037229</v>
      </c>
      <c r="U184" s="273">
        <f>IF(U$6=0,0,U$6/NMM_fec!U$6)</f>
        <v>0.40951684382147302</v>
      </c>
      <c r="V184" s="273">
        <f>IF(V$6=0,0,V$6/NMM_fec!V$6)</f>
        <v>0.40951684382147313</v>
      </c>
      <c r="W184" s="273">
        <f>IF(W$6=0,0,W$6/NMM_fec!W$6)</f>
        <v>0.40951684382147308</v>
      </c>
      <c r="X184" s="273">
        <f>IF(X$6=0,0,X$6/NMM_fec!X$6)</f>
        <v>0.40951684382147296</v>
      </c>
      <c r="Y184" s="273">
        <f>IF(Y$6=0,0,Y$6/NMM_fec!Y$6)</f>
        <v>0.41860316848727097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0.10004754468809011</v>
      </c>
      <c r="C185" s="274">
        <f>IF(C$7=0,0,C$7/NMM_fec!C$7)</f>
        <v>0.10004754468809009</v>
      </c>
      <c r="D185" s="274">
        <f>IF(D$7=0,0,D$7/NMM_fec!D$7)</f>
        <v>0.10004754468809007</v>
      </c>
      <c r="E185" s="274">
        <f>IF(E$7=0,0,E$7/NMM_fec!E$7)</f>
        <v>0.10004754468809005</v>
      </c>
      <c r="F185" s="274">
        <f>IF(F$7=0,0,F$7/NMM_fec!F$7)</f>
        <v>0.10060898754868156</v>
      </c>
      <c r="G185" s="274">
        <f>IF(G$7=0,0,G$7/NMM_fec!G$7)</f>
        <v>0.10215990567848481</v>
      </c>
      <c r="H185" s="274">
        <f>IF(H$7=0,0,H$7/NMM_fec!H$7)</f>
        <v>0.10264876018056922</v>
      </c>
      <c r="I185" s="274">
        <f>IF(I$7=0,0,I$7/NMM_fec!I$7)</f>
        <v>0.10415068518715313</v>
      </c>
      <c r="J185" s="274">
        <f>IF(J$7=0,0,J$7/NMM_fec!J$7)</f>
        <v>0.10415068518715312</v>
      </c>
      <c r="K185" s="274">
        <f>IF(K$7=0,0,K$7/NMM_fec!K$7)</f>
        <v>0.10415068518715313</v>
      </c>
      <c r="L185" s="274">
        <f>IF(L$7=0,0,L$7/NMM_fec!L$7)</f>
        <v>0.10415068518715313</v>
      </c>
      <c r="M185" s="274">
        <f>IF(M$7=0,0,M$7/NMM_fec!M$7)</f>
        <v>0.10415068518715311</v>
      </c>
      <c r="N185" s="274">
        <f>IF(N$7=0,0,N$7/NMM_fec!N$7)</f>
        <v>0.10415068518715316</v>
      </c>
      <c r="O185" s="274">
        <f>IF(O$7=0,0,O$7/NMM_fec!O$7)</f>
        <v>0.10415068518715313</v>
      </c>
      <c r="P185" s="274">
        <f>IF(P$7=0,0,P$7/NMM_fec!P$7)</f>
        <v>0.10415068518715311</v>
      </c>
      <c r="Q185" s="274">
        <f>IF(Q$7=0,0,Q$7/NMM_fec!Q$7)</f>
        <v>0.10415068518715313</v>
      </c>
      <c r="R185" s="274">
        <f>IF(R$7=0,0,R$7/NMM_fec!R$7)</f>
        <v>0.10415068518715313</v>
      </c>
      <c r="S185" s="274">
        <f>IF(S$7=0,0,S$7/NMM_fec!S$7)</f>
        <v>0.10415068518715312</v>
      </c>
      <c r="T185" s="274">
        <f>IF(T$7=0,0,T$7/NMM_fec!T$7)</f>
        <v>0.10415068518715312</v>
      </c>
      <c r="U185" s="274">
        <f>IF(U$7=0,0,U$7/NMM_fec!U$7)</f>
        <v>0.10608223453356763</v>
      </c>
      <c r="V185" s="274">
        <f>IF(V$7=0,0,V$7/NMM_fec!V$7)</f>
        <v>0.10608223453356758</v>
      </c>
      <c r="W185" s="274">
        <f>IF(W$7=0,0,W$7/NMM_fec!W$7)</f>
        <v>0.10608223453356758</v>
      </c>
      <c r="X185" s="274">
        <f>IF(X$7=0,0,X$7/NMM_fec!X$7)</f>
        <v>0.1060822345335676</v>
      </c>
      <c r="Y185" s="274">
        <f>IF(Y$7=0,0,Y$7/NMM_fec!Y$7)</f>
        <v>0.10843597807009844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0.5484191876039064</v>
      </c>
      <c r="C186" s="274">
        <f>IF(C$8=0,0,C$8/NMM_fec!C$8)</f>
        <v>0.54841918760390573</v>
      </c>
      <c r="D186" s="274">
        <f>IF(D$8=0,0,D$8/NMM_fec!D$8)</f>
        <v>0.54841918760390629</v>
      </c>
      <c r="E186" s="274">
        <f>IF(E$8=0,0,E$8/NMM_fec!E$8)</f>
        <v>0.54841918760390596</v>
      </c>
      <c r="F186" s="274">
        <f>IF(F$8=0,0,F$8/NMM_fec!F$8)</f>
        <v>0.55149678474486052</v>
      </c>
      <c r="G186" s="274">
        <f>IF(G$8=0,0,G$8/NMM_fec!G$8)</f>
        <v>0.55999827534554014</v>
      </c>
      <c r="H186" s="274">
        <f>IF(H$8=0,0,H$8/NMM_fec!H$8)</f>
        <v>0.5626779731804592</v>
      </c>
      <c r="I186" s="274">
        <f>IF(I$8=0,0,I$8/NMM_fec!I$8)</f>
        <v>0.57091090377881293</v>
      </c>
      <c r="J186" s="274">
        <f>IF(J$8=0,0,J$8/NMM_fec!J$8)</f>
        <v>0.57091090377881315</v>
      </c>
      <c r="K186" s="274">
        <f>IF(K$8=0,0,K$8/NMM_fec!K$8)</f>
        <v>0.57091090377881304</v>
      </c>
      <c r="L186" s="274">
        <f>IF(L$8=0,0,L$8/NMM_fec!L$8)</f>
        <v>0.5709109037788126</v>
      </c>
      <c r="M186" s="274">
        <f>IF(M$8=0,0,M$8/NMM_fec!M$8)</f>
        <v>0.57091090377881271</v>
      </c>
      <c r="N186" s="274">
        <f>IF(N$8=0,0,N$8/NMM_fec!N$8)</f>
        <v>0.57091090377881315</v>
      </c>
      <c r="O186" s="274">
        <f>IF(O$8=0,0,O$8/NMM_fec!O$8)</f>
        <v>0.57091090377881271</v>
      </c>
      <c r="P186" s="274">
        <f>IF(P$8=0,0,P$8/NMM_fec!P$8)</f>
        <v>0.57091090377881282</v>
      </c>
      <c r="Q186" s="274">
        <f>IF(Q$8=0,0,Q$8/NMM_fec!Q$8)</f>
        <v>0.57091090377881304</v>
      </c>
      <c r="R186" s="274">
        <f>IF(R$8=0,0,R$8/NMM_fec!R$8)</f>
        <v>0.57091090377881293</v>
      </c>
      <c r="S186" s="274">
        <f>IF(S$8=0,0,S$8/NMM_fec!S$8)</f>
        <v>0.57091090377881293</v>
      </c>
      <c r="T186" s="274">
        <f>IF(T$8=0,0,T$8/NMM_fec!T$8)</f>
        <v>0.57091090377881282</v>
      </c>
      <c r="U186" s="274">
        <f>IF(U$8=0,0,U$8/NMM_fec!U$8)</f>
        <v>0.58149885700325188</v>
      </c>
      <c r="V186" s="274">
        <f>IF(V$8=0,0,V$8/NMM_fec!V$8)</f>
        <v>0.58149885700325199</v>
      </c>
      <c r="W186" s="274">
        <f>IF(W$8=0,0,W$8/NMM_fec!W$8)</f>
        <v>0.58149885700325199</v>
      </c>
      <c r="X186" s="274">
        <f>IF(X$8=0,0,X$8/NMM_fec!X$8)</f>
        <v>0.58149885700325188</v>
      </c>
      <c r="Y186" s="274">
        <f>IF(Y$8=0,0,Y$8/NMM_fec!Y$8)</f>
        <v>0.59440110385155343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0.38174045016228941</v>
      </c>
      <c r="C187" s="274">
        <f>IF(C$9=0,0,C$9/NMM_fec!C$9)</f>
        <v>0.38174045016228941</v>
      </c>
      <c r="D187" s="274">
        <f>IF(D$9=0,0,D$9/NMM_fec!D$9)</f>
        <v>0.38174045016228941</v>
      </c>
      <c r="E187" s="274">
        <f>IF(E$9=0,0,E$9/NMM_fec!E$9)</f>
        <v>0.38174045016228919</v>
      </c>
      <c r="F187" s="274">
        <f>IF(F$9=0,0,F$9/NMM_fec!F$9)</f>
        <v>0.38388268614629861</v>
      </c>
      <c r="G187" s="274">
        <f>IF(G$9=0,0,G$9/NMM_fec!G$9)</f>
        <v>0.38980035445971617</v>
      </c>
      <c r="H187" s="274">
        <f>IF(H$9=0,0,H$9/NMM_fec!H$9)</f>
        <v>0.39166562300050212</v>
      </c>
      <c r="I187" s="274">
        <f>IF(I$9=0,0,I$9/NMM_fec!I$9)</f>
        <v>0.39739635362373543</v>
      </c>
      <c r="J187" s="274">
        <f>IF(J$9=0,0,J$9/NMM_fec!J$9)</f>
        <v>0.39739635362373538</v>
      </c>
      <c r="K187" s="274">
        <f>IF(K$9=0,0,K$9/NMM_fec!K$9)</f>
        <v>0.39739635362373532</v>
      </c>
      <c r="L187" s="274">
        <f>IF(L$9=0,0,L$9/NMM_fec!L$9)</f>
        <v>0.39739635362373527</v>
      </c>
      <c r="M187" s="274">
        <f>IF(M$9=0,0,M$9/NMM_fec!M$9)</f>
        <v>0.39739635362373521</v>
      </c>
      <c r="N187" s="274">
        <f>IF(N$9=0,0,N$9/NMM_fec!N$9)</f>
        <v>0.39739635362373543</v>
      </c>
      <c r="O187" s="274">
        <f>IF(O$9=0,0,O$9/NMM_fec!O$9)</f>
        <v>0.39739635362373538</v>
      </c>
      <c r="P187" s="274">
        <f>IF(P$9=0,0,P$9/NMM_fec!P$9)</f>
        <v>0.39739635362373527</v>
      </c>
      <c r="Q187" s="274">
        <f>IF(Q$9=0,0,Q$9/NMM_fec!Q$9)</f>
        <v>0.39739635362373543</v>
      </c>
      <c r="R187" s="274">
        <f>IF(R$9=0,0,R$9/NMM_fec!R$9)</f>
        <v>0.39739635362373527</v>
      </c>
      <c r="S187" s="274">
        <f>IF(S$9=0,0,S$9/NMM_fec!S$9)</f>
        <v>0.39739635362373532</v>
      </c>
      <c r="T187" s="274">
        <f>IF(T$9=0,0,T$9/NMM_fec!T$9)</f>
        <v>0.39739635362373527</v>
      </c>
      <c r="U187" s="274">
        <f>IF(U$9=0,0,U$9/NMM_fec!U$9)</f>
        <v>0.40476635474979727</v>
      </c>
      <c r="V187" s="274">
        <f>IF(V$9=0,0,V$9/NMM_fec!V$9)</f>
        <v>0.40476635474979711</v>
      </c>
      <c r="W187" s="274">
        <f>IF(W$9=0,0,W$9/NMM_fec!W$9)</f>
        <v>0.40476635474979716</v>
      </c>
      <c r="X187" s="274">
        <f>IF(X$9=0,0,X$9/NMM_fec!X$9)</f>
        <v>0.40476635474979722</v>
      </c>
      <c r="Y187" s="274">
        <f>IF(Y$9=0,0,Y$9/NMM_fec!Y$9)</f>
        <v>0.41374727597083372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0.56169716670296632</v>
      </c>
      <c r="C188" s="275">
        <f>IF(C$10=0,0,C$10/NMM_fec!C$10)</f>
        <v>0.5671830736110659</v>
      </c>
      <c r="D188" s="275">
        <f>IF(D$10=0,0,D$10/NMM_fec!D$10)</f>
        <v>0.5618988973604051</v>
      </c>
      <c r="E188" s="275">
        <f>IF(E$10=0,0,E$10/NMM_fec!E$10)</f>
        <v>0.56797130143576025</v>
      </c>
      <c r="F188" s="275">
        <f>IF(F$10=0,0,F$10/NMM_fec!F$10)</f>
        <v>0.57441988551449752</v>
      </c>
      <c r="G188" s="275">
        <f>IF(G$10=0,0,G$10/NMM_fec!G$10)</f>
        <v>0.59280774099483602</v>
      </c>
      <c r="H188" s="275">
        <f>IF(H$10=0,0,H$10/NMM_fec!H$10)</f>
        <v>0.59349631869654196</v>
      </c>
      <c r="I188" s="275">
        <f>IF(I$10=0,0,I$10/NMM_fec!I$10)</f>
        <v>0.59962485768885443</v>
      </c>
      <c r="J188" s="275">
        <f>IF(J$10=0,0,J$10/NMM_fec!J$10)</f>
        <v>0.59815829732279213</v>
      </c>
      <c r="K188" s="275">
        <f>IF(K$10=0,0,K$10/NMM_fec!K$10)</f>
        <v>0.59572622288835231</v>
      </c>
      <c r="L188" s="275">
        <f>IF(L$10=0,0,L$10/NMM_fec!L$10)</f>
        <v>0.58780961900732109</v>
      </c>
      <c r="M188" s="275">
        <f>IF(M$10=0,0,M$10/NMM_fec!M$10)</f>
        <v>0.59038933000417193</v>
      </c>
      <c r="N188" s="275">
        <f>IF(N$10=0,0,N$10/NMM_fec!N$10)</f>
        <v>0.59416550844004579</v>
      </c>
      <c r="O188" s="275">
        <f>IF(O$10=0,0,O$10/NMM_fec!O$10)</f>
        <v>0.59073794523163281</v>
      </c>
      <c r="P188" s="275">
        <f>IF(P$10=0,0,P$10/NMM_fec!P$10)</f>
        <v>0.59515595196478766</v>
      </c>
      <c r="Q188" s="275">
        <f>IF(Q$10=0,0,Q$10/NMM_fec!Q$10)</f>
        <v>0.59660491709649732</v>
      </c>
      <c r="R188" s="275">
        <f>IF(R$10=0,0,R$10/NMM_fec!R$10)</f>
        <v>0.59262822067734178</v>
      </c>
      <c r="S188" s="275">
        <f>IF(S$10=0,0,S$10/NMM_fec!S$10)</f>
        <v>0.59548928127752332</v>
      </c>
      <c r="T188" s="275">
        <f>IF(T$10=0,0,T$10/NMM_fec!T$10)</f>
        <v>0.59682880620841383</v>
      </c>
      <c r="U188" s="275">
        <f>IF(U$10=0,0,U$10/NMM_fec!U$10)</f>
        <v>0.61245019252781829</v>
      </c>
      <c r="V188" s="275">
        <f>IF(V$10=0,0,V$10/NMM_fec!V$10)</f>
        <v>0.6069944493802617</v>
      </c>
      <c r="W188" s="275">
        <f>IF(W$10=0,0,W$10/NMM_fec!W$10)</f>
        <v>0.60387394683094131</v>
      </c>
      <c r="X188" s="275">
        <f>IF(X$10=0,0,X$10/NMM_fec!X$10)</f>
        <v>0.60354238585192999</v>
      </c>
      <c r="Y188" s="275">
        <f>IF(Y$10=0,0,Y$10/NMM_fec!Y$10)</f>
        <v>0.62811236820665262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0.53937108164203595</v>
      </c>
      <c r="C189" s="276">
        <f>IF(C$16=0,0,C$16/NMM_fec!C$16)</f>
        <v>0.53937108164203584</v>
      </c>
      <c r="D189" s="276">
        <f>IF(D$16=0,0,D$16/NMM_fec!D$16)</f>
        <v>0.53937108164203573</v>
      </c>
      <c r="E189" s="276">
        <f>IF(E$16=0,0,E$16/NMM_fec!E$16)</f>
        <v>0.53937108164203573</v>
      </c>
      <c r="F189" s="276">
        <f>IF(F$16=0,0,F$16/NMM_fec!F$16)</f>
        <v>0.54239790297924628</v>
      </c>
      <c r="G189" s="276">
        <f>IF(G$16=0,0,G$16/NMM_fec!G$16)</f>
        <v>0.55075913155130318</v>
      </c>
      <c r="H189" s="276">
        <f>IF(H$16=0,0,H$16/NMM_fec!H$16)</f>
        <v>0.5533946183328815</v>
      </c>
      <c r="I189" s="276">
        <f>IF(I$16=0,0,I$16/NMM_fec!I$16)</f>
        <v>0.5614917177456854</v>
      </c>
      <c r="J189" s="276">
        <f>IF(J$16=0,0,J$16/NMM_fec!J$16)</f>
        <v>0.56149171774568563</v>
      </c>
      <c r="K189" s="276">
        <f>IF(K$16=0,0,K$16/NMM_fec!K$16)</f>
        <v>0.56149171774568563</v>
      </c>
      <c r="L189" s="276">
        <f>IF(L$16=0,0,L$16/NMM_fec!L$16)</f>
        <v>0.56149171774568551</v>
      </c>
      <c r="M189" s="276">
        <f>IF(M$16=0,0,M$16/NMM_fec!M$16)</f>
        <v>0.56149171774568563</v>
      </c>
      <c r="N189" s="276">
        <f>IF(N$16=0,0,N$16/NMM_fec!N$16)</f>
        <v>0.56149171774568574</v>
      </c>
      <c r="O189" s="276">
        <f>IF(O$16=0,0,O$16/NMM_fec!O$16)</f>
        <v>0.56149171774568551</v>
      </c>
      <c r="P189" s="276">
        <f>IF(P$16=0,0,P$16/NMM_fec!P$16)</f>
        <v>0.56149171774568574</v>
      </c>
      <c r="Q189" s="276">
        <f>IF(Q$16=0,0,Q$16/NMM_fec!Q$16)</f>
        <v>0.56149171774568551</v>
      </c>
      <c r="R189" s="276">
        <f>IF(R$16=0,0,R$16/NMM_fec!R$16)</f>
        <v>0.56149171774568551</v>
      </c>
      <c r="S189" s="276">
        <f>IF(S$16=0,0,S$16/NMM_fec!S$16)</f>
        <v>0.56149171774568551</v>
      </c>
      <c r="T189" s="276">
        <f>IF(T$16=0,0,T$16/NMM_fec!T$16)</f>
        <v>0.56149171774568551</v>
      </c>
      <c r="U189" s="276">
        <f>IF(U$16=0,0,U$16/NMM_fec!U$16)</f>
        <v>0.57190498539226842</v>
      </c>
      <c r="V189" s="276">
        <f>IF(V$16=0,0,V$16/NMM_fec!V$16)</f>
        <v>0.57190498539226853</v>
      </c>
      <c r="W189" s="276">
        <f>IF(W$16=0,0,W$16/NMM_fec!W$16)</f>
        <v>0.57190498539226853</v>
      </c>
      <c r="X189" s="276">
        <f>IF(X$16=0,0,X$16/NMM_fec!X$16)</f>
        <v>0.57190498539226853</v>
      </c>
      <c r="Y189" s="276">
        <f>IF(Y$16=0,0,Y$16/NMM_fec!Y$16)</f>
        <v>0.58459436423874167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0.36191193921372566</v>
      </c>
      <c r="C190" s="276">
        <f>IF(C$17=0,0,C$17/NMM_fec!C$17)</f>
        <v>0.35278963130164731</v>
      </c>
      <c r="D190" s="276">
        <f>IF(D$17=0,0,D$17/NMM_fec!D$17)</f>
        <v>0.35780845802787181</v>
      </c>
      <c r="E190" s="276">
        <f>IF(E$17=0,0,E$17/NMM_fec!E$17)</f>
        <v>0.35490081809872515</v>
      </c>
      <c r="F190" s="276">
        <f>IF(F$17=0,0,F$17/NMM_fec!F$17)</f>
        <v>0.35576404167435421</v>
      </c>
      <c r="G190" s="276">
        <f>IF(G$17=0,0,G$17/NMM_fec!G$17)</f>
        <v>0.36493425033198656</v>
      </c>
      <c r="H190" s="276">
        <f>IF(H$17=0,0,H$17/NMM_fec!H$17)</f>
        <v>0.37027300075323266</v>
      </c>
      <c r="I190" s="276">
        <f>IF(I$17=0,0,I$17/NMM_fec!I$17)</f>
        <v>0.37308749369538896</v>
      </c>
      <c r="J190" s="276">
        <f>IF(J$17=0,0,J$17/NMM_fec!J$17)</f>
        <v>0.37430339387511785</v>
      </c>
      <c r="K190" s="276">
        <f>IF(K$17=0,0,K$17/NMM_fec!K$17)</f>
        <v>0.37712129468399452</v>
      </c>
      <c r="L190" s="276">
        <f>IF(L$17=0,0,L$17/NMM_fec!L$17)</f>
        <v>0.37438146350060342</v>
      </c>
      <c r="M190" s="276">
        <f>IF(M$17=0,0,M$17/NMM_fec!M$17)</f>
        <v>0.37662500118876324</v>
      </c>
      <c r="N190" s="276">
        <f>IF(N$17=0,0,N$17/NMM_fec!N$17)</f>
        <v>0.37762710685190543</v>
      </c>
      <c r="O190" s="276">
        <f>IF(O$17=0,0,O$17/NMM_fec!O$17)</f>
        <v>0.37526082691796098</v>
      </c>
      <c r="P190" s="276">
        <f>IF(P$17=0,0,P$17/NMM_fec!P$17)</f>
        <v>0.37747482449069253</v>
      </c>
      <c r="Q190" s="276">
        <f>IF(Q$17=0,0,Q$17/NMM_fec!Q$17)</f>
        <v>0.37627648944335962</v>
      </c>
      <c r="R190" s="276">
        <f>IF(R$17=0,0,R$17/NMM_fec!R$17)</f>
        <v>0.37452630316465441</v>
      </c>
      <c r="S190" s="276">
        <f>IF(S$17=0,0,S$17/NMM_fec!S$17)</f>
        <v>0.37429119863459592</v>
      </c>
      <c r="T190" s="276">
        <f>IF(T$17=0,0,T$17/NMM_fec!T$17)</f>
        <v>0.37232279280132791</v>
      </c>
      <c r="U190" s="276">
        <f>IF(U$17=0,0,U$17/NMM_fec!U$17)</f>
        <v>0.37578216908090695</v>
      </c>
      <c r="V190" s="276">
        <f>IF(V$17=0,0,V$17/NMM_fec!V$17)</f>
        <v>0.37808226186275723</v>
      </c>
      <c r="W190" s="276">
        <f>IF(W$17=0,0,W$17/NMM_fec!W$17)</f>
        <v>0.37640881966395667</v>
      </c>
      <c r="X190" s="276">
        <f>IF(X$17=0,0,X$17/NMM_fec!X$17)</f>
        <v>0.37442265400477454</v>
      </c>
      <c r="Y190" s="276">
        <f>IF(Y$17=0,0,Y$17/NMM_fec!Y$17)</f>
        <v>0.38680044070688618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0.50520741537176272</v>
      </c>
      <c r="C191" s="276">
        <f>IF(C$25=0,0,C$25/NMM_fec!C$25)</f>
        <v>0.50801863822735682</v>
      </c>
      <c r="D191" s="276">
        <f>IF(D$25=0,0,D$25/NMM_fec!D$25)</f>
        <v>0.4990182572223395</v>
      </c>
      <c r="E191" s="276">
        <f>IF(E$25=0,0,E$25/NMM_fec!E$25)</f>
        <v>0.49987491864969441</v>
      </c>
      <c r="F191" s="276">
        <f>IF(F$25=0,0,F$25/NMM_fec!F$25)</f>
        <v>0.50618286994952166</v>
      </c>
      <c r="G191" s="276">
        <f>IF(G$25=0,0,G$25/NMM_fec!G$25)</f>
        <v>0.50954149322657682</v>
      </c>
      <c r="H191" s="276">
        <f>IF(H$25=0,0,H$25/NMM_fec!H$25)</f>
        <v>0.50774828905531033</v>
      </c>
      <c r="I191" s="276">
        <f>IF(I$25=0,0,I$25/NMM_fec!I$25)</f>
        <v>0.51928689160230512</v>
      </c>
      <c r="J191" s="276">
        <f>IF(J$25=0,0,J$25/NMM_fec!J$25)</f>
        <v>0.52142889734544151</v>
      </c>
      <c r="K191" s="276">
        <f>IF(K$25=0,0,K$25/NMM_fec!K$25)</f>
        <v>0.52091995018226478</v>
      </c>
      <c r="L191" s="276">
        <f>IF(L$25=0,0,L$25/NMM_fec!L$25)</f>
        <v>0.5205978335761926</v>
      </c>
      <c r="M191" s="276">
        <f>IF(M$25=0,0,M$25/NMM_fec!M$25)</f>
        <v>0.5272638646230533</v>
      </c>
      <c r="N191" s="276">
        <f>IF(N$25=0,0,N$25/NMM_fec!N$25)</f>
        <v>0.52344540602768763</v>
      </c>
      <c r="O191" s="276">
        <f>IF(O$25=0,0,O$25/NMM_fec!O$25)</f>
        <v>0.52402214891646681</v>
      </c>
      <c r="P191" s="276">
        <f>IF(P$25=0,0,P$25/NMM_fec!P$25)</f>
        <v>0.52573824283750759</v>
      </c>
      <c r="Q191" s="276">
        <f>IF(Q$25=0,0,Q$25/NMM_fec!Q$25)</f>
        <v>0.52827127297430054</v>
      </c>
      <c r="R191" s="276">
        <f>IF(R$25=0,0,R$25/NMM_fec!R$25)</f>
        <v>0.52775905774124854</v>
      </c>
      <c r="S191" s="276">
        <f>IF(S$25=0,0,S$25/NMM_fec!S$25)</f>
        <v>0.52878873523427439</v>
      </c>
      <c r="T191" s="276">
        <f>IF(T$25=0,0,T$25/NMM_fec!T$25)</f>
        <v>0.52994336148818322</v>
      </c>
      <c r="U191" s="276">
        <f>IF(U$25=0,0,U$25/NMM_fec!U$25)</f>
        <v>0.54163761195907756</v>
      </c>
      <c r="V191" s="276">
        <f>IF(V$25=0,0,V$25/NMM_fec!V$25)</f>
        <v>0.54101576643236682</v>
      </c>
      <c r="W191" s="276">
        <f>IF(W$25=0,0,W$25/NMM_fec!W$25)</f>
        <v>0.54622171162844046</v>
      </c>
      <c r="X191" s="276">
        <f>IF(X$25=0,0,X$25/NMM_fec!X$25)</f>
        <v>0.54637390032391009</v>
      </c>
      <c r="Y191" s="276">
        <f>IF(Y$25=0,0,Y$25/NMM_fec!Y$25)</f>
        <v>0.55410110402566881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0.56574109900012448</v>
      </c>
      <c r="C192" s="277">
        <f>IF(C$33=0,0,C$33/NMM_fec!C$33)</f>
        <v>0.56559721654804807</v>
      </c>
      <c r="D192" s="277">
        <f>IF(D$33=0,0,D$33/NMM_fec!D$33)</f>
        <v>0.56412863284227877</v>
      </c>
      <c r="E192" s="277">
        <f>IF(E$33=0,0,E$33/NMM_fec!E$33)</f>
        <v>0.56307262165543948</v>
      </c>
      <c r="F192" s="277">
        <f>IF(F$33=0,0,F$33/NMM_fec!F$33)</f>
        <v>0.56686095050762209</v>
      </c>
      <c r="G192" s="277">
        <f>IF(G$33=0,0,G$33/NMM_fec!G$33)</f>
        <v>0.57687035023272482</v>
      </c>
      <c r="H192" s="277">
        <f>IF(H$33=0,0,H$33/NMM_fec!H$33)</f>
        <v>0.57971077771257407</v>
      </c>
      <c r="I192" s="277">
        <f>IF(I$33=0,0,I$33/NMM_fec!I$33)</f>
        <v>0.58777063109123939</v>
      </c>
      <c r="J192" s="277">
        <f>IF(J$33=0,0,J$33/NMM_fec!J$33)</f>
        <v>0.58799913454640329</v>
      </c>
      <c r="K192" s="277">
        <f>IF(K$33=0,0,K$33/NMM_fec!K$33)</f>
        <v>0.58850934206800054</v>
      </c>
      <c r="L192" s="277">
        <f>IF(L$33=0,0,L$33/NMM_fec!L$33)</f>
        <v>0.58690786335711453</v>
      </c>
      <c r="M192" s="277">
        <f>IF(M$33=0,0,M$33/NMM_fec!M$33)</f>
        <v>0.58854327003709672</v>
      </c>
      <c r="N192" s="277">
        <f>IF(N$33=0,0,N$33/NMM_fec!N$33)</f>
        <v>0.58862865927155761</v>
      </c>
      <c r="O192" s="277">
        <f>IF(O$33=0,0,O$33/NMM_fec!O$33)</f>
        <v>0.58826587242615536</v>
      </c>
      <c r="P192" s="277">
        <f>IF(P$33=0,0,P$33/NMM_fec!P$33)</f>
        <v>0.58898031460476696</v>
      </c>
      <c r="Q192" s="277">
        <f>IF(Q$33=0,0,Q$33/NMM_fec!Q$33)</f>
        <v>0.58921714347689502</v>
      </c>
      <c r="R192" s="277">
        <f>IF(R$33=0,0,R$33/NMM_fec!R$33)</f>
        <v>0.58878665299079691</v>
      </c>
      <c r="S192" s="277">
        <f>IF(S$33=0,0,S$33/NMM_fec!S$33)</f>
        <v>0.58908355290697589</v>
      </c>
      <c r="T192" s="277">
        <f>IF(T$33=0,0,T$33/NMM_fec!T$33)</f>
        <v>0.58909017047694301</v>
      </c>
      <c r="U192" s="277">
        <f>IF(U$33=0,0,U$33/NMM_fec!U$33)</f>
        <v>0.60008802350437807</v>
      </c>
      <c r="V192" s="277">
        <f>IF(V$33=0,0,V$33/NMM_fec!V$33)</f>
        <v>0.60007966061313711</v>
      </c>
      <c r="W192" s="277">
        <f>IF(W$33=0,0,W$33/NMM_fec!W$33)</f>
        <v>0.60005523197891419</v>
      </c>
      <c r="X192" s="277">
        <f>IF(X$33=0,0,X$33/NMM_fec!X$33)</f>
        <v>0.59971347672759545</v>
      </c>
      <c r="Y192" s="277">
        <f>IF(Y$33=0,0,Y$33/NMM_fec!Y$33)</f>
        <v>0.61371795922128569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0.55679488434585089</v>
      </c>
      <c r="C194" s="320">
        <f>IF(C$48=0,0,C$48/NMM_fec!C$48)</f>
        <v>0.5575234591911955</v>
      </c>
      <c r="D194" s="320">
        <f>IF(D$48=0,0,D$48/NMM_fec!D$48)</f>
        <v>0.55514574089760815</v>
      </c>
      <c r="E194" s="320">
        <f>IF(E$48=0,0,E$48/NMM_fec!E$48)</f>
        <v>0.55589654603358196</v>
      </c>
      <c r="F194" s="320">
        <f>IF(F$48=0,0,F$48/NMM_fec!F$48)</f>
        <v>0.55859648690456731</v>
      </c>
      <c r="G194" s="320">
        <f>IF(G$48=0,0,G$48/NMM_fec!G$48)</f>
        <v>0.55845033957528056</v>
      </c>
      <c r="H194" s="320">
        <f>IF(H$48=0,0,H$48/NMM_fec!H$48)</f>
        <v>0.55741511388779896</v>
      </c>
      <c r="I194" s="320">
        <f>IF(I$48=0,0,I$48/NMM_fec!I$48)</f>
        <v>0.55835881904319995</v>
      </c>
      <c r="J194" s="320">
        <f>IF(J$48=0,0,J$48/NMM_fec!J$48)</f>
        <v>0.56555611699808905</v>
      </c>
      <c r="K194" s="320">
        <f>IF(K$48=0,0,K$48/NMM_fec!K$48)</f>
        <v>0.56679408846499302</v>
      </c>
      <c r="L194" s="320">
        <f>IF(L$48=0,0,L$48/NMM_fec!L$48)</f>
        <v>0.58288167595640705</v>
      </c>
      <c r="M194" s="320">
        <f>IF(M$48=0,0,M$48/NMM_fec!M$48)</f>
        <v>0.59746264034061436</v>
      </c>
      <c r="N194" s="320">
        <f>IF(N$48=0,0,N$48/NMM_fec!N$48)</f>
        <v>0.59683397807413752</v>
      </c>
      <c r="O194" s="320">
        <f>IF(O$48=0,0,O$48/NMM_fec!O$48)</f>
        <v>0.59769419844088045</v>
      </c>
      <c r="P194" s="320">
        <f>IF(P$48=0,0,P$48/NMM_fec!P$48)</f>
        <v>0.59995722160755016</v>
      </c>
      <c r="Q194" s="320">
        <f>IF(Q$48=0,0,Q$48/NMM_fec!Q$48)</f>
        <v>0.6022081581947879</v>
      </c>
      <c r="R194" s="320">
        <f>IF(R$48=0,0,R$48/NMM_fec!R$48)</f>
        <v>0.60241998346674974</v>
      </c>
      <c r="S194" s="320">
        <f>IF(S$48=0,0,S$48/NMM_fec!S$48)</f>
        <v>0.61035782187724419</v>
      </c>
      <c r="T194" s="320">
        <f>IF(T$48=0,0,T$48/NMM_fec!T$48)</f>
        <v>0.61149497235370209</v>
      </c>
      <c r="U194" s="320">
        <f>IF(U$48=0,0,U$48/NMM_fec!U$48)</f>
        <v>0.61365606825518448</v>
      </c>
      <c r="V194" s="320">
        <f>IF(V$48=0,0,V$48/NMM_fec!V$48)</f>
        <v>0.62157218380002677</v>
      </c>
      <c r="W194" s="320">
        <f>IF(W$48=0,0,W$48/NMM_fec!W$48)</f>
        <v>0.62389403798969234</v>
      </c>
      <c r="X194" s="320">
        <f>IF(X$48=0,0,X$48/NMM_fec!X$48)</f>
        <v>0.62371426746258951</v>
      </c>
      <c r="Y194" s="320">
        <f>IF(Y$48=0,0,Y$48/NMM_fec!Y$48)</f>
        <v>0.63181646322367102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0.50343545101861387</v>
      </c>
      <c r="C195" s="273">
        <f>IF(C$49=0,0,C$49/NMM_fec!C$49)</f>
        <v>0.50487474956784362</v>
      </c>
      <c r="D195" s="273">
        <f>IF(D$49=0,0,D$49/NMM_fec!D$49)</f>
        <v>0.50795327273268809</v>
      </c>
      <c r="E195" s="273">
        <f>IF(E$49=0,0,E$49/NMM_fec!E$49)</f>
        <v>0.50923857973998754</v>
      </c>
      <c r="F195" s="273">
        <f>IF(F$49=0,0,F$49/NMM_fec!F$49)</f>
        <v>0.50923857973998743</v>
      </c>
      <c r="G195" s="273">
        <f>IF(G$49=0,0,G$49/NMM_fec!G$49)</f>
        <v>0.50923857973998732</v>
      </c>
      <c r="H195" s="273">
        <f>IF(H$49=0,0,H$49/NMM_fec!H$49)</f>
        <v>0.50923857973998732</v>
      </c>
      <c r="I195" s="273">
        <f>IF(I$49=0,0,I$49/NMM_fec!I$49)</f>
        <v>0.50923857973998732</v>
      </c>
      <c r="J195" s="273">
        <f>IF(J$49=0,0,J$49/NMM_fec!J$49)</f>
        <v>0.51331472176598869</v>
      </c>
      <c r="K195" s="273">
        <f>IF(K$49=0,0,K$49/NMM_fec!K$49)</f>
        <v>0.513552571682936</v>
      </c>
      <c r="L195" s="273">
        <f>IF(L$49=0,0,L$49/NMM_fec!L$49)</f>
        <v>0.51719731451464246</v>
      </c>
      <c r="M195" s="273">
        <f>IF(M$49=0,0,M$49/NMM_fec!M$49)</f>
        <v>0.52047758306317826</v>
      </c>
      <c r="N195" s="273">
        <f>IF(N$49=0,0,N$49/NMM_fec!N$49)</f>
        <v>0.52342982475686028</v>
      </c>
      <c r="O195" s="273">
        <f>IF(O$49=0,0,O$49/NMM_fec!O$49)</f>
        <v>0.52608684228117442</v>
      </c>
      <c r="P195" s="273">
        <f>IF(P$49=0,0,P$49/NMM_fec!P$49)</f>
        <v>0.52847815805305687</v>
      </c>
      <c r="Q195" s="273">
        <f>IF(Q$49=0,0,Q$49/NMM_fec!Q$49)</f>
        <v>0.53063034224775119</v>
      </c>
      <c r="R195" s="273">
        <f>IF(R$49=0,0,R$49/NMM_fec!R$49)</f>
        <v>0.53256730802297603</v>
      </c>
      <c r="S195" s="273">
        <f>IF(S$49=0,0,S$49/NMM_fec!S$49)</f>
        <v>0.53431057722067854</v>
      </c>
      <c r="T195" s="273">
        <f>IF(T$49=0,0,T$49/NMM_fec!T$49)</f>
        <v>0.53587951949861068</v>
      </c>
      <c r="U195" s="273">
        <f>IF(U$49=0,0,U$49/NMM_fec!U$49)</f>
        <v>0.53729156754874974</v>
      </c>
      <c r="V195" s="273">
        <f>IF(V$49=0,0,V$49/NMM_fec!V$49)</f>
        <v>0.53856241079387457</v>
      </c>
      <c r="W195" s="273">
        <f>IF(W$49=0,0,W$49/NMM_fec!W$49)</f>
        <v>0.53970616971448715</v>
      </c>
      <c r="X195" s="273">
        <f>IF(X$49=0,0,X$49/NMM_fec!X$49)</f>
        <v>0.54073555274303842</v>
      </c>
      <c r="Y195" s="273">
        <f>IF(Y$49=0,0,Y$49/NMM_fec!Y$49)</f>
        <v>0.54166199746873478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0.13068631422428584</v>
      </c>
      <c r="C196" s="274">
        <f>IF(C$50=0,0,C$50/NMM_fec!C$50)</f>
        <v>0.13105994032091162</v>
      </c>
      <c r="D196" s="274">
        <f>IF(D$50=0,0,D$50/NMM_fec!D$50)</f>
        <v>0.13185909112535657</v>
      </c>
      <c r="E196" s="274">
        <f>IF(E$50=0,0,E$50/NMM_fec!E$50)</f>
        <v>0.13219274270887293</v>
      </c>
      <c r="F196" s="274">
        <f>IF(F$50=0,0,F$50/NMM_fec!F$50)</f>
        <v>0.13219274270887288</v>
      </c>
      <c r="G196" s="274">
        <f>IF(G$50=0,0,G$50/NMM_fec!G$50)</f>
        <v>0.13219274270887293</v>
      </c>
      <c r="H196" s="274">
        <f>IF(H$50=0,0,H$50/NMM_fec!H$50)</f>
        <v>0.13219274270887293</v>
      </c>
      <c r="I196" s="274">
        <f>IF(I$50=0,0,I$50/NMM_fec!I$50)</f>
        <v>0.13219274270887293</v>
      </c>
      <c r="J196" s="274">
        <f>IF(J$50=0,0,J$50/NMM_fec!J$50)</f>
        <v>0.13331260763987154</v>
      </c>
      <c r="K196" s="274">
        <f>IF(K$50=0,0,K$50/NMM_fec!K$50)</f>
        <v>0.13331260763987157</v>
      </c>
      <c r="L196" s="274">
        <f>IF(L$50=0,0,L$50/NMM_fec!L$50)</f>
        <v>0.13675673303114178</v>
      </c>
      <c r="M196" s="274">
        <f>IF(M$50=0,0,M$50/NMM_fec!M$50)</f>
        <v>0.13985644588328505</v>
      </c>
      <c r="N196" s="274">
        <f>IF(N$50=0,0,N$50/NMM_fec!N$50)</f>
        <v>0.13997164682910485</v>
      </c>
      <c r="O196" s="274">
        <f>IF(O$50=0,0,O$50/NMM_fec!O$50)</f>
        <v>0.1399716468291049</v>
      </c>
      <c r="P196" s="274">
        <f>IF(P$50=0,0,P$50/NMM_fec!P$50)</f>
        <v>0.1399716468291049</v>
      </c>
      <c r="Q196" s="274">
        <f>IF(Q$50=0,0,Q$50/NMM_fec!Q$50)</f>
        <v>0.13997164682910487</v>
      </c>
      <c r="R196" s="274">
        <f>IF(R$50=0,0,R$50/NMM_fec!R$50)</f>
        <v>0.13997164682910493</v>
      </c>
      <c r="S196" s="274">
        <f>IF(S$50=0,0,S$50/NMM_fec!S$50)</f>
        <v>0.1415263516432296</v>
      </c>
      <c r="T196" s="274">
        <f>IF(T$50=0,0,T$50/NMM_fec!T$50)</f>
        <v>0.1415263516432296</v>
      </c>
      <c r="U196" s="274">
        <f>IF(U$50=0,0,U$50/NMM_fec!U$50)</f>
        <v>0.14152635164322966</v>
      </c>
      <c r="V196" s="274">
        <f>IF(V$50=0,0,V$50/NMM_fec!V$50)</f>
        <v>0.14341788815515497</v>
      </c>
      <c r="W196" s="274">
        <f>IF(W$50=0,0,W$50/NMM_fec!W$50)</f>
        <v>0.14341788815515497</v>
      </c>
      <c r="X196" s="274">
        <f>IF(X$50=0,0,X$50/NMM_fec!X$50)</f>
        <v>0.14341788815515494</v>
      </c>
      <c r="Y196" s="274">
        <f>IF(Y$50=0,0,Y$50/NMM_fec!Y$50)</f>
        <v>0.1456476885730224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0.71374848351729292</v>
      </c>
      <c r="C197" s="274">
        <f>IF(C$51=0,0,C$51/NMM_fec!C$51)</f>
        <v>0.71578905724876651</v>
      </c>
      <c r="D197" s="274">
        <f>IF(D$51=0,0,D$51/NMM_fec!D$51)</f>
        <v>0.72015365103320217</v>
      </c>
      <c r="E197" s="274">
        <f>IF(E$51=0,0,E$51/NMM_fec!E$51)</f>
        <v>0.72197590237735787</v>
      </c>
      <c r="F197" s="274">
        <f>IF(F$51=0,0,F$51/NMM_fec!F$51)</f>
        <v>0.72197590237735809</v>
      </c>
      <c r="G197" s="274">
        <f>IF(G$51=0,0,G$51/NMM_fec!G$51)</f>
        <v>0.7219759023773582</v>
      </c>
      <c r="H197" s="274">
        <f>IF(H$51=0,0,H$51/NMM_fec!H$51)</f>
        <v>0.72197590237735798</v>
      </c>
      <c r="I197" s="274">
        <f>IF(I$51=0,0,I$51/NMM_fec!I$51)</f>
        <v>0.7219759023773582</v>
      </c>
      <c r="J197" s="274">
        <f>IF(J$51=0,0,J$51/NMM_fec!J$51)</f>
        <v>0.72639431405535515</v>
      </c>
      <c r="K197" s="274">
        <f>IF(K$51=0,0,K$51/NMM_fec!K$51)</f>
        <v>0.72809208907210754</v>
      </c>
      <c r="L197" s="274">
        <f>IF(L$51=0,0,L$51/NMM_fec!L$51)</f>
        <v>0.73189888208062981</v>
      </c>
      <c r="M197" s="274">
        <f>IF(M$51=0,0,M$51/NMM_fec!M$51)</f>
        <v>0.73532499578830035</v>
      </c>
      <c r="N197" s="274">
        <f>IF(N$51=0,0,N$51/NMM_fec!N$51)</f>
        <v>0.73840849812520326</v>
      </c>
      <c r="O197" s="274">
        <f>IF(O$51=0,0,O$51/NMM_fec!O$51)</f>
        <v>0.7411836502284157</v>
      </c>
      <c r="P197" s="274">
        <f>IF(P$51=0,0,P$51/NMM_fec!P$51)</f>
        <v>0.7436812871213071</v>
      </c>
      <c r="Q197" s="274">
        <f>IF(Q$51=0,0,Q$51/NMM_fec!Q$51)</f>
        <v>0.74592916032490952</v>
      </c>
      <c r="R197" s="274">
        <f>IF(R$51=0,0,R$51/NMM_fec!R$51)</f>
        <v>0.74795224620815159</v>
      </c>
      <c r="S197" s="274">
        <f>IF(S$51=0,0,S$51/NMM_fec!S$51)</f>
        <v>0.74977302350306951</v>
      </c>
      <c r="T197" s="274">
        <f>IF(T$51=0,0,T$51/NMM_fec!T$51)</f>
        <v>0.75141172306849568</v>
      </c>
      <c r="U197" s="274">
        <f>IF(U$51=0,0,U$51/NMM_fec!U$51)</f>
        <v>0.75288655267737903</v>
      </c>
      <c r="V197" s="274">
        <f>IF(V$51=0,0,V$51/NMM_fec!V$51)</f>
        <v>0.75421389932537464</v>
      </c>
      <c r="W197" s="274">
        <f>IF(W$51=0,0,W$51/NMM_fec!W$51)</f>
        <v>0.75540851130857012</v>
      </c>
      <c r="X197" s="274">
        <f>IF(X$51=0,0,X$51/NMM_fec!X$51)</f>
        <v>0.75648366209344575</v>
      </c>
      <c r="Y197" s="274">
        <f>IF(Y$51=0,0,Y$51/NMM_fec!Y$51)</f>
        <v>0.75745129779983433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0.49862513421937282</v>
      </c>
      <c r="C198" s="274">
        <f>IF(C$52=0,0,C$52/NMM_fec!C$52)</f>
        <v>0.50005068029650968</v>
      </c>
      <c r="D198" s="274">
        <f>IF(D$52=0,0,D$52/NMM_fec!D$52)</f>
        <v>0.5030997882271534</v>
      </c>
      <c r="E198" s="274">
        <f>IF(E$52=0,0,E$52/NMM_fec!E$52)</f>
        <v>0.50437281414881041</v>
      </c>
      <c r="F198" s="274">
        <f>IF(F$52=0,0,F$52/NMM_fec!F$52)</f>
        <v>0.5043728141488103</v>
      </c>
      <c r="G198" s="274">
        <f>IF(G$52=0,0,G$52/NMM_fec!G$52)</f>
        <v>0.50437281414881052</v>
      </c>
      <c r="H198" s="274">
        <f>IF(H$52=0,0,H$52/NMM_fec!H$52)</f>
        <v>0.50437281414881052</v>
      </c>
      <c r="I198" s="274">
        <f>IF(I$52=0,0,I$52/NMM_fec!I$52)</f>
        <v>0.50437281414881041</v>
      </c>
      <c r="J198" s="274">
        <f>IF(J$52=0,0,J$52/NMM_fec!J$52)</f>
        <v>0.50864558597531129</v>
      </c>
      <c r="K198" s="274">
        <f>IF(K$52=0,0,K$52/NMM_fec!K$52)</f>
        <v>0.5086455859753114</v>
      </c>
      <c r="L198" s="274">
        <f>IF(L$52=0,0,L$52/NMM_fec!L$52)</f>
        <v>0.52293324530300878</v>
      </c>
      <c r="M198" s="274">
        <f>IF(M$52=0,0,M$52/NMM_fec!M$52)</f>
        <v>0.53405271700668366</v>
      </c>
      <c r="N198" s="274">
        <f>IF(N$52=0,0,N$52/NMM_fec!N$52)</f>
        <v>0.53405271700668377</v>
      </c>
      <c r="O198" s="274">
        <f>IF(O$52=0,0,O$52/NMM_fec!O$52)</f>
        <v>0.53405271700668355</v>
      </c>
      <c r="P198" s="274">
        <f>IF(P$52=0,0,P$52/NMM_fec!P$52)</f>
        <v>0.53405271700668355</v>
      </c>
      <c r="Q198" s="274">
        <f>IF(Q$52=0,0,Q$52/NMM_fec!Q$52)</f>
        <v>0.53405271700668377</v>
      </c>
      <c r="R198" s="274">
        <f>IF(R$52=0,0,R$52/NMM_fec!R$52)</f>
        <v>0.53405271700668366</v>
      </c>
      <c r="S198" s="274">
        <f>IF(S$52=0,0,S$52/NMM_fec!S$52)</f>
        <v>0.53998459213236849</v>
      </c>
      <c r="T198" s="274">
        <f>IF(T$52=0,0,T$52/NMM_fec!T$52)</f>
        <v>0.53998459213236838</v>
      </c>
      <c r="U198" s="274">
        <f>IF(U$52=0,0,U$52/NMM_fec!U$52)</f>
        <v>0.53998459213236838</v>
      </c>
      <c r="V198" s="274">
        <f>IF(V$52=0,0,V$52/NMM_fec!V$52)</f>
        <v>0.54720162669897876</v>
      </c>
      <c r="W198" s="274">
        <f>IF(W$52=0,0,W$52/NMM_fec!W$52)</f>
        <v>0.54720162669897887</v>
      </c>
      <c r="X198" s="274">
        <f>IF(X$52=0,0,X$52/NMM_fec!X$52)</f>
        <v>0.54720162669897887</v>
      </c>
      <c r="Y198" s="274">
        <f>IF(Y$52=0,0,Y$52/NMM_fec!Y$52)</f>
        <v>0.55570928520355212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0.73116468216355301</v>
      </c>
      <c r="C199" s="275">
        <f>IF(C$53=0,0,C$53/NMM_fec!C$53)</f>
        <v>0.74041650290866312</v>
      </c>
      <c r="D199" s="275">
        <f>IF(D$53=0,0,D$53/NMM_fec!D$53)</f>
        <v>0.73799109293004628</v>
      </c>
      <c r="E199" s="275">
        <f>IF(E$53=0,0,E$53/NMM_fec!E$53)</f>
        <v>0.74785408097032036</v>
      </c>
      <c r="F199" s="275">
        <f>IF(F$53=0,0,F$53/NMM_fec!F$53)</f>
        <v>0.75212426156499601</v>
      </c>
      <c r="G199" s="275">
        <f>IF(G$53=0,0,G$53/NMM_fec!G$53)</f>
        <v>0.76441692365279446</v>
      </c>
      <c r="H199" s="275">
        <f>IF(H$53=0,0,H$53/NMM_fec!H$53)</f>
        <v>0.76166014645054303</v>
      </c>
      <c r="I199" s="275">
        <f>IF(I$53=0,0,I$53/NMM_fec!I$53)</f>
        <v>0.75842808643609028</v>
      </c>
      <c r="J199" s="275">
        <f>IF(J$53=0,0,J$53/NMM_fec!J$53)</f>
        <v>0.76298240122303751</v>
      </c>
      <c r="K199" s="275">
        <f>IF(K$53=0,0,K$53/NMM_fec!K$53)</f>
        <v>0.75988016223337962</v>
      </c>
      <c r="L199" s="275">
        <f>IF(L$53=0,0,L$53/NMM_fec!L$53)</f>
        <v>0.78723415258247331</v>
      </c>
      <c r="M199" s="275">
        <f>IF(M$53=0,0,M$53/NMM_fec!M$53)</f>
        <v>0.79068907494992857</v>
      </c>
      <c r="N199" s="275">
        <f>IF(N$53=0,0,N$53/NMM_fec!N$53)</f>
        <v>0.79574638693469257</v>
      </c>
      <c r="O199" s="275">
        <f>IF(O$53=0,0,O$53/NMM_fec!O$53)</f>
        <v>0.79115596389541909</v>
      </c>
      <c r="P199" s="275">
        <f>IF(P$53=0,0,P$53/NMM_fec!P$53)</f>
        <v>0.79707285547768381</v>
      </c>
      <c r="Q199" s="275">
        <f>IF(Q$53=0,0,Q$53/NMM_fec!Q$53)</f>
        <v>0.79901340697718048</v>
      </c>
      <c r="R199" s="275">
        <f>IF(R$53=0,0,R$53/NMM_fec!R$53)</f>
        <v>0.79368754783098505</v>
      </c>
      <c r="S199" s="275">
        <f>IF(S$53=0,0,S$53/NMM_fec!S$53)</f>
        <v>0.80637754544468432</v>
      </c>
      <c r="T199" s="275">
        <f>IF(T$53=0,0,T$53/NMM_fec!T$53)</f>
        <v>0.8081914535363901</v>
      </c>
      <c r="U199" s="275">
        <f>IF(U$53=0,0,U$53/NMM_fec!U$53)</f>
        <v>0.81424429599093739</v>
      </c>
      <c r="V199" s="275">
        <f>IF(V$53=0,0,V$53/NMM_fec!V$53)</f>
        <v>0.8177766029609923</v>
      </c>
      <c r="W199" s="275">
        <f>IF(W$53=0,0,W$53/NMM_fec!W$53)</f>
        <v>0.81357248877688459</v>
      </c>
      <c r="X199" s="275">
        <f>IF(X$53=0,0,X$53/NMM_fec!X$53)</f>
        <v>0.81312579142838814</v>
      </c>
      <c r="Y199" s="275">
        <f>IF(Y$53=0,0,Y$53/NMM_fec!Y$53)</f>
        <v>0.84073056813128788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0.60618053685467876</v>
      </c>
      <c r="C200" s="276">
        <f>IF(C$59=0,0,C$59/NMM_fec!C$59)</f>
        <v>0.60791357882758867</v>
      </c>
      <c r="D200" s="276">
        <f>IF(D$59=0,0,D$59/NMM_fec!D$59)</f>
        <v>0.61162039133157342</v>
      </c>
      <c r="E200" s="276">
        <f>IF(E$59=0,0,E$59/NMM_fec!E$59)</f>
        <v>0.61316801395157661</v>
      </c>
      <c r="F200" s="276">
        <f>IF(F$59=0,0,F$59/NMM_fec!F$59)</f>
        <v>0.61316801395157661</v>
      </c>
      <c r="G200" s="276">
        <f>IF(G$59=0,0,G$59/NMM_fec!G$59)</f>
        <v>0.61316801395157661</v>
      </c>
      <c r="H200" s="276">
        <f>IF(H$59=0,0,H$59/NMM_fec!H$59)</f>
        <v>0.61316801395157661</v>
      </c>
      <c r="I200" s="276">
        <f>IF(I$59=0,0,I$59/NMM_fec!I$59)</f>
        <v>0.61316801395157672</v>
      </c>
      <c r="J200" s="276">
        <f>IF(J$59=0,0,J$59/NMM_fec!J$59)</f>
        <v>0.61836243946664959</v>
      </c>
      <c r="K200" s="276">
        <f>IF(K$59=0,0,K$59/NMM_fec!K$59)</f>
        <v>0.61836243946664959</v>
      </c>
      <c r="L200" s="276">
        <f>IF(L$59=0,0,L$59/NMM_fec!L$59)</f>
        <v>0.62321619551998464</v>
      </c>
      <c r="M200" s="276">
        <f>IF(M$59=0,0,M$59/NMM_fec!M$59)</f>
        <v>0.627584575967986</v>
      </c>
      <c r="N200" s="276">
        <f>IF(N$59=0,0,N$59/NMM_fec!N$59)</f>
        <v>0.6315161183711876</v>
      </c>
      <c r="O200" s="276">
        <f>IF(O$59=0,0,O$59/NMM_fec!O$59)</f>
        <v>0.63505450653406881</v>
      </c>
      <c r="P200" s="276">
        <f>IF(P$59=0,0,P$59/NMM_fec!P$59)</f>
        <v>0.63823905588066188</v>
      </c>
      <c r="Q200" s="276">
        <f>IF(Q$59=0,0,Q$59/NMM_fec!Q$59)</f>
        <v>0.64110515029259585</v>
      </c>
      <c r="R200" s="276">
        <f>IF(R$59=0,0,R$59/NMM_fec!R$59)</f>
        <v>0.64368463526333608</v>
      </c>
      <c r="S200" s="276">
        <f>IF(S$59=0,0,S$59/NMM_fec!S$59)</f>
        <v>0.64600617173700248</v>
      </c>
      <c r="T200" s="276">
        <f>IF(T$59=0,0,T$59/NMM_fec!T$59)</f>
        <v>0.64809555456330226</v>
      </c>
      <c r="U200" s="276">
        <f>IF(U$59=0,0,U$59/NMM_fec!U$59)</f>
        <v>0.64997599910697212</v>
      </c>
      <c r="V200" s="276">
        <f>IF(V$59=0,0,V$59/NMM_fec!V$59)</f>
        <v>0.65166839919627495</v>
      </c>
      <c r="W200" s="276">
        <f>IF(W$59=0,0,W$59/NMM_fec!W$59)</f>
        <v>0.6531915592766474</v>
      </c>
      <c r="X200" s="276">
        <f>IF(X$59=0,0,X$59/NMM_fec!X$59)</f>
        <v>0.65456240334898252</v>
      </c>
      <c r="Y200" s="276">
        <f>IF(Y$59=0,0,Y$59/NMM_fec!Y$59)</f>
        <v>0.65579616301408428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0.43338993762102357</v>
      </c>
      <c r="C201" s="276">
        <f>IF(C$60=0,0,C$60/NMM_fec!C$60)</f>
        <v>0.42553600044928674</v>
      </c>
      <c r="D201" s="276">
        <f>IF(D$60=0,0,D$60/NMM_fec!D$60)</f>
        <v>0.43106813721480663</v>
      </c>
      <c r="E201" s="276">
        <f>IF(E$60=0,0,E$60/NMM_fec!E$60)</f>
        <v>0.42252292209418651</v>
      </c>
      <c r="F201" s="276">
        <f>IF(F$60=0,0,F$60/NMM_fec!F$60)</f>
        <v>0.42104117244213835</v>
      </c>
      <c r="G201" s="276">
        <f>IF(G$60=0,0,G$60/NMM_fec!G$60)</f>
        <v>0.42813013862621807</v>
      </c>
      <c r="H201" s="276">
        <f>IF(H$60=0,0,H$60/NMM_fec!H$60)</f>
        <v>0.43535263119221568</v>
      </c>
      <c r="I201" s="276">
        <f>IF(I$60=0,0,I$60/NMM_fec!I$60)</f>
        <v>0.42929011467501621</v>
      </c>
      <c r="J201" s="276">
        <f>IF(J$60=0,0,J$60/NMM_fec!J$60)</f>
        <v>0.43592502841250474</v>
      </c>
      <c r="K201" s="276">
        <f>IF(K$60=0,0,K$60/NMM_fec!K$60)</f>
        <v>0.44302333757496265</v>
      </c>
      <c r="L201" s="276">
        <f>IF(L$60=0,0,L$60/NMM_fec!L$60)</f>
        <v>0.45804648339233195</v>
      </c>
      <c r="M201" s="276">
        <f>IF(M$60=0,0,M$60/NMM_fec!M$60)</f>
        <v>0.46578369935090491</v>
      </c>
      <c r="N201" s="276">
        <f>IF(N$60=0,0,N$60/NMM_fec!N$60)</f>
        <v>0.46872574685248619</v>
      </c>
      <c r="O201" s="276">
        <f>IF(O$60=0,0,O$60/NMM_fec!O$60)</f>
        <v>0.47075734122036217</v>
      </c>
      <c r="P201" s="276">
        <f>IF(P$60=0,0,P$60/NMM_fec!P$60)</f>
        <v>0.47202796166094735</v>
      </c>
      <c r="Q201" s="276">
        <f>IF(Q$60=0,0,Q$60/NMM_fec!Q$60)</f>
        <v>0.47219536243014715</v>
      </c>
      <c r="R201" s="276">
        <f>IF(R$60=0,0,R$60/NMM_fec!R$60)</f>
        <v>0.47486629766614136</v>
      </c>
      <c r="S201" s="276">
        <f>IF(S$60=0,0,S$60/NMM_fec!S$60)</f>
        <v>0.48165773164697812</v>
      </c>
      <c r="T201" s="276">
        <f>IF(T$60=0,0,T$60/NMM_fec!T$60)</f>
        <v>0.4814415890691075</v>
      </c>
      <c r="U201" s="276">
        <f>IF(U$60=0,0,U$60/NMM_fec!U$60)</f>
        <v>0.4817206495289596</v>
      </c>
      <c r="V201" s="276">
        <f>IF(V$60=0,0,V$60/NMM_fec!V$60)</f>
        <v>0.49237986981210852</v>
      </c>
      <c r="W201" s="276">
        <f>IF(W$60=0,0,W$60/NMM_fec!W$60)</f>
        <v>0.488224306205641</v>
      </c>
      <c r="X201" s="276">
        <f>IF(X$60=0,0,X$60/NMM_fec!X$60)</f>
        <v>0.48708530984363452</v>
      </c>
      <c r="Y201" s="276">
        <f>IF(Y$60=0,0,Y$60/NMM_fec!Y$60)</f>
        <v>0.49919868039380488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0.5967716018326179</v>
      </c>
      <c r="C202" s="276">
        <f>IF(C$79=0,0,C$79/NMM_fec!C$79)</f>
        <v>0.60149938670084102</v>
      </c>
      <c r="D202" s="276">
        <f>IF(D$79=0,0,D$79/NMM_fec!D$79)</f>
        <v>0.59446366917520477</v>
      </c>
      <c r="E202" s="276">
        <f>IF(E$79=0,0,E$79/NMM_fec!E$79)</f>
        <v>0.59707901196787638</v>
      </c>
      <c r="F202" s="276">
        <f>IF(F$79=0,0,F$79/NMM_fec!F$79)</f>
        <v>0.60142093020188414</v>
      </c>
      <c r="G202" s="276">
        <f>IF(G$79=0,0,G$79/NMM_fec!G$79)</f>
        <v>0.59705908893477122</v>
      </c>
      <c r="H202" s="276">
        <f>IF(H$79=0,0,H$79/NMM_fec!H$79)</f>
        <v>0.59239580969228212</v>
      </c>
      <c r="I202" s="276">
        <f>IF(I$79=0,0,I$79/NMM_fec!I$79)</f>
        <v>0.59668075454627911</v>
      </c>
      <c r="J202" s="276">
        <f>IF(J$79=0,0,J$79/NMM_fec!J$79)</f>
        <v>0.60412533696767579</v>
      </c>
      <c r="K202" s="276">
        <f>IF(K$79=0,0,K$79/NMM_fec!K$79)</f>
        <v>0.60363821301485288</v>
      </c>
      <c r="L202" s="276">
        <f>IF(L$79=0,0,L$79/NMM_fec!L$79)</f>
        <v>0.62112920955092565</v>
      </c>
      <c r="M202" s="276">
        <f>IF(M$79=0,0,M$79/NMM_fec!M$79)</f>
        <v>0.63984965971279639</v>
      </c>
      <c r="N202" s="276">
        <f>IF(N$79=0,0,N$79/NMM_fec!N$79)</f>
        <v>0.63654359565909624</v>
      </c>
      <c r="O202" s="276">
        <f>IF(O$79=0,0,O$79/NMM_fec!O$79)</f>
        <v>0.6369360529535022</v>
      </c>
      <c r="P202" s="276">
        <f>IF(P$79=0,0,P$79/NMM_fec!P$79)</f>
        <v>0.63933472232784649</v>
      </c>
      <c r="Q202" s="276">
        <f>IF(Q$79=0,0,Q$79/NMM_fec!Q$79)</f>
        <v>0.64240287262378171</v>
      </c>
      <c r="R202" s="276">
        <f>IF(R$79=0,0,R$79/NMM_fec!R$79)</f>
        <v>0.64150150920247151</v>
      </c>
      <c r="S202" s="276">
        <f>IF(S$79=0,0,S$79/NMM_fec!S$79)</f>
        <v>0.65005320079426299</v>
      </c>
      <c r="T202" s="276">
        <f>IF(T$79=0,0,T$79/NMM_fec!T$79)</f>
        <v>0.65144333895343209</v>
      </c>
      <c r="U202" s="276">
        <f>IF(U$79=0,0,U$79/NMM_fec!U$79)</f>
        <v>0.65374393839786371</v>
      </c>
      <c r="V202" s="276">
        <f>IF(V$79=0,0,V$79/NMM_fec!V$79)</f>
        <v>0.66157578837879294</v>
      </c>
      <c r="W202" s="276">
        <f>IF(W$79=0,0,W$79/NMM_fec!W$79)</f>
        <v>0.66744248831927255</v>
      </c>
      <c r="X202" s="276">
        <f>IF(X$79=0,0,X$79/NMM_fec!X$79)</f>
        <v>0.667458243373658</v>
      </c>
      <c r="Y202" s="276">
        <f>IF(Y$79=0,0,Y$79/NMM_fec!Y$79)</f>
        <v>0.67324779153888925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0.48576950702044519</v>
      </c>
      <c r="C203" s="277">
        <f>IF(C$89=0,0,C$89/NMM_fec!C$89)</f>
        <v>0.47563616951305038</v>
      </c>
      <c r="D203" s="277">
        <f>IF(D$89=0,0,D$89/NMM_fec!D$89)</f>
        <v>0.47877774813594992</v>
      </c>
      <c r="E203" s="277">
        <f>IF(E$89=0,0,E$89/NMM_fec!E$89)</f>
        <v>0.47659149207846402</v>
      </c>
      <c r="F203" s="277">
        <f>IF(F$89=0,0,F$89/NMM_fec!F$89)</f>
        <v>0.47978153444926075</v>
      </c>
      <c r="G203" s="277">
        <f>IF(G$89=0,0,G$89/NMM_fec!G$89)</f>
        <v>0.49062631339121388</v>
      </c>
      <c r="H203" s="277">
        <f>IF(H$89=0,0,H$89/NMM_fec!H$89)</f>
        <v>0.49676459722674854</v>
      </c>
      <c r="I203" s="277">
        <f>IF(I$89=0,0,I$89/NMM_fec!I$89)</f>
        <v>0.49057543392970038</v>
      </c>
      <c r="J203" s="277">
        <f>IF(J$89=0,0,J$89/NMM_fec!J$89)</f>
        <v>0.49764885472201825</v>
      </c>
      <c r="K203" s="277">
        <f>IF(K$89=0,0,K$89/NMM_fec!K$89)</f>
        <v>0.50309406642739252</v>
      </c>
      <c r="L203" s="277">
        <f>IF(L$89=0,0,L$89/NMM_fec!L$89)</f>
        <v>0.51562030743535692</v>
      </c>
      <c r="M203" s="277">
        <f>IF(M$89=0,0,M$89/NMM_fec!M$89)</f>
        <v>0.5250996086069516</v>
      </c>
      <c r="N203" s="277">
        <f>IF(N$89=0,0,N$89/NMM_fec!N$89)</f>
        <v>0.52956687867138308</v>
      </c>
      <c r="O203" s="277">
        <f>IF(O$89=0,0,O$89/NMM_fec!O$89)</f>
        <v>0.52893597016703719</v>
      </c>
      <c r="P203" s="277">
        <f>IF(P$89=0,0,P$89/NMM_fec!P$89)</f>
        <v>0.53341677225038131</v>
      </c>
      <c r="Q203" s="277">
        <f>IF(Q$89=0,0,Q$89/NMM_fec!Q$89)</f>
        <v>0.53482912231194024</v>
      </c>
      <c r="R203" s="277">
        <f>IF(R$89=0,0,R$89/NMM_fec!R$89)</f>
        <v>0.53467213348340115</v>
      </c>
      <c r="S203" s="277">
        <f>IF(S$89=0,0,S$89/NMM_fec!S$89)</f>
        <v>0.54389824599115666</v>
      </c>
      <c r="T203" s="277">
        <f>IF(T$89=0,0,T$89/NMM_fec!T$89)</f>
        <v>0.54438921762933112</v>
      </c>
      <c r="U203" s="277">
        <f>IF(U$89=0,0,U$89/NMM_fec!U$89)</f>
        <v>0.54677883003849459</v>
      </c>
      <c r="V203" s="277">
        <f>IF(V$89=0,0,V$89/NMM_fec!V$89)</f>
        <v>0.55532923512580601</v>
      </c>
      <c r="W203" s="277">
        <f>IF(W$89=0,0,W$89/NMM_fec!W$89)</f>
        <v>0.55001485871448863</v>
      </c>
      <c r="X203" s="277">
        <f>IF(X$89=0,0,X$89/NMM_fec!X$89)</f>
        <v>0.54772200668826077</v>
      </c>
      <c r="Y203" s="277">
        <f>IF(Y$89=0,0,Y$89/NMM_fec!Y$89)</f>
        <v>0.56486901484537211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0.41186108321969539</v>
      </c>
      <c r="C205" s="320">
        <f>IF(C$99=0,0,C$99/NMM_fec!C$99)</f>
        <v>0.40162324066082322</v>
      </c>
      <c r="D205" s="320">
        <f>IF(D$99=0,0,D$99/NMM_fec!D$99)</f>
        <v>0.40362336973851676</v>
      </c>
      <c r="E205" s="320">
        <f>IF(E$99=0,0,E$99/NMM_fec!E$99)</f>
        <v>0.40030143304113469</v>
      </c>
      <c r="F205" s="320">
        <f>IF(F$99=0,0,F$99/NMM_fec!F$99)</f>
        <v>0.40584458167379373</v>
      </c>
      <c r="G205" s="320">
        <f>IF(G$99=0,0,G$99/NMM_fec!G$99)</f>
        <v>0.41910114707226975</v>
      </c>
      <c r="H205" s="320">
        <f>IF(H$99=0,0,H$99/NMM_fec!H$99)</f>
        <v>0.43096552083801892</v>
      </c>
      <c r="I205" s="320">
        <f>IF(I$99=0,0,I$99/NMM_fec!I$99)</f>
        <v>0.42948836685679614</v>
      </c>
      <c r="J205" s="320">
        <f>IF(J$99=0,0,J$99/NMM_fec!J$99)</f>
        <v>0.43602750845947885</v>
      </c>
      <c r="K205" s="320">
        <f>IF(K$99=0,0,K$99/NMM_fec!K$99)</f>
        <v>0.44161350004513039</v>
      </c>
      <c r="L205" s="320">
        <f>IF(L$99=0,0,L$99/NMM_fec!L$99)</f>
        <v>0.43279252543366731</v>
      </c>
      <c r="M205" s="320">
        <f>IF(M$99=0,0,M$99/NMM_fec!M$99)</f>
        <v>0.4495568685746591</v>
      </c>
      <c r="N205" s="320">
        <f>IF(N$99=0,0,N$99/NMM_fec!N$99)</f>
        <v>0.45418252047026381</v>
      </c>
      <c r="O205" s="320">
        <f>IF(O$99=0,0,O$99/NMM_fec!O$99)</f>
        <v>0.45427525443833</v>
      </c>
      <c r="P205" s="320">
        <f>IF(P$99=0,0,P$99/NMM_fec!P$99)</f>
        <v>0.46450065791564427</v>
      </c>
      <c r="Q205" s="320">
        <f>IF(Q$99=0,0,Q$99/NMM_fec!Q$99)</f>
        <v>0.47148518478012458</v>
      </c>
      <c r="R205" s="320">
        <f>IF(R$99=0,0,R$99/NMM_fec!R$99)</f>
        <v>0.48165720801799933</v>
      </c>
      <c r="S205" s="320">
        <f>IF(S$99=0,0,S$99/NMM_fec!S$99)</f>
        <v>0.48614670020562617</v>
      </c>
      <c r="T205" s="320">
        <f>IF(T$99=0,0,T$99/NMM_fec!T$99)</f>
        <v>0.48645851623083236</v>
      </c>
      <c r="U205" s="320">
        <f>IF(U$99=0,0,U$99/NMM_fec!U$99)</f>
        <v>0.49039999975428905</v>
      </c>
      <c r="V205" s="320">
        <f>IF(V$99=0,0,V$99/NMM_fec!V$99)</f>
        <v>0.49505788951992979</v>
      </c>
      <c r="W205" s="320">
        <f>IF(W$99=0,0,W$99/NMM_fec!W$99)</f>
        <v>0.50559558106086966</v>
      </c>
      <c r="X205" s="320">
        <f>IF(X$99=0,0,X$99/NMM_fec!X$99)</f>
        <v>0.51388898645836689</v>
      </c>
      <c r="Y205" s="320">
        <f>IF(Y$99=0,0,Y$99/NMM_fec!Y$99)</f>
        <v>0.52290240645496033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0.41365881937979893</v>
      </c>
      <c r="C206" s="273">
        <f>IF(C$100=0,0,C$100/NMM_fec!C$100)</f>
        <v>0.41443804378930538</v>
      </c>
      <c r="D206" s="273">
        <f>IF(D$100=0,0,D$100/NMM_fec!D$100)</f>
        <v>0.41465636004462353</v>
      </c>
      <c r="E206" s="273">
        <f>IF(E$100=0,0,E$100/NMM_fec!E$100)</f>
        <v>0.41529935036194177</v>
      </c>
      <c r="F206" s="273">
        <f>IF(F$100=0,0,F$100/NMM_fec!F$100)</f>
        <v>0.41909657130230854</v>
      </c>
      <c r="G206" s="273">
        <f>IF(G$100=0,0,G$100/NMM_fec!G$100)</f>
        <v>0.42363312210647663</v>
      </c>
      <c r="H206" s="273">
        <f>IF(H$100=0,0,H$100/NMM_fec!H$100)</f>
        <v>0.42925517433894878</v>
      </c>
      <c r="I206" s="273">
        <f>IF(I$100=0,0,I$100/NMM_fec!I$100)</f>
        <v>0.43360241738419536</v>
      </c>
      <c r="J206" s="273">
        <f>IF(J$100=0,0,J$100/NMM_fec!J$100)</f>
        <v>0.43731966490720087</v>
      </c>
      <c r="K206" s="273">
        <f>IF(K$100=0,0,K$100/NMM_fec!K$100)</f>
        <v>0.43731966490720103</v>
      </c>
      <c r="L206" s="273">
        <f>IF(L$100=0,0,L$100/NMM_fec!L$100)</f>
        <v>0.43731966490720076</v>
      </c>
      <c r="M206" s="273">
        <f>IF(M$100=0,0,M$100/NMM_fec!M$100)</f>
        <v>0.44728125466176633</v>
      </c>
      <c r="N206" s="273">
        <f>IF(N$100=0,0,N$100/NMM_fec!N$100)</f>
        <v>0.44806145252806817</v>
      </c>
      <c r="O206" s="273">
        <f>IF(O$100=0,0,O$100/NMM_fec!O$100)</f>
        <v>0.44806145252806806</v>
      </c>
      <c r="P206" s="273">
        <f>IF(P$100=0,0,P$100/NMM_fec!P$100)</f>
        <v>0.45477314335569519</v>
      </c>
      <c r="Q206" s="273">
        <f>IF(Q$100=0,0,Q$100/NMM_fec!Q$100)</f>
        <v>0.46058600299561242</v>
      </c>
      <c r="R206" s="273">
        <f>IF(R$100=0,0,R$100/NMM_fec!R$100)</f>
        <v>0.46952740269605114</v>
      </c>
      <c r="S206" s="273">
        <f>IF(S$100=0,0,S$100/NMM_fec!S$100)</f>
        <v>0.47149853357773996</v>
      </c>
      <c r="T206" s="273">
        <f>IF(T$100=0,0,T$100/NMM_fec!T$100)</f>
        <v>0.47149853357773996</v>
      </c>
      <c r="U206" s="273">
        <f>IF(U$100=0,0,U$100/NMM_fec!U$100)</f>
        <v>0.47345226996385548</v>
      </c>
      <c r="V206" s="273">
        <f>IF(V$100=0,0,V$100/NMM_fec!V$100)</f>
        <v>0.4760742976663585</v>
      </c>
      <c r="W206" s="273">
        <f>IF(W$100=0,0,W$100/NMM_fec!W$100)</f>
        <v>0.48346686789972243</v>
      </c>
      <c r="X206" s="273">
        <f>IF(X$100=0,0,X$100/NMM_fec!X$100)</f>
        <v>0.49012018110975053</v>
      </c>
      <c r="Y206" s="273">
        <f>IF(Y$100=0,0,Y$100/NMM_fec!Y$100)</f>
        <v>0.49610816299877558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0.10736992550032262</v>
      </c>
      <c r="C207" s="274">
        <f>IF(C$101=0,0,C$101/NMM_fec!C$101)</f>
        <v>0.10757218219805766</v>
      </c>
      <c r="D207" s="274">
        <f>IF(D$101=0,0,D$101/NMM_fec!D$101)</f>
        <v>0.10762884870429627</v>
      </c>
      <c r="E207" s="274">
        <f>IF(E$101=0,0,E$101/NMM_fec!E$101)</f>
        <v>0.10779574426951444</v>
      </c>
      <c r="F207" s="274">
        <f>IF(F$101=0,0,F$101/NMM_fec!F$101)</f>
        <v>0.10878135683323721</v>
      </c>
      <c r="G207" s="274">
        <f>IF(G$101=0,0,G$101/NMM_fec!G$101)</f>
        <v>0.10995887100446226</v>
      </c>
      <c r="H207" s="274">
        <f>IF(H$101=0,0,H$101/NMM_fec!H$101)</f>
        <v>0.11141813961201791</v>
      </c>
      <c r="I207" s="274">
        <f>IF(I$101=0,0,I$101/NMM_fec!I$101)</f>
        <v>0.11254651676737447</v>
      </c>
      <c r="J207" s="274">
        <f>IF(J$101=0,0,J$101/NMM_fec!J$101)</f>
        <v>0.11351137130670171</v>
      </c>
      <c r="K207" s="274">
        <f>IF(K$101=0,0,K$101/NMM_fec!K$101)</f>
        <v>0.11351137130670173</v>
      </c>
      <c r="L207" s="274">
        <f>IF(L$101=0,0,L$101/NMM_fec!L$101)</f>
        <v>0.11351137130670172</v>
      </c>
      <c r="M207" s="274">
        <f>IF(M$101=0,0,M$101/NMM_fec!M$101)</f>
        <v>0.11609701701205888</v>
      </c>
      <c r="N207" s="274">
        <f>IF(N$101=0,0,N$101/NMM_fec!N$101)</f>
        <v>0.11629952638175127</v>
      </c>
      <c r="O207" s="274">
        <f>IF(O$101=0,0,O$101/NMM_fec!O$101)</f>
        <v>0.1162995263817513</v>
      </c>
      <c r="P207" s="274">
        <f>IF(P$101=0,0,P$101/NMM_fec!P$101)</f>
        <v>0.11804162327508953</v>
      </c>
      <c r="Q207" s="274">
        <f>IF(Q$101=0,0,Q$101/NMM_fec!Q$101)</f>
        <v>0.11955041814961317</v>
      </c>
      <c r="R207" s="274">
        <f>IF(R$101=0,0,R$101/NMM_fec!R$101)</f>
        <v>0.12197002380184706</v>
      </c>
      <c r="S207" s="274">
        <f>IF(S$101=0,0,S$101/NMM_fec!S$101)</f>
        <v>0.12238289153282228</v>
      </c>
      <c r="T207" s="274">
        <f>IF(T$101=0,0,T$101/NMM_fec!T$101)</f>
        <v>0.12238289153282245</v>
      </c>
      <c r="U207" s="274">
        <f>IF(U$101=0,0,U$101/NMM_fec!U$101)</f>
        <v>0.12289000638302434</v>
      </c>
      <c r="V207" s="274">
        <f>IF(V$101=0,0,V$101/NMM_fec!V$101)</f>
        <v>0.12357058396505102</v>
      </c>
      <c r="W207" s="274">
        <f>IF(W$101=0,0,W$101/NMM_fec!W$101)</f>
        <v>0.12756580865525402</v>
      </c>
      <c r="X207" s="274">
        <f>IF(X$101=0,0,X$101/NMM_fec!X$101)</f>
        <v>0.1301908518132148</v>
      </c>
      <c r="Y207" s="274">
        <f>IF(Y$101=0,0,Y$101/NMM_fec!Y$101)</f>
        <v>0.13048957251817253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0.58667461421321165</v>
      </c>
      <c r="C208" s="274">
        <f>IF(C$102=0,0,C$102/NMM_fec!C$102)</f>
        <v>0.58777975487120127</v>
      </c>
      <c r="D208" s="274">
        <f>IF(D$102=0,0,D$102/NMM_fec!D$102)</f>
        <v>0.58808938348025031</v>
      </c>
      <c r="E208" s="274">
        <f>IF(E$102=0,0,E$102/NMM_fec!E$102)</f>
        <v>0.58900130915107496</v>
      </c>
      <c r="F208" s="274">
        <f>IF(F$102=0,0,F$102/NMM_fec!F$102)</f>
        <v>0.59438674523004476</v>
      </c>
      <c r="G208" s="274">
        <f>IF(G$102=0,0,G$102/NMM_fec!G$102)</f>
        <v>0.6008207412388431</v>
      </c>
      <c r="H208" s="274">
        <f>IF(H$102=0,0,H$102/NMM_fec!H$102)</f>
        <v>0.60879425750405269</v>
      </c>
      <c r="I208" s="274">
        <f>IF(I$102=0,0,I$102/NMM_fec!I$102)</f>
        <v>0.61495976641375039</v>
      </c>
      <c r="J208" s="274">
        <f>IF(J$102=0,0,J$102/NMM_fec!J$102)</f>
        <v>0.6202317796147836</v>
      </c>
      <c r="K208" s="274">
        <f>IF(K$102=0,0,K$102/NMM_fec!K$102)</f>
        <v>0.62023177961478371</v>
      </c>
      <c r="L208" s="274">
        <f>IF(L$102=0,0,L$102/NMM_fec!L$102)</f>
        <v>0.62023177961478371</v>
      </c>
      <c r="M208" s="274">
        <f>IF(M$102=0,0,M$102/NMM_fec!M$102)</f>
        <v>0.63435987637571412</v>
      </c>
      <c r="N208" s="274">
        <f>IF(N$102=0,0,N$102/NMM_fec!N$102)</f>
        <v>0.63546639764584856</v>
      </c>
      <c r="O208" s="274">
        <f>IF(O$102=0,0,O$102/NMM_fec!O$102)</f>
        <v>0.63546639764584845</v>
      </c>
      <c r="P208" s="274">
        <f>IF(P$102=0,0,P$102/NMM_fec!P$102)</f>
        <v>0.64498530173429525</v>
      </c>
      <c r="Q208" s="274">
        <f>IF(Q$102=0,0,Q$102/NMM_fec!Q$102)</f>
        <v>0.65322943198597727</v>
      </c>
      <c r="R208" s="274">
        <f>IF(R$102=0,0,R$102/NMM_fec!R$102)</f>
        <v>0.66452249070311253</v>
      </c>
      <c r="S208" s="274">
        <f>IF(S$102=0,0,S$102/NMM_fec!S$102)</f>
        <v>0.66870620745750797</v>
      </c>
      <c r="T208" s="274">
        <f>IF(T$102=0,0,T$102/NMM_fec!T$102)</f>
        <v>0.6687062074575072</v>
      </c>
      <c r="U208" s="274">
        <f>IF(U$102=0,0,U$102/NMM_fec!U$102)</f>
        <v>0.6714771082262071</v>
      </c>
      <c r="V208" s="274">
        <f>IF(V$102=0,0,V$102/NMM_fec!V$102)</f>
        <v>0.67519581799076256</v>
      </c>
      <c r="W208" s="274">
        <f>IF(W$102=0,0,W$102/NMM_fec!W$102)</f>
        <v>0.68429223810741946</v>
      </c>
      <c r="X208" s="274">
        <f>IF(X$102=0,0,X$102/NMM_fec!X$102)</f>
        <v>0.6924790162124107</v>
      </c>
      <c r="Y208" s="274">
        <f>IF(Y$102=0,0,Y$102/NMM_fec!Y$102)</f>
        <v>0.69984711650690234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0.40982841199219772</v>
      </c>
      <c r="C209" s="274">
        <f>IF(C$103=0,0,C$103/NMM_fec!C$103)</f>
        <v>0.41060042092171212</v>
      </c>
      <c r="D209" s="274">
        <f>IF(D$103=0,0,D$103/NMM_fec!D$103)</f>
        <v>0.41081671560718086</v>
      </c>
      <c r="E209" s="274">
        <f>IF(E$103=0,0,E$103/NMM_fec!E$103)</f>
        <v>0.41145375194806677</v>
      </c>
      <c r="F209" s="274">
        <f>IF(F$103=0,0,F$103/NMM_fec!F$103)</f>
        <v>0.41521581129520524</v>
      </c>
      <c r="G209" s="274">
        <f>IF(G$103=0,0,G$103/NMM_fec!G$103)</f>
        <v>0.41971035444257887</v>
      </c>
      <c r="H209" s="274">
        <f>IF(H$103=0,0,H$103/NMM_fec!H$103)</f>
        <v>0.42528034746732751</v>
      </c>
      <c r="I209" s="274">
        <f>IF(I$103=0,0,I$103/NMM_fec!I$103)</f>
        <v>0.42958733581209135</v>
      </c>
      <c r="J209" s="274">
        <f>IF(J$103=0,0,J$103/NMM_fec!J$103)</f>
        <v>0.43327016228154591</v>
      </c>
      <c r="K209" s="274">
        <f>IF(K$103=0,0,K$103/NMM_fec!K$103)</f>
        <v>0.43327016228154597</v>
      </c>
      <c r="L209" s="274">
        <f>IF(L$103=0,0,L$103/NMM_fec!L$103)</f>
        <v>0.43327016228154608</v>
      </c>
      <c r="M209" s="274">
        <f>IF(M$103=0,0,M$103/NMM_fec!M$103)</f>
        <v>0.44313950947968456</v>
      </c>
      <c r="N209" s="274">
        <f>IF(N$103=0,0,N$103/NMM_fec!N$103)</f>
        <v>0.44391248285195672</v>
      </c>
      <c r="O209" s="274">
        <f>IF(O$103=0,0,O$103/NMM_fec!O$103)</f>
        <v>0.44391248285195684</v>
      </c>
      <c r="P209" s="274">
        <f>IF(P$103=0,0,P$103/NMM_fec!P$103)</f>
        <v>0.45056202461149919</v>
      </c>
      <c r="Q209" s="274">
        <f>IF(Q$103=0,0,Q$103/NMM_fec!Q$103)</f>
        <v>0.45632105820090163</v>
      </c>
      <c r="R209" s="274">
        <f>IF(R$103=0,0,R$103/NMM_fec!R$103)</f>
        <v>0.46555663452715479</v>
      </c>
      <c r="S209" s="274">
        <f>IF(S$103=0,0,S$103/NMM_fec!S$103)</f>
        <v>0.46713254068299859</v>
      </c>
      <c r="T209" s="274">
        <f>IF(T$103=0,0,T$103/NMM_fec!T$103)</f>
        <v>0.46713254068299859</v>
      </c>
      <c r="U209" s="274">
        <f>IF(U$103=0,0,U$103/NMM_fec!U$103)</f>
        <v>0.46906818581628401</v>
      </c>
      <c r="V209" s="274">
        <f>IF(V$103=0,0,V$103/NMM_fec!V$103)</f>
        <v>0.47166593400675527</v>
      </c>
      <c r="W209" s="274">
        <f>IF(W$103=0,0,W$103/NMM_fec!W$103)</f>
        <v>0.48691561014006879</v>
      </c>
      <c r="X209" s="274">
        <f>IF(X$103=0,0,X$103/NMM_fec!X$103)</f>
        <v>0.49693533646310556</v>
      </c>
      <c r="Y209" s="274">
        <f>IF(Y$103=0,0,Y$103/NMM_fec!Y$103)</f>
        <v>0.49807554617799071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0.6001096855047825</v>
      </c>
      <c r="C210" s="275">
        <f>IF(C$104=0,0,C$104/NMM_fec!C$104)</f>
        <v>0.60711224404796893</v>
      </c>
      <c r="D210" s="275">
        <f>IF(D$104=0,0,D$104/NMM_fec!D$104)</f>
        <v>0.60177289958448932</v>
      </c>
      <c r="E210" s="275">
        <f>IF(E$104=0,0,E$104/NMM_fec!E$104)</f>
        <v>0.60921944790934823</v>
      </c>
      <c r="F210" s="275">
        <f>IF(F$104=0,0,F$104/NMM_fec!F$104)</f>
        <v>0.61830014021461044</v>
      </c>
      <c r="G210" s="275">
        <f>IF(G$104=0,0,G$104/NMM_fec!G$104)</f>
        <v>0.63520782722594238</v>
      </c>
      <c r="H210" s="275">
        <f>IF(H$104=0,0,H$104/NMM_fec!H$104)</f>
        <v>0.64131649437290428</v>
      </c>
      <c r="I210" s="275">
        <f>IF(I$104=0,0,I$104/NMM_fec!I$104)</f>
        <v>0.64506241987429713</v>
      </c>
      <c r="J210" s="275">
        <f>IF(J$104=0,0,J$104/NMM_fec!J$104)</f>
        <v>0.6490012844688956</v>
      </c>
      <c r="K210" s="275">
        <f>IF(K$104=0,0,K$104/NMM_fec!K$104)</f>
        <v>0.64636248561090104</v>
      </c>
      <c r="L210" s="275">
        <f>IF(L$104=0,0,L$104/NMM_fec!L$104)</f>
        <v>0.63777297659561738</v>
      </c>
      <c r="M210" s="275">
        <f>IF(M$104=0,0,M$104/NMM_fec!M$104)</f>
        <v>0.65516338141741859</v>
      </c>
      <c r="N210" s="275">
        <f>IF(N$104=0,0,N$104/NMM_fec!N$104)</f>
        <v>0.6605039785481096</v>
      </c>
      <c r="O210" s="275">
        <f>IF(O$104=0,0,O$104/NMM_fec!O$104)</f>
        <v>0.65669372853574237</v>
      </c>
      <c r="P210" s="275">
        <f>IF(P$104=0,0,P$104/NMM_fec!P$104)</f>
        <v>0.67151544960077969</v>
      </c>
      <c r="Q210" s="275">
        <f>IF(Q$104=0,0,Q$104/NMM_fec!Q$104)</f>
        <v>0.68175445173514226</v>
      </c>
      <c r="R210" s="275">
        <f>IF(R$104=0,0,R$104/NMM_fec!R$104)</f>
        <v>0.69091638445361281</v>
      </c>
      <c r="S210" s="275">
        <f>IF(S$104=0,0,S$104/NMM_fec!S$104)</f>
        <v>0.69660199400672917</v>
      </c>
      <c r="T210" s="275">
        <f>IF(T$104=0,0,T$104/NMM_fec!T$104)</f>
        <v>0.69816896719536192</v>
      </c>
      <c r="U210" s="275">
        <f>IF(U$104=0,0,U$104/NMM_fec!U$104)</f>
        <v>0.70631246234063993</v>
      </c>
      <c r="V210" s="275">
        <f>IF(V$104=0,0,V$104/NMM_fec!V$104)</f>
        <v>0.70389737496278471</v>
      </c>
      <c r="W210" s="275">
        <f>IF(W$104=0,0,W$104/NMM_fec!W$104)</f>
        <v>0.72291977764285642</v>
      </c>
      <c r="X210" s="275">
        <f>IF(X$104=0,0,X$104/NMM_fec!X$104)</f>
        <v>0.7373908947677591</v>
      </c>
      <c r="Y210" s="275">
        <f>IF(Y$104=0,0,Y$104/NMM_fec!Y$104)</f>
        <v>0.75247476250823342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0.39685106458049224</v>
      </c>
      <c r="C211" s="276">
        <f>IF(C$110=0,0,C$110/NMM_fec!C$110)</f>
        <v>0.38516390281675733</v>
      </c>
      <c r="D211" s="276">
        <f>IF(D$110=0,0,D$110/NMM_fec!D$110)</f>
        <v>0.38938286397202454</v>
      </c>
      <c r="E211" s="276">
        <f>IF(E$110=0,0,E$110/NMM_fec!E$110)</f>
        <v>0.38461328965455316</v>
      </c>
      <c r="F211" s="276">
        <f>IF(F$110=0,0,F$110/NMM_fec!F$110)</f>
        <v>0.38870096223828354</v>
      </c>
      <c r="G211" s="276">
        <f>IF(G$110=0,0,G$110/NMM_fec!G$110)</f>
        <v>0.40040317722136914</v>
      </c>
      <c r="H211" s="276">
        <f>IF(H$110=0,0,H$110/NMM_fec!H$110)</f>
        <v>0.41316733625976149</v>
      </c>
      <c r="I211" s="276">
        <f>IF(I$110=0,0,I$110/NMM_fec!I$110)</f>
        <v>0.41131316180866273</v>
      </c>
      <c r="J211" s="276">
        <f>IF(J$110=0,0,J$110/NMM_fec!J$110)</f>
        <v>0.41800075205763859</v>
      </c>
      <c r="K211" s="276">
        <f>IF(K$110=0,0,K$110/NMM_fec!K$110)</f>
        <v>0.42453209173457035</v>
      </c>
      <c r="L211" s="276">
        <f>IF(L$110=0,0,L$110/NMM_fec!L$110)</f>
        <v>0.41755279356206326</v>
      </c>
      <c r="M211" s="276">
        <f>IF(M$110=0,0,M$110/NMM_fec!M$110)</f>
        <v>0.4331795003134839</v>
      </c>
      <c r="N211" s="276">
        <f>IF(N$110=0,0,N$110/NMM_fec!N$110)</f>
        <v>0.4375047720538483</v>
      </c>
      <c r="O211" s="276">
        <f>IF(O$110=0,0,O$110/NMM_fec!O$110)</f>
        <v>0.43863928024424692</v>
      </c>
      <c r="P211" s="276">
        <f>IF(P$110=0,0,P$110/NMM_fec!P$110)</f>
        <v>0.44757898312490302</v>
      </c>
      <c r="Q211" s="276">
        <f>IF(Q$110=0,0,Q$110/NMM_fec!Q$110)</f>
        <v>0.45391349514883733</v>
      </c>
      <c r="R211" s="276">
        <f>IF(R$110=0,0,R$110/NMM_fec!R$110)</f>
        <v>0.46510380622476921</v>
      </c>
      <c r="S211" s="276">
        <f>IF(S$110=0,0,S$110/NMM_fec!S$110)</f>
        <v>0.46906922064323014</v>
      </c>
      <c r="T211" s="276">
        <f>IF(T$110=0,0,T$110/NMM_fec!T$110)</f>
        <v>0.46911683102550633</v>
      </c>
      <c r="U211" s="276">
        <f>IF(U$110=0,0,U$110/NMM_fec!U$110)</f>
        <v>0.47234562004614855</v>
      </c>
      <c r="V211" s="276">
        <f>IF(V$110=0,0,V$110/NMM_fec!V$110)</f>
        <v>0.47829181602912657</v>
      </c>
      <c r="W211" s="276">
        <f>IF(W$110=0,0,W$110/NMM_fec!W$110)</f>
        <v>0.48846818770338818</v>
      </c>
      <c r="X211" s="276">
        <f>IF(X$110=0,0,X$110/NMM_fec!X$110)</f>
        <v>0.49689398279314423</v>
      </c>
      <c r="Y211" s="276">
        <f>IF(Y$110=0,0,Y$110/NMM_fec!Y$110)</f>
        <v>0.50449797510984151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0.50021910282327697</v>
      </c>
      <c r="C212" s="276">
        <f>IF(C$118=0,0,C$118/NMM_fec!C$118)</f>
        <v>0.50116138403851984</v>
      </c>
      <c r="D212" s="276">
        <f>IF(D$118=0,0,D$118/NMM_fec!D$118)</f>
        <v>0.50142538411841853</v>
      </c>
      <c r="E212" s="276">
        <f>IF(E$118=0,0,E$118/NMM_fec!E$118)</f>
        <v>0.50220292354120932</v>
      </c>
      <c r="F212" s="276">
        <f>IF(F$118=0,0,F$118/NMM_fec!F$118)</f>
        <v>0.5067947329334519</v>
      </c>
      <c r="G212" s="276">
        <f>IF(G$118=0,0,G$118/NMM_fec!G$118)</f>
        <v>0.51228058085173256</v>
      </c>
      <c r="H212" s="276">
        <f>IF(H$118=0,0,H$118/NMM_fec!H$118)</f>
        <v>0.51907907708099055</v>
      </c>
      <c r="I212" s="276">
        <f>IF(I$118=0,0,I$118/NMM_fec!I$118)</f>
        <v>0.52433600359620025</v>
      </c>
      <c r="J212" s="276">
        <f>IF(J$118=0,0,J$118/NMM_fec!J$118)</f>
        <v>0.52883110471290706</v>
      </c>
      <c r="K212" s="276">
        <f>IF(K$118=0,0,K$118/NMM_fec!K$118)</f>
        <v>0.52883110471290717</v>
      </c>
      <c r="L212" s="276">
        <f>IF(L$118=0,0,L$118/NMM_fec!L$118)</f>
        <v>0.52883110471290717</v>
      </c>
      <c r="M212" s="276">
        <f>IF(M$118=0,0,M$118/NMM_fec!M$118)</f>
        <v>0.54087720951297713</v>
      </c>
      <c r="N212" s="276">
        <f>IF(N$118=0,0,N$118/NMM_fec!N$118)</f>
        <v>0.54182066788596983</v>
      </c>
      <c r="O212" s="276">
        <f>IF(O$118=0,0,O$118/NMM_fec!O$118)</f>
        <v>0.54182066788596983</v>
      </c>
      <c r="P212" s="276">
        <f>IF(P$118=0,0,P$118/NMM_fec!P$118)</f>
        <v>0.54993681531697713</v>
      </c>
      <c r="Q212" s="276">
        <f>IF(Q$118=0,0,Q$118/NMM_fec!Q$118)</f>
        <v>0.55696604640717007</v>
      </c>
      <c r="R212" s="276">
        <f>IF(R$118=0,0,R$118/NMM_fec!R$118)</f>
        <v>0.56823859747681671</v>
      </c>
      <c r="S212" s="276">
        <f>IF(S$118=0,0,S$118/NMM_fec!S$118)</f>
        <v>0.57016208140409719</v>
      </c>
      <c r="T212" s="276">
        <f>IF(T$118=0,0,T$118/NMM_fec!T$118)</f>
        <v>0.57016208140409708</v>
      </c>
      <c r="U212" s="276">
        <f>IF(U$118=0,0,U$118/NMM_fec!U$118)</f>
        <v>0.57252464740397402</v>
      </c>
      <c r="V212" s="276">
        <f>IF(V$118=0,0,V$118/NMM_fec!V$118)</f>
        <v>0.57569534819282775</v>
      </c>
      <c r="W212" s="276">
        <f>IF(W$118=0,0,W$118/NMM_fec!W$118)</f>
        <v>0.59430845331326243</v>
      </c>
      <c r="X212" s="276">
        <f>IF(X$118=0,0,X$118/NMM_fec!X$118)</f>
        <v>0.60653810446770573</v>
      </c>
      <c r="Y212" s="276">
        <f>IF(Y$118=0,0,Y$118/NMM_fec!Y$118)</f>
        <v>0.60792979587786899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0.42400927616216727</v>
      </c>
      <c r="C213" s="276">
        <f>IF(C$119=0,0,C$119/NMM_fec!C$119)</f>
        <v>0.41317405773080784</v>
      </c>
      <c r="D213" s="276">
        <f>IF(D$119=0,0,D$119/NMM_fec!D$119)</f>
        <v>0.41527976412536433</v>
      </c>
      <c r="E213" s="276">
        <f>IF(E$119=0,0,E$119/NMM_fec!E$119)</f>
        <v>0.41175422689224822</v>
      </c>
      <c r="F213" s="276">
        <f>IF(F$119=0,0,F$119/NMM_fec!F$119)</f>
        <v>0.41749637595473443</v>
      </c>
      <c r="G213" s="276">
        <f>IF(G$119=0,0,G$119/NMM_fec!G$119)</f>
        <v>0.43129956352121362</v>
      </c>
      <c r="H213" s="276">
        <f>IF(H$119=0,0,H$119/NMM_fec!H$119)</f>
        <v>0.44367075005181422</v>
      </c>
      <c r="I213" s="276">
        <f>IF(I$119=0,0,I$119/NMM_fec!I$119)</f>
        <v>0.44203046827351072</v>
      </c>
      <c r="J213" s="276">
        <f>IF(J$119=0,0,J$119/NMM_fec!J$119)</f>
        <v>0.44883924177490858</v>
      </c>
      <c r="K213" s="276">
        <f>IF(K$119=0,0,K$119/NMM_fec!K$119)</f>
        <v>0.45473551788977251</v>
      </c>
      <c r="L213" s="276">
        <f>IF(L$119=0,0,L$119/NMM_fec!L$119)</f>
        <v>0.4454680168276503</v>
      </c>
      <c r="M213" s="276">
        <f>IF(M$119=0,0,M$119/NMM_fec!M$119)</f>
        <v>0.46289018195497877</v>
      </c>
      <c r="N213" s="276">
        <f>IF(N$119=0,0,N$119/NMM_fec!N$119)</f>
        <v>0.46772450758609085</v>
      </c>
      <c r="O213" s="276">
        <f>IF(O$119=0,0,O$119/NMM_fec!O$119)</f>
        <v>0.4678386401687627</v>
      </c>
      <c r="P213" s="276">
        <f>IF(P$119=0,0,P$119/NMM_fec!P$119)</f>
        <v>0.47842744440603946</v>
      </c>
      <c r="Q213" s="276">
        <f>IF(Q$119=0,0,Q$119/NMM_fec!Q$119)</f>
        <v>0.48563697206441975</v>
      </c>
      <c r="R213" s="276">
        <f>IF(R$119=0,0,R$119/NMM_fec!R$119)</f>
        <v>0.49618669341200905</v>
      </c>
      <c r="S213" s="276">
        <f>IF(S$119=0,0,S$119/NMM_fec!S$119)</f>
        <v>0.50082405180482858</v>
      </c>
      <c r="T213" s="276">
        <f>IF(T$119=0,0,T$119/NMM_fec!T$119)</f>
        <v>0.50114241577602325</v>
      </c>
      <c r="U213" s="276">
        <f>IF(U$119=0,0,U$119/NMM_fec!U$119)</f>
        <v>0.50520832051211417</v>
      </c>
      <c r="V213" s="276">
        <f>IF(V$119=0,0,V$119/NMM_fec!V$119)</f>
        <v>0.51009445462904257</v>
      </c>
      <c r="W213" s="276">
        <f>IF(W$119=0,0,W$119/NMM_fec!W$119)</f>
        <v>0.5211269975499504</v>
      </c>
      <c r="X213" s="276">
        <f>IF(X$119=0,0,X$119/NMM_fec!X$119)</f>
        <v>0.52974063155940532</v>
      </c>
      <c r="Y213" s="276">
        <f>IF(Y$119=0,0,Y$119/NMM_fec!Y$119)</f>
        <v>0.53900593962224008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0.51411407790170094</v>
      </c>
      <c r="C214" s="277">
        <f>IF(C$127=0,0,C$127/NMM_fec!C$127)</f>
        <v>0.51508253359514544</v>
      </c>
      <c r="D214" s="277">
        <f>IF(D$127=0,0,D$127/NMM_fec!D$127)</f>
        <v>0.51535386701059671</v>
      </c>
      <c r="E214" s="277">
        <f>IF(E$127=0,0,E$127/NMM_fec!E$127)</f>
        <v>0.51615300475068737</v>
      </c>
      <c r="F214" s="277">
        <f>IF(F$127=0,0,F$127/NMM_fec!F$127)</f>
        <v>0.52087236440382567</v>
      </c>
      <c r="G214" s="277">
        <f>IF(G$127=0,0,G$127/NMM_fec!G$127)</f>
        <v>0.52651059698650282</v>
      </c>
      <c r="H214" s="277">
        <f>IF(H$127=0,0,H$127/NMM_fec!H$127)</f>
        <v>0.53349794033324016</v>
      </c>
      <c r="I214" s="277">
        <f>IF(I$127=0,0,I$127/NMM_fec!I$127)</f>
        <v>0.53890089258498353</v>
      </c>
      <c r="J214" s="277">
        <f>IF(J$127=0,0,J$127/NMM_fec!J$127)</f>
        <v>0.54352085762159896</v>
      </c>
      <c r="K214" s="277">
        <f>IF(K$127=0,0,K$127/NMM_fec!K$127)</f>
        <v>0.54352085762159907</v>
      </c>
      <c r="L214" s="277">
        <f>IF(L$127=0,0,L$127/NMM_fec!L$127)</f>
        <v>0.54352085762159918</v>
      </c>
      <c r="M214" s="277">
        <f>IF(M$127=0,0,M$127/NMM_fec!M$127)</f>
        <v>0.55590157644389326</v>
      </c>
      <c r="N214" s="277">
        <f>IF(N$127=0,0,N$127/NMM_fec!N$127)</f>
        <v>0.55687124199391314</v>
      </c>
      <c r="O214" s="277">
        <f>IF(O$127=0,0,O$127/NMM_fec!O$127)</f>
        <v>0.55687124199391347</v>
      </c>
      <c r="P214" s="277">
        <f>IF(P$127=0,0,P$127/NMM_fec!P$127)</f>
        <v>0.5652128379646707</v>
      </c>
      <c r="Q214" s="277">
        <f>IF(Q$127=0,0,Q$127/NMM_fec!Q$127)</f>
        <v>0.57243732547403592</v>
      </c>
      <c r="R214" s="277">
        <f>IF(R$127=0,0,R$127/NMM_fec!R$127)</f>
        <v>0.58402300296228393</v>
      </c>
      <c r="S214" s="277">
        <f>IF(S$127=0,0,S$127/NMM_fec!S$127)</f>
        <v>0.5859999169986555</v>
      </c>
      <c r="T214" s="277">
        <f>IF(T$127=0,0,T$127/NMM_fec!T$127)</f>
        <v>0.58599991699865528</v>
      </c>
      <c r="U214" s="277">
        <f>IF(U$127=0,0,U$127/NMM_fec!U$127)</f>
        <v>0.58842810983186211</v>
      </c>
      <c r="V214" s="277">
        <f>IF(V$127=0,0,V$127/NMM_fec!V$127)</f>
        <v>0.5916868856426285</v>
      </c>
      <c r="W214" s="277">
        <f>IF(W$127=0,0,W$127/NMM_fec!W$127)</f>
        <v>0.61081702146085304</v>
      </c>
      <c r="X214" s="277">
        <f>IF(X$127=0,0,X$127/NMM_fec!X$127)</f>
        <v>0.62338638514736444</v>
      </c>
      <c r="Y214" s="277">
        <f>IF(Y$127=0,0,Y$127/NMM_fec!Y$127)</f>
        <v>0.62481673465225451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BG: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2248.8312566443001</v>
      </c>
      <c r="C5" s="223">
        <f t="shared" si="0"/>
        <v>2279.5506079870829</v>
      </c>
      <c r="D5" s="223">
        <f t="shared" si="0"/>
        <v>2316.9209117739861</v>
      </c>
      <c r="E5" s="223">
        <f t="shared" si="0"/>
        <v>2398.1241514565945</v>
      </c>
      <c r="F5" s="223">
        <f t="shared" si="0"/>
        <v>2905.3857631128249</v>
      </c>
      <c r="G5" s="223">
        <f t="shared" si="0"/>
        <v>3309.5958977795581</v>
      </c>
      <c r="H5" s="223">
        <f t="shared" si="0"/>
        <v>3365.8274001240429</v>
      </c>
      <c r="I5" s="223">
        <f t="shared" si="0"/>
        <v>3933.6429950977608</v>
      </c>
      <c r="J5" s="223">
        <f t="shared" si="0"/>
        <v>3383.3187217927434</v>
      </c>
      <c r="K5" s="223">
        <f t="shared" si="0"/>
        <v>1973.5847894802109</v>
      </c>
      <c r="L5" s="223">
        <f t="shared" si="0"/>
        <v>1702.4644290986057</v>
      </c>
      <c r="M5" s="223">
        <f t="shared" si="0"/>
        <v>1611.4594115215391</v>
      </c>
      <c r="N5" s="223">
        <f t="shared" si="0"/>
        <v>1712.3901641710804</v>
      </c>
      <c r="O5" s="223">
        <f t="shared" si="0"/>
        <v>1636.901730067279</v>
      </c>
      <c r="P5" s="223">
        <f t="shared" si="0"/>
        <v>1608.8740378039552</v>
      </c>
      <c r="Q5" s="223">
        <f t="shared" si="0"/>
        <v>1847.1321051478515</v>
      </c>
      <c r="R5" s="223">
        <f t="shared" si="0"/>
        <v>1973.4324378150609</v>
      </c>
      <c r="S5" s="223">
        <f t="shared" si="0"/>
        <v>2061.5081920140879</v>
      </c>
      <c r="T5" s="223">
        <f t="shared" si="0"/>
        <v>2087.1786856881358</v>
      </c>
      <c r="U5" s="223">
        <f t="shared" si="0"/>
        <v>2008.13113070486</v>
      </c>
      <c r="V5" s="223">
        <f t="shared" si="0"/>
        <v>1876.9886694097677</v>
      </c>
      <c r="W5" s="223">
        <f t="shared" si="0"/>
        <v>1932.2087554537768</v>
      </c>
      <c r="X5" s="223">
        <f t="shared" si="0"/>
        <v>1933.6647813142145</v>
      </c>
      <c r="Y5" s="223">
        <f t="shared" si="0"/>
        <v>1765.7142076094112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2.167470961675003</v>
      </c>
      <c r="C10" s="260">
        <v>1.882779286617956</v>
      </c>
      <c r="D10" s="260">
        <v>1.9224597386279669</v>
      </c>
      <c r="E10" s="260">
        <v>1.741593425237655</v>
      </c>
      <c r="F10" s="260">
        <v>2.4668681619107531</v>
      </c>
      <c r="G10" s="260">
        <v>2.7203895983677899</v>
      </c>
      <c r="H10" s="260">
        <v>2.93855830732908</v>
      </c>
      <c r="I10" s="260">
        <v>3.3120600333708392</v>
      </c>
      <c r="J10" s="260">
        <v>2.4867929232085442</v>
      </c>
      <c r="K10" s="260">
        <v>1.879053896923303</v>
      </c>
      <c r="L10" s="260">
        <v>1.5166926671945351</v>
      </c>
      <c r="M10" s="260">
        <v>1.4537868521845481</v>
      </c>
      <c r="N10" s="260">
        <v>1.2842958224130461</v>
      </c>
      <c r="O10" s="260">
        <v>1.313200757307919</v>
      </c>
      <c r="P10" s="260">
        <v>1.2327750068297569</v>
      </c>
      <c r="Q10" s="260">
        <v>1.390129719354948</v>
      </c>
      <c r="R10" s="260">
        <v>1.4286078136268401</v>
      </c>
      <c r="S10" s="260">
        <v>1.5325836851129631</v>
      </c>
      <c r="T10" s="260">
        <v>1.5703792212025289</v>
      </c>
      <c r="U10" s="260">
        <v>1.5405209298154381</v>
      </c>
      <c r="V10" s="260">
        <v>1.574254603632534</v>
      </c>
      <c r="W10" s="260">
        <v>1.6488649760084211</v>
      </c>
      <c r="X10" s="260">
        <v>1.4712640057361019</v>
      </c>
      <c r="Y10" s="260">
        <v>1.248636022804968</v>
      </c>
      <c r="DA10" s="68" t="s">
        <v>1696</v>
      </c>
    </row>
    <row r="11" spans="1:105" ht="12" customHeight="1" x14ac:dyDescent="0.25">
      <c r="A11" s="37" t="s">
        <v>159</v>
      </c>
      <c r="B11" s="226">
        <v>7.9398635324412992E-2</v>
      </c>
      <c r="C11" s="226">
        <v>3.3634184599024952E-2</v>
      </c>
      <c r="D11" s="226">
        <v>3.3106285240393073E-2</v>
      </c>
      <c r="E11" s="226">
        <v>1.8548638293115659E-2</v>
      </c>
      <c r="F11" s="226">
        <v>4.6748571738799267E-2</v>
      </c>
      <c r="G11" s="226">
        <v>4.7548201847364607E-2</v>
      </c>
      <c r="H11" s="226">
        <v>6.0882387152070193E-2</v>
      </c>
      <c r="I11" s="226">
        <v>4.1490800268030772E-2</v>
      </c>
      <c r="J11" s="226">
        <v>7.2591685346388685E-2</v>
      </c>
      <c r="K11" s="226">
        <v>3.8133269047385357E-2</v>
      </c>
      <c r="L11" s="226">
        <v>1.0016459571140231E-2</v>
      </c>
      <c r="M11" s="226">
        <v>8.528726852282259E-3</v>
      </c>
      <c r="N11" s="226">
        <v>8.1264376697117603E-3</v>
      </c>
      <c r="O11" s="226">
        <v>8.0444252500643087E-3</v>
      </c>
      <c r="P11" s="226">
        <v>2.0201030794720069E-2</v>
      </c>
      <c r="Q11" s="226">
        <v>2.8774936190138069E-2</v>
      </c>
      <c r="R11" s="226">
        <v>2.7996617443325239E-2</v>
      </c>
      <c r="S11" s="226">
        <v>2.5353170125473109E-2</v>
      </c>
      <c r="T11" s="226">
        <v>3.1047633864181742E-2</v>
      </c>
      <c r="U11" s="226">
        <v>2.951997715026496E-2</v>
      </c>
      <c r="V11" s="226">
        <v>3.9510446533806531E-2</v>
      </c>
      <c r="W11" s="226">
        <v>2.424685350179525E-2</v>
      </c>
      <c r="X11" s="226">
        <v>3.0786048895302939E-2</v>
      </c>
      <c r="Y11" s="226">
        <v>2.923952986686746E-2</v>
      </c>
      <c r="DA11" s="69" t="s">
        <v>1697</v>
      </c>
    </row>
    <row r="12" spans="1:105" ht="12" customHeight="1" x14ac:dyDescent="0.25">
      <c r="A12" s="37" t="s">
        <v>35</v>
      </c>
      <c r="B12" s="226">
        <v>2.08807232635059</v>
      </c>
      <c r="C12" s="226">
        <v>1.849145102018932</v>
      </c>
      <c r="D12" s="226">
        <v>1.889353453387574</v>
      </c>
      <c r="E12" s="226">
        <v>1.72304478694454</v>
      </c>
      <c r="F12" s="226">
        <v>2.4201195901719541</v>
      </c>
      <c r="G12" s="226">
        <v>2.672841396520425</v>
      </c>
      <c r="H12" s="226">
        <v>2.8776759201770101</v>
      </c>
      <c r="I12" s="226">
        <v>3.2705692331028078</v>
      </c>
      <c r="J12" s="226">
        <v>2.414201237862156</v>
      </c>
      <c r="K12" s="226">
        <v>1.8409206278759169</v>
      </c>
      <c r="L12" s="226">
        <v>1.506676207623395</v>
      </c>
      <c r="M12" s="226">
        <v>1.4452581253322661</v>
      </c>
      <c r="N12" s="226">
        <v>1.276169384743334</v>
      </c>
      <c r="O12" s="226">
        <v>1.305156332057855</v>
      </c>
      <c r="P12" s="226">
        <v>1.2125739760350369</v>
      </c>
      <c r="Q12" s="226">
        <v>1.3613547831648101</v>
      </c>
      <c r="R12" s="226">
        <v>1.400611196183515</v>
      </c>
      <c r="S12" s="226">
        <v>1.5072305149874901</v>
      </c>
      <c r="T12" s="226">
        <v>1.539331587338348</v>
      </c>
      <c r="U12" s="226">
        <v>1.5110009526651731</v>
      </c>
      <c r="V12" s="226">
        <v>1.534744157098727</v>
      </c>
      <c r="W12" s="226">
        <v>1.6246181225066261</v>
      </c>
      <c r="X12" s="226">
        <v>1.440477956840799</v>
      </c>
      <c r="Y12" s="226">
        <v>1.2193964929381009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139.6854411008203</v>
      </c>
      <c r="C17" s="261">
        <v>141.66063233464209</v>
      </c>
      <c r="D17" s="261">
        <v>152.39836694937259</v>
      </c>
      <c r="E17" s="261">
        <v>151.68729743406519</v>
      </c>
      <c r="F17" s="261">
        <v>209.73694845358611</v>
      </c>
      <c r="G17" s="261">
        <v>245.9144423699</v>
      </c>
      <c r="H17" s="261">
        <v>259.96005734837797</v>
      </c>
      <c r="I17" s="261">
        <v>286.55264701081887</v>
      </c>
      <c r="J17" s="261">
        <v>208.14787660467351</v>
      </c>
      <c r="K17" s="261">
        <v>146.16508860044161</v>
      </c>
      <c r="L17" s="261">
        <v>119.6297049914448</v>
      </c>
      <c r="M17" s="261">
        <v>103.63178594201089</v>
      </c>
      <c r="N17" s="261">
        <v>95.833867360139891</v>
      </c>
      <c r="O17" s="261">
        <v>94.933751213421175</v>
      </c>
      <c r="P17" s="261">
        <v>88.213667900555407</v>
      </c>
      <c r="Q17" s="261">
        <v>95.958411685504075</v>
      </c>
      <c r="R17" s="261">
        <v>100.43715241455961</v>
      </c>
      <c r="S17" s="261">
        <v>106.85399839684909</v>
      </c>
      <c r="T17" s="261">
        <v>109.2240959562974</v>
      </c>
      <c r="U17" s="261">
        <v>110.9777462710372</v>
      </c>
      <c r="V17" s="261">
        <v>108.84414312416691</v>
      </c>
      <c r="W17" s="261">
        <v>109.9277377105529</v>
      </c>
      <c r="X17" s="261">
        <v>101.69906449991809</v>
      </c>
      <c r="Y17" s="261">
        <v>86.462214686725872</v>
      </c>
      <c r="DA17" s="70" t="s">
        <v>1703</v>
      </c>
    </row>
    <row r="18" spans="1:105" ht="12" customHeight="1" x14ac:dyDescent="0.25">
      <c r="A18" s="18" t="s">
        <v>28</v>
      </c>
      <c r="B18" s="230">
        <v>35.336369397907767</v>
      </c>
      <c r="C18" s="230">
        <v>56.075555621055713</v>
      </c>
      <c r="D18" s="230">
        <v>37.439617571293553</v>
      </c>
      <c r="E18" s="230">
        <v>43.844510313923927</v>
      </c>
      <c r="F18" s="230">
        <v>72.519848066209249</v>
      </c>
      <c r="G18" s="230">
        <v>63.890315457272337</v>
      </c>
      <c r="H18" s="230">
        <v>43.769649672739213</v>
      </c>
      <c r="I18" s="230">
        <v>70.649315541701171</v>
      </c>
      <c r="J18" s="230">
        <v>53.216336589009032</v>
      </c>
      <c r="K18" s="230">
        <v>28.85515875486049</v>
      </c>
      <c r="L18" s="230">
        <v>26.943706107347889</v>
      </c>
      <c r="M18" s="230">
        <v>26.4333437970093</v>
      </c>
      <c r="N18" s="230">
        <v>18.47590039934574</v>
      </c>
      <c r="O18" s="230">
        <v>16.092304176367531</v>
      </c>
      <c r="P18" s="230">
        <v>15.742604121471359</v>
      </c>
      <c r="Q18" s="230">
        <v>17.765125094418611</v>
      </c>
      <c r="R18" s="230">
        <v>14.02307764087271</v>
      </c>
      <c r="S18" s="230">
        <v>13.17517019651941</v>
      </c>
      <c r="T18" s="230">
        <v>13.29693501505893</v>
      </c>
      <c r="U18" s="230">
        <v>12.104712937218331</v>
      </c>
      <c r="V18" s="230">
        <v>7.4333576729904802</v>
      </c>
      <c r="W18" s="230">
        <v>16.021855482690789</v>
      </c>
      <c r="X18" s="230">
        <v>13.71622889062237</v>
      </c>
      <c r="Y18" s="230">
        <v>6.3642357559169671</v>
      </c>
      <c r="DA18" s="71" t="s">
        <v>1704</v>
      </c>
    </row>
    <row r="19" spans="1:105" ht="12" customHeight="1" x14ac:dyDescent="0.25">
      <c r="A19" s="18" t="s">
        <v>31</v>
      </c>
      <c r="B19" s="230">
        <v>0.81778707183649557</v>
      </c>
      <c r="C19" s="230">
        <v>0.25282160736231529</v>
      </c>
      <c r="D19" s="230">
        <v>0.2156073994715792</v>
      </c>
      <c r="E19" s="230">
        <v>0.20621942661707179</v>
      </c>
      <c r="F19" s="230">
        <v>0.63374816298605419</v>
      </c>
      <c r="G19" s="230">
        <v>0.35341982296355551</v>
      </c>
      <c r="H19" s="230">
        <v>0.33320284748996049</v>
      </c>
      <c r="I19" s="230">
        <v>0</v>
      </c>
      <c r="J19" s="230">
        <v>0.237532981190751</v>
      </c>
      <c r="K19" s="230">
        <v>0.2375484634740137</v>
      </c>
      <c r="L19" s="230">
        <v>0.1551502156581184</v>
      </c>
      <c r="M19" s="230">
        <v>0.1830406337969829</v>
      </c>
      <c r="N19" s="230">
        <v>0.1710197207239488</v>
      </c>
      <c r="O19" s="230">
        <v>0.16084564884312111</v>
      </c>
      <c r="P19" s="230">
        <v>0.1548146443752475</v>
      </c>
      <c r="Q19" s="230">
        <v>0.1731757737661524</v>
      </c>
      <c r="R19" s="230">
        <v>0.16126768999199431</v>
      </c>
      <c r="S19" s="230">
        <v>0.19850906052020051</v>
      </c>
      <c r="T19" s="230">
        <v>0.25475191830176852</v>
      </c>
      <c r="U19" s="230">
        <v>0.28716228505054558</v>
      </c>
      <c r="V19" s="230">
        <v>0.27987209887725711</v>
      </c>
      <c r="W19" s="230">
        <v>0.31221770742530808</v>
      </c>
      <c r="X19" s="230">
        <v>4.7074490029009386</v>
      </c>
      <c r="Y19" s="230">
        <v>6.0362689603277149</v>
      </c>
      <c r="DA19" s="71" t="s">
        <v>1705</v>
      </c>
    </row>
    <row r="20" spans="1:105" ht="12" customHeight="1" x14ac:dyDescent="0.25">
      <c r="A20" s="18" t="s">
        <v>159</v>
      </c>
      <c r="B20" s="295">
        <v>1.7249826748804811</v>
      </c>
      <c r="C20" s="295">
        <v>0.53068212021305172</v>
      </c>
      <c r="D20" s="295">
        <v>0.45190253733929642</v>
      </c>
      <c r="E20" s="295">
        <v>0.21539965758291049</v>
      </c>
      <c r="F20" s="295">
        <v>0.6011739140168898</v>
      </c>
      <c r="G20" s="295">
        <v>0.67265371045016387</v>
      </c>
      <c r="H20" s="295">
        <v>0.92748240290128614</v>
      </c>
      <c r="I20" s="295">
        <v>0.61397481777775587</v>
      </c>
      <c r="J20" s="295">
        <v>1.264546849632542</v>
      </c>
      <c r="K20" s="295">
        <v>0.76002462984820307</v>
      </c>
      <c r="L20" s="295">
        <v>0.1648478906827982</v>
      </c>
      <c r="M20" s="295">
        <v>0.19525399092010809</v>
      </c>
      <c r="N20" s="295">
        <v>0.18245424652538461</v>
      </c>
      <c r="O20" s="295">
        <v>0.1715345412833485</v>
      </c>
      <c r="P20" s="295">
        <v>0.49585414647793408</v>
      </c>
      <c r="Q20" s="295">
        <v>0.73997330879383971</v>
      </c>
      <c r="R20" s="295">
        <v>0.68895647629742296</v>
      </c>
      <c r="S20" s="295">
        <v>0.65027953914001224</v>
      </c>
      <c r="T20" s="295">
        <v>0.78995134096415232</v>
      </c>
      <c r="U20" s="295">
        <v>0.74973034654340032</v>
      </c>
      <c r="V20" s="295">
        <v>1.0505680632170591</v>
      </c>
      <c r="W20" s="295">
        <v>0.6633856757839528</v>
      </c>
      <c r="X20" s="295">
        <v>0.74879404043408349</v>
      </c>
      <c r="Y20" s="295">
        <v>0.74919570851620798</v>
      </c>
      <c r="DA20" s="122" t="s">
        <v>1706</v>
      </c>
    </row>
    <row r="21" spans="1:105" ht="12" customHeight="1" x14ac:dyDescent="0.25">
      <c r="A21" s="18" t="s">
        <v>32</v>
      </c>
      <c r="B21" s="295">
        <v>12.851672587902559</v>
      </c>
      <c r="C21" s="295">
        <v>12.7140480195759</v>
      </c>
      <c r="D21" s="295">
        <v>5.4212884925443934</v>
      </c>
      <c r="E21" s="295">
        <v>4.1049784020378066</v>
      </c>
      <c r="F21" s="295">
        <v>7.2127481669536584</v>
      </c>
      <c r="G21" s="295">
        <v>4.0223195801170446</v>
      </c>
      <c r="H21" s="295">
        <v>5.5992005152722859</v>
      </c>
      <c r="I21" s="295">
        <v>5.2339994530784617</v>
      </c>
      <c r="J21" s="295">
        <v>2.2801984026334039</v>
      </c>
      <c r="K21" s="295">
        <v>2.7870857407090082</v>
      </c>
      <c r="L21" s="295">
        <v>1.4893648542547959</v>
      </c>
      <c r="M21" s="295">
        <v>1.5774883291971671</v>
      </c>
      <c r="N21" s="295">
        <v>1.276884696455264</v>
      </c>
      <c r="O21" s="295">
        <v>0.51467424597089106</v>
      </c>
      <c r="P21" s="295">
        <v>0.16512540839032641</v>
      </c>
      <c r="Q21" s="295">
        <v>0.36941880378105479</v>
      </c>
      <c r="R21" s="295">
        <v>0.17200823137601201</v>
      </c>
      <c r="S21" s="295">
        <v>1.962227095229881E-2</v>
      </c>
      <c r="T21" s="295">
        <v>0.11151705705358569</v>
      </c>
      <c r="U21" s="295">
        <v>0.30550711999354457</v>
      </c>
      <c r="V21" s="295">
        <v>0.2213945415906656</v>
      </c>
      <c r="W21" s="295">
        <v>0</v>
      </c>
      <c r="X21" s="295">
        <v>6.567325961606825E-2</v>
      </c>
      <c r="Y21" s="295">
        <v>0.16318749557180789</v>
      </c>
      <c r="DA21" s="122" t="s">
        <v>1707</v>
      </c>
    </row>
    <row r="22" spans="1:105" ht="12" customHeight="1" x14ac:dyDescent="0.25">
      <c r="A22" s="18" t="s">
        <v>33</v>
      </c>
      <c r="B22" s="295">
        <v>43.590013564315029</v>
      </c>
      <c r="C22" s="295">
        <v>42.911606030988892</v>
      </c>
      <c r="D22" s="295">
        <v>83.080176792036511</v>
      </c>
      <c r="E22" s="295">
        <v>83.306998056448322</v>
      </c>
      <c r="F22" s="295">
        <v>97.647350638152432</v>
      </c>
      <c r="G22" s="295">
        <v>139.16364810580981</v>
      </c>
      <c r="H22" s="295">
        <v>165.49200141059981</v>
      </c>
      <c r="I22" s="295">
        <v>161.65795015978949</v>
      </c>
      <c r="J22" s="295">
        <v>107.7639755558755</v>
      </c>
      <c r="K22" s="295">
        <v>73.707548375363885</v>
      </c>
      <c r="L22" s="295">
        <v>64.385586353808051</v>
      </c>
      <c r="M22" s="295">
        <v>36.913756425827387</v>
      </c>
      <c r="N22" s="295">
        <v>42.979741318391959</v>
      </c>
      <c r="O22" s="295">
        <v>42.84734097115313</v>
      </c>
      <c r="P22" s="295">
        <v>35.214612105026177</v>
      </c>
      <c r="Q22" s="295">
        <v>31.767238807051331</v>
      </c>
      <c r="R22" s="295">
        <v>33.456651787262928</v>
      </c>
      <c r="S22" s="295">
        <v>32.016932338546383</v>
      </c>
      <c r="T22" s="295">
        <v>29.687075310219001</v>
      </c>
      <c r="U22" s="295">
        <v>24.061831098794009</v>
      </c>
      <c r="V22" s="295">
        <v>23.072576517135559</v>
      </c>
      <c r="W22" s="295">
        <v>8.3329966657909065</v>
      </c>
      <c r="X22" s="295">
        <v>7.9744476155702646</v>
      </c>
      <c r="Y22" s="295">
        <v>16.460303652972978</v>
      </c>
      <c r="DA22" s="122" t="s">
        <v>1708</v>
      </c>
    </row>
    <row r="23" spans="1:105" ht="12" customHeight="1" x14ac:dyDescent="0.25">
      <c r="A23" s="18" t="s">
        <v>35</v>
      </c>
      <c r="B23" s="295">
        <v>45.364615803977969</v>
      </c>
      <c r="C23" s="295">
        <v>29.17591893544623</v>
      </c>
      <c r="D23" s="295">
        <v>25.78977415668728</v>
      </c>
      <c r="E23" s="295">
        <v>20.009191577455201</v>
      </c>
      <c r="F23" s="295">
        <v>31.122079505267781</v>
      </c>
      <c r="G23" s="295">
        <v>37.812085693287067</v>
      </c>
      <c r="H23" s="295">
        <v>43.83852049937547</v>
      </c>
      <c r="I23" s="295">
        <v>48.39740703847206</v>
      </c>
      <c r="J23" s="295">
        <v>42.055375283685272</v>
      </c>
      <c r="K23" s="295">
        <v>36.690927731443722</v>
      </c>
      <c r="L23" s="295">
        <v>24.796425623709759</v>
      </c>
      <c r="M23" s="295">
        <v>33.087285097578757</v>
      </c>
      <c r="N23" s="295">
        <v>28.652471475901638</v>
      </c>
      <c r="O23" s="295">
        <v>27.830377654489631</v>
      </c>
      <c r="P23" s="295">
        <v>29.763819482189941</v>
      </c>
      <c r="Q23" s="295">
        <v>35.00846002522276</v>
      </c>
      <c r="R23" s="295">
        <v>34.467026466276621</v>
      </c>
      <c r="S23" s="295">
        <v>38.658722353583329</v>
      </c>
      <c r="T23" s="295">
        <v>39.165530517584678</v>
      </c>
      <c r="U23" s="295">
        <v>38.375479157811597</v>
      </c>
      <c r="V23" s="295">
        <v>40.808275737337489</v>
      </c>
      <c r="W23" s="295">
        <v>44.448999991282051</v>
      </c>
      <c r="X23" s="295">
        <v>35.036042238717478</v>
      </c>
      <c r="Y23" s="295">
        <v>31.244230794700321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1.329910942647003</v>
      </c>
      <c r="K24" s="295">
        <v>3.1267949047422352</v>
      </c>
      <c r="L24" s="295">
        <v>1.6946239459833581</v>
      </c>
      <c r="M24" s="295">
        <v>5.2416176676812096</v>
      </c>
      <c r="N24" s="295">
        <v>4.095395502795947</v>
      </c>
      <c r="O24" s="295">
        <v>7.3166739753135221</v>
      </c>
      <c r="P24" s="295">
        <v>6.6768379926244066</v>
      </c>
      <c r="Q24" s="295">
        <v>10.13501987247033</v>
      </c>
      <c r="R24" s="295">
        <v>17.468164122481941</v>
      </c>
      <c r="S24" s="295">
        <v>22.134762637587428</v>
      </c>
      <c r="T24" s="295">
        <v>25.91833479711531</v>
      </c>
      <c r="U24" s="295">
        <v>35.093323325625803</v>
      </c>
      <c r="V24" s="295">
        <v>35.978098493018443</v>
      </c>
      <c r="W24" s="295">
        <v>40.148282187579952</v>
      </c>
      <c r="X24" s="295">
        <v>39.450429452056888</v>
      </c>
      <c r="Y24" s="295">
        <v>25.44479231871987</v>
      </c>
      <c r="DA24" s="122" t="s">
        <v>1710</v>
      </c>
    </row>
    <row r="25" spans="1:105" ht="12" customHeight="1" x14ac:dyDescent="0.25">
      <c r="A25" s="57" t="s">
        <v>1461</v>
      </c>
      <c r="B25" s="261">
        <v>638.9071241108735</v>
      </c>
      <c r="C25" s="261">
        <v>647.94144966996464</v>
      </c>
      <c r="D25" s="261">
        <v>697.05476518873536</v>
      </c>
      <c r="E25" s="261">
        <v>693.80240491777431</v>
      </c>
      <c r="F25" s="261">
        <v>959.31565594980418</v>
      </c>
      <c r="G25" s="261">
        <v>1124.7878656049811</v>
      </c>
      <c r="H25" s="261">
        <v>1189.0310923976069</v>
      </c>
      <c r="I25" s="261">
        <v>1310.6629163729319</v>
      </c>
      <c r="J25" s="261">
        <v>952.04740152763088</v>
      </c>
      <c r="K25" s="261">
        <v>668.54437847761312</v>
      </c>
      <c r="L25" s="261">
        <v>547.17420922306383</v>
      </c>
      <c r="M25" s="261">
        <v>474.00134044674633</v>
      </c>
      <c r="N25" s="261">
        <v>438.33444706164369</v>
      </c>
      <c r="O25" s="261">
        <v>434.21740655882752</v>
      </c>
      <c r="P25" s="261">
        <v>403.48042302373159</v>
      </c>
      <c r="Q25" s="261">
        <v>438.90410024894572</v>
      </c>
      <c r="R25" s="261">
        <v>459.38940878424103</v>
      </c>
      <c r="S25" s="261">
        <v>488.73941534253282</v>
      </c>
      <c r="T25" s="261">
        <v>499.58000261945881</v>
      </c>
      <c r="U25" s="261">
        <v>507.6010223510562</v>
      </c>
      <c r="V25" s="261">
        <v>497.84213667322138</v>
      </c>
      <c r="W25" s="261">
        <v>502.79838906025691</v>
      </c>
      <c r="X25" s="261">
        <v>465.16126743309752</v>
      </c>
      <c r="Y25" s="261">
        <v>395.46945261017993</v>
      </c>
      <c r="DA25" s="70" t="s">
        <v>1711</v>
      </c>
    </row>
    <row r="26" spans="1:105" ht="12" customHeight="1" x14ac:dyDescent="0.25">
      <c r="A26" s="18" t="s">
        <v>28</v>
      </c>
      <c r="B26" s="230">
        <v>161.62499091255791</v>
      </c>
      <c r="C26" s="230">
        <v>256.48393771337442</v>
      </c>
      <c r="D26" s="230">
        <v>171.24503600214931</v>
      </c>
      <c r="E26" s="230">
        <v>200.54036964740021</v>
      </c>
      <c r="F26" s="230">
        <v>331.69847339707582</v>
      </c>
      <c r="G26" s="230">
        <v>292.22786129787028</v>
      </c>
      <c r="H26" s="230">
        <v>200.19796462228459</v>
      </c>
      <c r="I26" s="230">
        <v>323.14284622239597</v>
      </c>
      <c r="J26" s="230">
        <v>243.4061581354045</v>
      </c>
      <c r="K26" s="230">
        <v>131.98058688538831</v>
      </c>
      <c r="L26" s="230">
        <v>123.2377951937693</v>
      </c>
      <c r="M26" s="230">
        <v>120.9034494424633</v>
      </c>
      <c r="N26" s="230">
        <v>84.506905633672346</v>
      </c>
      <c r="O26" s="230">
        <v>73.60457683073453</v>
      </c>
      <c r="P26" s="230">
        <v>72.005084037395676</v>
      </c>
      <c r="Q26" s="230">
        <v>81.25589105132768</v>
      </c>
      <c r="R26" s="230">
        <v>64.14014328269792</v>
      </c>
      <c r="S26" s="230">
        <v>60.261900120671001</v>
      </c>
      <c r="T26" s="230">
        <v>60.81884012399474</v>
      </c>
      <c r="U26" s="230">
        <v>55.365736543179622</v>
      </c>
      <c r="V26" s="230">
        <v>33.999428543952618</v>
      </c>
      <c r="W26" s="230">
        <v>73.282351608695237</v>
      </c>
      <c r="X26" s="230">
        <v>62.736648036418387</v>
      </c>
      <c r="Y26" s="230">
        <v>29.109372687177071</v>
      </c>
      <c r="DA26" s="71" t="s">
        <v>1712</v>
      </c>
    </row>
    <row r="27" spans="1:105" ht="12" customHeight="1" x14ac:dyDescent="0.25">
      <c r="A27" s="18" t="s">
        <v>31</v>
      </c>
      <c r="B27" s="295">
        <v>3.740475614956837</v>
      </c>
      <c r="C27" s="295">
        <v>1.156380541880228</v>
      </c>
      <c r="D27" s="295">
        <v>0.98616650703050213</v>
      </c>
      <c r="E27" s="295">
        <v>0.94322686571616454</v>
      </c>
      <c r="F27" s="295">
        <v>2.8987002012022218</v>
      </c>
      <c r="G27" s="295">
        <v>1.616506637441496</v>
      </c>
      <c r="H27" s="295">
        <v>1.524036229958359</v>
      </c>
      <c r="I27" s="295">
        <v>0</v>
      </c>
      <c r="J27" s="295">
        <v>1.0864519072143559</v>
      </c>
      <c r="K27" s="295">
        <v>1.0865227216170319</v>
      </c>
      <c r="L27" s="295">
        <v>0.70964144373330929</v>
      </c>
      <c r="M27" s="295">
        <v>0.83720940430903024</v>
      </c>
      <c r="N27" s="295">
        <v>0.78222695989568791</v>
      </c>
      <c r="O27" s="295">
        <v>0.73569178089170539</v>
      </c>
      <c r="P27" s="295">
        <v>0.70810657451871073</v>
      </c>
      <c r="Q27" s="295">
        <v>0.79208852913131478</v>
      </c>
      <c r="R27" s="295">
        <v>0.73762215455525992</v>
      </c>
      <c r="S27" s="295">
        <v>0.90796042857015968</v>
      </c>
      <c r="T27" s="295">
        <v>1.165209589497836</v>
      </c>
      <c r="U27" s="295">
        <v>1.3134513393011971</v>
      </c>
      <c r="V27" s="295">
        <v>1.2801067627619229</v>
      </c>
      <c r="W27" s="295">
        <v>1.4280523150842701</v>
      </c>
      <c r="X27" s="295">
        <v>21.531397120844069</v>
      </c>
      <c r="Y27" s="295">
        <v>27.609285630698881</v>
      </c>
      <c r="DA27" s="122" t="s">
        <v>1713</v>
      </c>
    </row>
    <row r="28" spans="1:105" ht="12" customHeight="1" x14ac:dyDescent="0.25">
      <c r="A28" s="18" t="s">
        <v>159</v>
      </c>
      <c r="B28" s="295">
        <v>7.8898968372337972</v>
      </c>
      <c r="C28" s="295">
        <v>2.4272865129706811</v>
      </c>
      <c r="D28" s="295">
        <v>2.0669566436881941</v>
      </c>
      <c r="E28" s="295">
        <v>0.98521631657686071</v>
      </c>
      <c r="F28" s="295">
        <v>2.749708870645883</v>
      </c>
      <c r="G28" s="295">
        <v>3.0766502527348818</v>
      </c>
      <c r="H28" s="295">
        <v>4.2422109994512764</v>
      </c>
      <c r="I28" s="295">
        <v>2.808258913824484</v>
      </c>
      <c r="J28" s="295">
        <v>5.7839097950018798</v>
      </c>
      <c r="K28" s="295">
        <v>3.476276029076411</v>
      </c>
      <c r="L28" s="295">
        <v>0.75399763154895982</v>
      </c>
      <c r="M28" s="295">
        <v>0.89307206840473141</v>
      </c>
      <c r="N28" s="295">
        <v>0.83452732804997554</v>
      </c>
      <c r="O28" s="295">
        <v>0.78458169722870641</v>
      </c>
      <c r="P28" s="295">
        <v>2.267986872561826</v>
      </c>
      <c r="Q28" s="295">
        <v>3.3845633082050872</v>
      </c>
      <c r="R28" s="295">
        <v>3.15121746002893</v>
      </c>
      <c r="S28" s="295">
        <v>2.9743130489899681</v>
      </c>
      <c r="T28" s="295">
        <v>3.6131577884244561</v>
      </c>
      <c r="U28" s="295">
        <v>3.4291910151392262</v>
      </c>
      <c r="V28" s="295">
        <v>4.8051923998885497</v>
      </c>
      <c r="W28" s="295">
        <v>3.0342591966013042</v>
      </c>
      <c r="X28" s="295">
        <v>3.4249084453962588</v>
      </c>
      <c r="Y28" s="295">
        <v>3.4267456347065761</v>
      </c>
      <c r="DA28" s="122" t="s">
        <v>1714</v>
      </c>
    </row>
    <row r="29" spans="1:105" ht="12" customHeight="1" x14ac:dyDescent="0.25">
      <c r="A29" s="18" t="s">
        <v>32</v>
      </c>
      <c r="B29" s="295">
        <v>58.782254674808406</v>
      </c>
      <c r="C29" s="295">
        <v>58.15277377498348</v>
      </c>
      <c r="D29" s="295">
        <v>24.796426975141429</v>
      </c>
      <c r="E29" s="295">
        <v>18.775757335299129</v>
      </c>
      <c r="F29" s="295">
        <v>32.990382905819331</v>
      </c>
      <c r="G29" s="295">
        <v>18.39768421773158</v>
      </c>
      <c r="H29" s="295">
        <v>25.61017862950164</v>
      </c>
      <c r="I29" s="295">
        <v>23.939785791639</v>
      </c>
      <c r="J29" s="295">
        <v>10.429397597543611</v>
      </c>
      <c r="K29" s="295">
        <v>12.747849176075359</v>
      </c>
      <c r="L29" s="295">
        <v>6.8122046813521067</v>
      </c>
      <c r="M29" s="295">
        <v>7.2152725708786134</v>
      </c>
      <c r="N29" s="295">
        <v>5.8403418624321271</v>
      </c>
      <c r="O29" s="295">
        <v>2.3540681101465419</v>
      </c>
      <c r="P29" s="295">
        <v>0.75526696956306738</v>
      </c>
      <c r="Q29" s="295">
        <v>1.689684362637895</v>
      </c>
      <c r="R29" s="295">
        <v>0.78674830795376405</v>
      </c>
      <c r="S29" s="295">
        <v>8.9750288962533398E-2</v>
      </c>
      <c r="T29" s="295">
        <v>0.51006777549558269</v>
      </c>
      <c r="U29" s="295">
        <v>1.397358764751933</v>
      </c>
      <c r="V29" s="295">
        <v>1.012636311607042</v>
      </c>
      <c r="W29" s="295">
        <v>0</v>
      </c>
      <c r="X29" s="295">
        <v>0.30038286811869119</v>
      </c>
      <c r="Y29" s="295">
        <v>0.74640315171705718</v>
      </c>
      <c r="DA29" s="122" t="s">
        <v>1715</v>
      </c>
    </row>
    <row r="30" spans="1:105" ht="12" customHeight="1" x14ac:dyDescent="0.25">
      <c r="A30" s="18" t="s">
        <v>33</v>
      </c>
      <c r="B30" s="295">
        <v>199.37632717377679</v>
      </c>
      <c r="C30" s="295">
        <v>196.27335951532399</v>
      </c>
      <c r="D30" s="295">
        <v>380.00035226657019</v>
      </c>
      <c r="E30" s="295">
        <v>381.03780986122348</v>
      </c>
      <c r="F30" s="295">
        <v>446.62913673472048</v>
      </c>
      <c r="G30" s="295">
        <v>636.52049556035217</v>
      </c>
      <c r="H30" s="295">
        <v>756.94372907684522</v>
      </c>
      <c r="I30" s="295">
        <v>739.40716521561296</v>
      </c>
      <c r="J30" s="295">
        <v>492.90155912142927</v>
      </c>
      <c r="K30" s="295">
        <v>337.13089486381898</v>
      </c>
      <c r="L30" s="295">
        <v>294.49318044400161</v>
      </c>
      <c r="M30" s="295">
        <v>168.83980014160659</v>
      </c>
      <c r="N30" s="295">
        <v>196.5850034503118</v>
      </c>
      <c r="O30" s="295">
        <v>195.97941761102169</v>
      </c>
      <c r="P30" s="295">
        <v>161.0680853308348</v>
      </c>
      <c r="Q30" s="295">
        <v>145.30014743989889</v>
      </c>
      <c r="R30" s="295">
        <v>153.02735207995519</v>
      </c>
      <c r="S30" s="295">
        <v>146.44222047814381</v>
      </c>
      <c r="T30" s="295">
        <v>135.7856893334</v>
      </c>
      <c r="U30" s="295">
        <v>110.05638946349561</v>
      </c>
      <c r="V30" s="295">
        <v>105.5316387464562</v>
      </c>
      <c r="W30" s="295">
        <v>38.114286592854533</v>
      </c>
      <c r="X30" s="295">
        <v>36.47431938708241</v>
      </c>
      <c r="Y30" s="295">
        <v>75.287769333971852</v>
      </c>
      <c r="DA30" s="122" t="s">
        <v>1716</v>
      </c>
    </row>
    <row r="31" spans="1:105" ht="12" customHeight="1" x14ac:dyDescent="0.25">
      <c r="A31" s="18" t="s">
        <v>35</v>
      </c>
      <c r="B31" s="295">
        <v>207.49317889753971</v>
      </c>
      <c r="C31" s="295">
        <v>133.44771161143191</v>
      </c>
      <c r="D31" s="295">
        <v>117.9598267941557</v>
      </c>
      <c r="E31" s="295">
        <v>91.520024891558521</v>
      </c>
      <c r="F31" s="295">
        <v>142.34925384034051</v>
      </c>
      <c r="G31" s="295">
        <v>172.94866763885011</v>
      </c>
      <c r="H31" s="295">
        <v>200.5129728395658</v>
      </c>
      <c r="I31" s="295">
        <v>221.36486022945979</v>
      </c>
      <c r="J31" s="295">
        <v>192.35704640478141</v>
      </c>
      <c r="K31" s="295">
        <v>167.82060415971969</v>
      </c>
      <c r="L31" s="295">
        <v>113.41635075654671</v>
      </c>
      <c r="M31" s="295">
        <v>151.33790608194221</v>
      </c>
      <c r="N31" s="295">
        <v>131.05351570693961</v>
      </c>
      <c r="O31" s="295">
        <v>127.29334145364319</v>
      </c>
      <c r="P31" s="295">
        <v>136.13670943842899</v>
      </c>
      <c r="Q31" s="295">
        <v>160.1251665026542</v>
      </c>
      <c r="R31" s="295">
        <v>157.64870399290911</v>
      </c>
      <c r="S31" s="295">
        <v>176.8210983627242</v>
      </c>
      <c r="T31" s="295">
        <v>179.13918780702281</v>
      </c>
      <c r="U31" s="295">
        <v>175.52557254265071</v>
      </c>
      <c r="V31" s="295">
        <v>186.65293881591731</v>
      </c>
      <c r="W31" s="295">
        <v>203.30524448526441</v>
      </c>
      <c r="X31" s="295">
        <v>160.2513247662616</v>
      </c>
      <c r="Y31" s="295">
        <v>142.90796152256371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6.0828785662558742</v>
      </c>
      <c r="K32" s="295">
        <v>14.30164464191725</v>
      </c>
      <c r="L32" s="295">
        <v>7.7510390721119284</v>
      </c>
      <c r="M32" s="295">
        <v>23.974630737141862</v>
      </c>
      <c r="N32" s="295">
        <v>18.731926120342099</v>
      </c>
      <c r="O32" s="295">
        <v>33.465729075161157</v>
      </c>
      <c r="P32" s="295">
        <v>30.539183800428471</v>
      </c>
      <c r="Q32" s="295">
        <v>46.356559055090678</v>
      </c>
      <c r="R32" s="295">
        <v>79.897621506140894</v>
      </c>
      <c r="S32" s="295">
        <v>101.2421726144712</v>
      </c>
      <c r="T32" s="295">
        <v>118.54785020162331</v>
      </c>
      <c r="U32" s="295">
        <v>160.5133226825379</v>
      </c>
      <c r="V32" s="295">
        <v>164.5601950926378</v>
      </c>
      <c r="W32" s="295">
        <v>183.63419486175709</v>
      </c>
      <c r="X32" s="295">
        <v>180.44228680897609</v>
      </c>
      <c r="Y32" s="295">
        <v>116.38191464934479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1.9338404709313659</v>
      </c>
      <c r="C33" s="261">
        <f t="shared" si="1"/>
        <v>1.7827966958583941</v>
      </c>
      <c r="D33" s="261">
        <f t="shared" si="1"/>
        <v>2.033319897250212</v>
      </c>
      <c r="E33" s="261">
        <f t="shared" si="1"/>
        <v>2.1563456795175209</v>
      </c>
      <c r="F33" s="261">
        <f t="shared" si="1"/>
        <v>3.0250505475238421</v>
      </c>
      <c r="G33" s="261">
        <f t="shared" si="1"/>
        <v>3.4559002063093081</v>
      </c>
      <c r="H33" s="261">
        <f t="shared" si="1"/>
        <v>3.6946920707288369</v>
      </c>
      <c r="I33" s="261">
        <f t="shared" si="1"/>
        <v>4.1167016806393386</v>
      </c>
      <c r="J33" s="261">
        <f t="shared" si="1"/>
        <v>3.018860737230642</v>
      </c>
      <c r="K33" s="261">
        <f t="shared" si="1"/>
        <v>2.1120385052331478</v>
      </c>
      <c r="L33" s="261">
        <f t="shared" si="1"/>
        <v>1.7318422169024861</v>
      </c>
      <c r="M33" s="261">
        <f t="shared" si="1"/>
        <v>1.496028280597314</v>
      </c>
      <c r="N33" s="261">
        <f t="shared" si="1"/>
        <v>1.383203926883803</v>
      </c>
      <c r="O33" s="261">
        <f t="shared" si="1"/>
        <v>1.3589415377223311</v>
      </c>
      <c r="P33" s="261">
        <f t="shared" si="1"/>
        <v>1.274741872838316</v>
      </c>
      <c r="Q33" s="261">
        <f t="shared" si="1"/>
        <v>1.3886234940467681</v>
      </c>
      <c r="R33" s="261">
        <f t="shared" si="1"/>
        <v>1.453728802633566</v>
      </c>
      <c r="S33" s="261">
        <f t="shared" si="1"/>
        <v>1.5528545895930159</v>
      </c>
      <c r="T33" s="261">
        <f t="shared" si="1"/>
        <v>1.5820078911771089</v>
      </c>
      <c r="U33" s="261">
        <f t="shared" si="1"/>
        <v>1.6053611529510441</v>
      </c>
      <c r="V33" s="261">
        <f t="shared" si="1"/>
        <v>1.5831050087471199</v>
      </c>
      <c r="W33" s="261">
        <f t="shared" si="1"/>
        <v>1.598503706958619</v>
      </c>
      <c r="X33" s="261">
        <f t="shared" si="1"/>
        <v>1.4744153754625959</v>
      </c>
      <c r="Y33" s="261">
        <f t="shared" si="1"/>
        <v>1.252134289700328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1.9338404709313659</v>
      </c>
      <c r="C35" s="262">
        <v>1.7827966958583941</v>
      </c>
      <c r="D35" s="262">
        <v>2.033319897250212</v>
      </c>
      <c r="E35" s="262">
        <v>2.1563456795175209</v>
      </c>
      <c r="F35" s="262">
        <v>3.0250505475238421</v>
      </c>
      <c r="G35" s="262">
        <v>3.4559002063093081</v>
      </c>
      <c r="H35" s="262">
        <v>3.6946920707288369</v>
      </c>
      <c r="I35" s="262">
        <v>4.1167016806393386</v>
      </c>
      <c r="J35" s="262">
        <v>3.018860737230642</v>
      </c>
      <c r="K35" s="262">
        <v>2.1120385052331478</v>
      </c>
      <c r="L35" s="262">
        <v>1.7318422169024861</v>
      </c>
      <c r="M35" s="262">
        <v>1.496028280597314</v>
      </c>
      <c r="N35" s="262">
        <v>1.383203926883803</v>
      </c>
      <c r="O35" s="262">
        <v>1.3589415377223311</v>
      </c>
      <c r="P35" s="262">
        <v>1.274741872838316</v>
      </c>
      <c r="Q35" s="262">
        <v>1.3886234940467681</v>
      </c>
      <c r="R35" s="262">
        <v>1.453728802633566</v>
      </c>
      <c r="S35" s="262">
        <v>1.5528545895930159</v>
      </c>
      <c r="T35" s="262">
        <v>1.5820078911771089</v>
      </c>
      <c r="U35" s="262">
        <v>1.6053611529510441</v>
      </c>
      <c r="V35" s="262">
        <v>1.5831050087471199</v>
      </c>
      <c r="W35" s="262">
        <v>1.598503706958619</v>
      </c>
      <c r="X35" s="262">
        <v>1.4744153754625959</v>
      </c>
      <c r="Y35" s="262">
        <v>1.252134289700328</v>
      </c>
      <c r="DA35" s="72" t="s">
        <v>1720</v>
      </c>
    </row>
    <row r="36" spans="1:105" ht="12" customHeight="1" x14ac:dyDescent="0.25">
      <c r="A36" s="64" t="s">
        <v>28</v>
      </c>
      <c r="B36" s="229">
        <v>0.48920560867995388</v>
      </c>
      <c r="C36" s="229">
        <v>0.70570993247779323</v>
      </c>
      <c r="D36" s="229">
        <v>0.49952450854305708</v>
      </c>
      <c r="E36" s="229">
        <v>0.6232817248727579</v>
      </c>
      <c r="F36" s="229">
        <v>1.0459587960848931</v>
      </c>
      <c r="G36" s="229">
        <v>0.89786737306722797</v>
      </c>
      <c r="H36" s="229">
        <v>0.62207778854168483</v>
      </c>
      <c r="I36" s="229">
        <v>1.014969357500157</v>
      </c>
      <c r="J36" s="229">
        <v>0.77182007200068958</v>
      </c>
      <c r="K36" s="229">
        <v>0.4169477605659701</v>
      </c>
      <c r="L36" s="229">
        <v>0.39005569494512632</v>
      </c>
      <c r="M36" s="229">
        <v>0.38159170481926891</v>
      </c>
      <c r="N36" s="229">
        <v>0.26666917123411971</v>
      </c>
      <c r="O36" s="229">
        <v>0.23035538260534591</v>
      </c>
      <c r="P36" s="229">
        <v>0.2274903327200869</v>
      </c>
      <c r="Q36" s="229">
        <v>0.25708085041716178</v>
      </c>
      <c r="R36" s="229">
        <v>0.20297022942227741</v>
      </c>
      <c r="S36" s="229">
        <v>0.19146802005808311</v>
      </c>
      <c r="T36" s="229">
        <v>0.19259354758778929</v>
      </c>
      <c r="U36" s="229">
        <v>0.17510209541987859</v>
      </c>
      <c r="V36" s="229">
        <v>0.1081159300459157</v>
      </c>
      <c r="W36" s="229">
        <v>0.2329802824549338</v>
      </c>
      <c r="X36" s="229">
        <v>0.19885550441532521</v>
      </c>
      <c r="Y36" s="229">
        <v>9.2166015485420458E-2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1.132165044301517E-2</v>
      </c>
      <c r="C38" s="229">
        <v>3.181755713064973E-3</v>
      </c>
      <c r="D38" s="229">
        <v>2.8766634716340159E-3</v>
      </c>
      <c r="E38" s="229">
        <v>2.9315597096163919E-3</v>
      </c>
      <c r="F38" s="229">
        <v>9.1405936892299307E-3</v>
      </c>
      <c r="G38" s="229">
        <v>4.9667015378314682E-3</v>
      </c>
      <c r="H38" s="229">
        <v>4.7356579742388171E-3</v>
      </c>
      <c r="I38" s="229">
        <v>0</v>
      </c>
      <c r="J38" s="229">
        <v>3.4450459087604361E-3</v>
      </c>
      <c r="K38" s="229">
        <v>3.432498871789902E-3</v>
      </c>
      <c r="L38" s="229">
        <v>2.246061657156725E-3</v>
      </c>
      <c r="M38" s="229">
        <v>2.6423742693382872E-3</v>
      </c>
      <c r="N38" s="229">
        <v>2.4683878027271129E-3</v>
      </c>
      <c r="O38" s="229">
        <v>2.3024459750192162E-3</v>
      </c>
      <c r="P38" s="229">
        <v>2.2371670333011769E-3</v>
      </c>
      <c r="Q38" s="229">
        <v>2.506043439313559E-3</v>
      </c>
      <c r="R38" s="229">
        <v>2.334190886932771E-3</v>
      </c>
      <c r="S38" s="229">
        <v>2.8848308002452899E-3</v>
      </c>
      <c r="T38" s="229">
        <v>3.6898409780123922E-3</v>
      </c>
      <c r="U38" s="229">
        <v>4.1539785452744489E-3</v>
      </c>
      <c r="V38" s="229">
        <v>4.070654688656185E-3</v>
      </c>
      <c r="W38" s="229">
        <v>4.5400839960119104E-3</v>
      </c>
      <c r="X38" s="229">
        <v>6.8247778120798741E-2</v>
      </c>
      <c r="Y38" s="229">
        <v>8.7416443986143455E-2</v>
      </c>
      <c r="DA38" s="73" t="s">
        <v>1723</v>
      </c>
    </row>
    <row r="39" spans="1:105" ht="12" customHeight="1" x14ac:dyDescent="0.25">
      <c r="A39" s="64" t="s">
        <v>159</v>
      </c>
      <c r="B39" s="229">
        <v>2.388109513812264E-2</v>
      </c>
      <c r="C39" s="229">
        <v>6.6786256341988251E-3</v>
      </c>
      <c r="D39" s="229">
        <v>6.0293455840973583E-3</v>
      </c>
      <c r="E39" s="229">
        <v>3.0620633952579911E-3</v>
      </c>
      <c r="F39" s="229">
        <v>8.6707730381434811E-3</v>
      </c>
      <c r="G39" s="229">
        <v>9.4529791512724046E-3</v>
      </c>
      <c r="H39" s="229">
        <v>1.318187845738022E-2</v>
      </c>
      <c r="I39" s="229">
        <v>8.8205472557386262E-3</v>
      </c>
      <c r="J39" s="229">
        <v>1.8340282384887271E-2</v>
      </c>
      <c r="K39" s="229">
        <v>1.0982111381965981E-2</v>
      </c>
      <c r="L39" s="229">
        <v>2.3864518973127332E-3</v>
      </c>
      <c r="M39" s="229">
        <v>2.8186862714054319E-3</v>
      </c>
      <c r="N39" s="229">
        <v>2.6334263368724929E-3</v>
      </c>
      <c r="O39" s="229">
        <v>2.4554535170536189E-3</v>
      </c>
      <c r="P39" s="229">
        <v>7.165398042948249E-3</v>
      </c>
      <c r="Q39" s="229">
        <v>1.070822561055244E-2</v>
      </c>
      <c r="R39" s="229">
        <v>9.9719660432079811E-3</v>
      </c>
      <c r="S39" s="229">
        <v>9.4501804520379668E-3</v>
      </c>
      <c r="T39" s="229">
        <v>1.144169923412559E-2</v>
      </c>
      <c r="U39" s="229">
        <v>1.0845309208116509E-2</v>
      </c>
      <c r="V39" s="229">
        <v>1.5280193450660839E-2</v>
      </c>
      <c r="W39" s="229">
        <v>9.646559494165749E-3</v>
      </c>
      <c r="X39" s="229">
        <v>1.085588595823969E-2</v>
      </c>
      <c r="Y39" s="229">
        <v>1.0849752573750541E-2</v>
      </c>
      <c r="DA39" s="73" t="s">
        <v>1724</v>
      </c>
    </row>
    <row r="40" spans="1:105" ht="12" customHeight="1" x14ac:dyDescent="0.25">
      <c r="A40" s="64" t="s">
        <v>32</v>
      </c>
      <c r="B40" s="229">
        <v>0.17792179609976011</v>
      </c>
      <c r="C40" s="229">
        <v>0.16000608233019961</v>
      </c>
      <c r="D40" s="229">
        <v>7.233157402720776E-2</v>
      </c>
      <c r="E40" s="229">
        <v>5.8355265018777198E-2</v>
      </c>
      <c r="F40" s="229">
        <v>0.104029966834495</v>
      </c>
      <c r="G40" s="229">
        <v>5.6526712838846742E-2</v>
      </c>
      <c r="H40" s="229">
        <v>7.9578847447605405E-2</v>
      </c>
      <c r="I40" s="229">
        <v>7.5193213427688074E-2</v>
      </c>
      <c r="J40" s="229">
        <v>3.3070726173583517E-2</v>
      </c>
      <c r="K40" s="229">
        <v>4.0272492276557839E-2</v>
      </c>
      <c r="L40" s="229">
        <v>2.1561074075654829E-2</v>
      </c>
      <c r="M40" s="229">
        <v>2.277261876111767E-2</v>
      </c>
      <c r="N40" s="229">
        <v>1.8429726097533721E-2</v>
      </c>
      <c r="O40" s="229">
        <v>7.3673714807014293E-3</v>
      </c>
      <c r="P40" s="229">
        <v>2.3861639284965168E-3</v>
      </c>
      <c r="Q40" s="229">
        <v>5.3458953838699192E-3</v>
      </c>
      <c r="R40" s="229">
        <v>2.4896496389031318E-3</v>
      </c>
      <c r="S40" s="229">
        <v>2.8516044288159702E-4</v>
      </c>
      <c r="T40" s="229">
        <v>1.6152192674609969E-3</v>
      </c>
      <c r="U40" s="229">
        <v>4.4193478320399627E-3</v>
      </c>
      <c r="V40" s="229">
        <v>3.220116375959921E-3</v>
      </c>
      <c r="W40" s="229">
        <v>0</v>
      </c>
      <c r="X40" s="229">
        <v>9.5211951270953701E-4</v>
      </c>
      <c r="Y40" s="229">
        <v>2.3632595995387012E-3</v>
      </c>
      <c r="DA40" s="73" t="s">
        <v>1725</v>
      </c>
    </row>
    <row r="41" spans="1:105" ht="12" customHeight="1" x14ac:dyDescent="0.25">
      <c r="A41" s="64" t="s">
        <v>33</v>
      </c>
      <c r="B41" s="229">
        <v>0.60347113983251477</v>
      </c>
      <c r="C41" s="229">
        <v>0.5400418463846991</v>
      </c>
      <c r="D41" s="229">
        <v>1.108467104469905</v>
      </c>
      <c r="E41" s="229">
        <v>1.1842697995900511</v>
      </c>
      <c r="F41" s="229">
        <v>1.40837450763981</v>
      </c>
      <c r="G41" s="229">
        <v>1.9557032745405389</v>
      </c>
      <c r="H41" s="229">
        <v>2.352061280558122</v>
      </c>
      <c r="I41" s="229">
        <v>2.3224268282065101</v>
      </c>
      <c r="J41" s="229">
        <v>1.5629486113441859</v>
      </c>
      <c r="K41" s="229">
        <v>1.0650503604226129</v>
      </c>
      <c r="L41" s="229">
        <v>0.93209020799240161</v>
      </c>
      <c r="M41" s="229">
        <v>0.53288692319767805</v>
      </c>
      <c r="N41" s="229">
        <v>0.62034172892804185</v>
      </c>
      <c r="O41" s="229">
        <v>0.61334383907100976</v>
      </c>
      <c r="P41" s="229">
        <v>0.50887284991528248</v>
      </c>
      <c r="Q41" s="229">
        <v>0.4597067977015043</v>
      </c>
      <c r="R41" s="229">
        <v>0.48425206383863378</v>
      </c>
      <c r="S41" s="229">
        <v>0.46528572699687448</v>
      </c>
      <c r="T41" s="229">
        <v>0.4299892527883884</v>
      </c>
      <c r="U41" s="229">
        <v>0.34806914190285959</v>
      </c>
      <c r="V41" s="229">
        <v>0.33558361893032751</v>
      </c>
      <c r="W41" s="229">
        <v>0.12117347575562661</v>
      </c>
      <c r="X41" s="229">
        <v>0.11561215664109969</v>
      </c>
      <c r="Y41" s="229">
        <v>0.2383759275360231</v>
      </c>
      <c r="DA41" s="73" t="s">
        <v>1726</v>
      </c>
    </row>
    <row r="42" spans="1:105" ht="12" customHeight="1" x14ac:dyDescent="0.25">
      <c r="A42" s="64" t="s">
        <v>35</v>
      </c>
      <c r="B42" s="229">
        <v>0.62803918073799947</v>
      </c>
      <c r="C42" s="229">
        <v>0.36717845331843879</v>
      </c>
      <c r="D42" s="229">
        <v>0.34409070115431079</v>
      </c>
      <c r="E42" s="229">
        <v>0.28444526693106081</v>
      </c>
      <c r="F42" s="229">
        <v>0.44887591023726992</v>
      </c>
      <c r="G42" s="229">
        <v>0.53138316517359085</v>
      </c>
      <c r="H42" s="229">
        <v>0.62305661774980614</v>
      </c>
      <c r="I42" s="229">
        <v>0.69529173424924529</v>
      </c>
      <c r="J42" s="229">
        <v>0.60994771267614645</v>
      </c>
      <c r="K42" s="229">
        <v>0.53017210131052972</v>
      </c>
      <c r="L42" s="229">
        <v>0.35897017991053459</v>
      </c>
      <c r="M42" s="229">
        <v>0.47764798979593243</v>
      </c>
      <c r="N42" s="229">
        <v>0.41355120222224823</v>
      </c>
      <c r="O42" s="229">
        <v>0.39838156316147549</v>
      </c>
      <c r="P42" s="229">
        <v>0.43010553684628589</v>
      </c>
      <c r="Q42" s="229">
        <v>0.50661082470548235</v>
      </c>
      <c r="R42" s="229">
        <v>0.4988762416157097</v>
      </c>
      <c r="S42" s="229">
        <v>0.56180746939961224</v>
      </c>
      <c r="T42" s="229">
        <v>0.56727572609754751</v>
      </c>
      <c r="U42" s="229">
        <v>0.55512483841015925</v>
      </c>
      <c r="V42" s="229">
        <v>0.5935439782406482</v>
      </c>
      <c r="W42" s="229">
        <v>0.64635089138059354</v>
      </c>
      <c r="X42" s="229">
        <v>0.50794645581192732</v>
      </c>
      <c r="Y42" s="229">
        <v>0.45247479347023262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1.9288286742389402E-2</v>
      </c>
      <c r="K44" s="229">
        <v>4.5181180403720982E-2</v>
      </c>
      <c r="L44" s="229">
        <v>2.4532546424299369E-2</v>
      </c>
      <c r="M44" s="229">
        <v>7.5667983482572976E-2</v>
      </c>
      <c r="N44" s="229">
        <v>5.9110284262260372E-2</v>
      </c>
      <c r="O44" s="229">
        <v>0.10473548191172551</v>
      </c>
      <c r="P44" s="229">
        <v>9.6484424351914636E-2</v>
      </c>
      <c r="Q44" s="229">
        <v>0.14666485678888341</v>
      </c>
      <c r="R44" s="229">
        <v>0.25283446118790098</v>
      </c>
      <c r="S44" s="229">
        <v>0.32167320144328099</v>
      </c>
      <c r="T44" s="229">
        <v>0.37540260522378438</v>
      </c>
      <c r="U44" s="229">
        <v>0.50764644163271533</v>
      </c>
      <c r="V44" s="229">
        <v>0.52329051701495166</v>
      </c>
      <c r="W44" s="229">
        <v>0.58381241387728755</v>
      </c>
      <c r="X44" s="229">
        <v>0.5719454750024956</v>
      </c>
      <c r="Y44" s="229">
        <v>0.3684880970492192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1466.1373799999999</v>
      </c>
      <c r="C46" s="279">
        <v>1486.28295</v>
      </c>
      <c r="D46" s="279">
        <v>1463.5119999999999</v>
      </c>
      <c r="E46" s="279">
        <v>1548.73651</v>
      </c>
      <c r="F46" s="279">
        <v>1730.84124</v>
      </c>
      <c r="G46" s="279">
        <v>1932.7173</v>
      </c>
      <c r="H46" s="279">
        <v>1910.203</v>
      </c>
      <c r="I46" s="279">
        <v>2328.9986699999999</v>
      </c>
      <c r="J46" s="279">
        <v>2217.6177899999998</v>
      </c>
      <c r="K46" s="279">
        <v>1154.8842299999999</v>
      </c>
      <c r="L46" s="279">
        <v>1032.4119800000001</v>
      </c>
      <c r="M46" s="279">
        <v>1030.8764699999999</v>
      </c>
      <c r="N46" s="279">
        <v>1175.5543500000001</v>
      </c>
      <c r="O46" s="279">
        <v>1105.07843</v>
      </c>
      <c r="P46" s="279">
        <v>1114.6724300000001</v>
      </c>
      <c r="Q46" s="279">
        <v>1309.4908399999999</v>
      </c>
      <c r="R46" s="279">
        <v>1410.72354</v>
      </c>
      <c r="S46" s="279">
        <v>1462.82934</v>
      </c>
      <c r="T46" s="279">
        <v>1475.2221999999999</v>
      </c>
      <c r="U46" s="279">
        <v>1386.4064800000001</v>
      </c>
      <c r="V46" s="279">
        <v>1267.1450299999999</v>
      </c>
      <c r="W46" s="279">
        <v>1316.2352599999999</v>
      </c>
      <c r="X46" s="279">
        <v>1363.85877</v>
      </c>
      <c r="Y46" s="279">
        <v>1281.2817700000001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687.1057591575244</v>
      </c>
      <c r="C48" s="223">
        <f t="shared" si="2"/>
        <v>745.92521061744253</v>
      </c>
      <c r="D48" s="223">
        <f t="shared" si="2"/>
        <v>1004.0326867630845</v>
      </c>
      <c r="E48" s="223">
        <f t="shared" si="2"/>
        <v>1031.1796946288948</v>
      </c>
      <c r="F48" s="223">
        <f t="shared" si="2"/>
        <v>811.55107069307962</v>
      </c>
      <c r="G48" s="223">
        <f t="shared" si="2"/>
        <v>648.17422866260665</v>
      </c>
      <c r="H48" s="223">
        <f t="shared" si="2"/>
        <v>846.35568117894081</v>
      </c>
      <c r="I48" s="223">
        <f t="shared" si="2"/>
        <v>1080.0457225784928</v>
      </c>
      <c r="J48" s="223">
        <f t="shared" si="2"/>
        <v>1289.2703820976799</v>
      </c>
      <c r="K48" s="223">
        <f t="shared" si="2"/>
        <v>1088.1314188832919</v>
      </c>
      <c r="L48" s="223">
        <f t="shared" si="2"/>
        <v>1678.4129503822905</v>
      </c>
      <c r="M48" s="223">
        <f t="shared" si="2"/>
        <v>1478.8514447090188</v>
      </c>
      <c r="N48" s="223">
        <f t="shared" si="2"/>
        <v>1428.0649286338607</v>
      </c>
      <c r="O48" s="223">
        <f t="shared" si="2"/>
        <v>1416.8720534269964</v>
      </c>
      <c r="P48" s="223">
        <f t="shared" si="2"/>
        <v>1502.8039607309174</v>
      </c>
      <c r="Q48" s="223">
        <f t="shared" si="2"/>
        <v>1627.1864267315111</v>
      </c>
      <c r="R48" s="223">
        <f t="shared" si="2"/>
        <v>1666.8654019585483</v>
      </c>
      <c r="S48" s="223">
        <f t="shared" si="2"/>
        <v>1621.3677894867765</v>
      </c>
      <c r="T48" s="223">
        <f t="shared" si="2"/>
        <v>1537.8457788542601</v>
      </c>
      <c r="U48" s="223">
        <f t="shared" si="2"/>
        <v>1473.6477604355778</v>
      </c>
      <c r="V48" s="223">
        <f t="shared" si="2"/>
        <v>1488.3245811137813</v>
      </c>
      <c r="W48" s="223">
        <f t="shared" si="2"/>
        <v>1553.2215913109642</v>
      </c>
      <c r="X48" s="223">
        <f t="shared" si="2"/>
        <v>1840.8641582874252</v>
      </c>
      <c r="Y48" s="223">
        <f t="shared" si="2"/>
        <v>1161.4388187240988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3.3547690139503561</v>
      </c>
      <c r="C53" s="260">
        <v>3.196884071730616</v>
      </c>
      <c r="D53" s="260">
        <v>3.9519329036206172</v>
      </c>
      <c r="E53" s="260">
        <v>3.91564384511828</v>
      </c>
      <c r="F53" s="260">
        <v>2.7611920345291372</v>
      </c>
      <c r="G53" s="260">
        <v>1.9040061187152419</v>
      </c>
      <c r="H53" s="260">
        <v>2.2209745121077362</v>
      </c>
      <c r="I53" s="260">
        <v>3.0043840379718221</v>
      </c>
      <c r="J53" s="260">
        <v>3.6452978103362228</v>
      </c>
      <c r="K53" s="260">
        <v>2.853026929319789</v>
      </c>
      <c r="L53" s="260">
        <v>4.8922498119174627</v>
      </c>
      <c r="M53" s="260">
        <v>3.5050494698198582</v>
      </c>
      <c r="N53" s="260">
        <v>3.3022328868742981</v>
      </c>
      <c r="O53" s="260">
        <v>3.5890217177941639</v>
      </c>
      <c r="P53" s="260">
        <v>3.8238761211718142</v>
      </c>
      <c r="Q53" s="260">
        <v>3.6504615678130321</v>
      </c>
      <c r="R53" s="260">
        <v>3.754354080728318</v>
      </c>
      <c r="S53" s="260">
        <v>3.757034733039327</v>
      </c>
      <c r="T53" s="260">
        <v>3.5592454532947948</v>
      </c>
      <c r="U53" s="260">
        <v>3.246596601209204</v>
      </c>
      <c r="V53" s="260">
        <v>3.292575621152547</v>
      </c>
      <c r="W53" s="260">
        <v>3.729746964822326</v>
      </c>
      <c r="X53" s="260">
        <v>3.7540982313823288</v>
      </c>
      <c r="Y53" s="260">
        <v>2.9900024827496958</v>
      </c>
      <c r="DA53" s="68" t="s">
        <v>1736</v>
      </c>
    </row>
    <row r="54" spans="1:105" ht="12" customHeight="1" x14ac:dyDescent="0.25">
      <c r="A54" s="37" t="s">
        <v>159</v>
      </c>
      <c r="B54" s="226">
        <v>0.12289164941358249</v>
      </c>
      <c r="C54" s="226">
        <v>5.7109502836849728E-2</v>
      </c>
      <c r="D54" s="226">
        <v>6.8055426768798416E-2</v>
      </c>
      <c r="E54" s="226">
        <v>4.1703109529052457E-2</v>
      </c>
      <c r="F54" s="226">
        <v>5.2326178554594538E-2</v>
      </c>
      <c r="G54" s="226">
        <v>3.3279081535088968E-2</v>
      </c>
      <c r="H54" s="226">
        <v>4.6015159802606127E-2</v>
      </c>
      <c r="I54" s="226">
        <v>3.7636485085411363E-2</v>
      </c>
      <c r="J54" s="226">
        <v>0.10640946786207971</v>
      </c>
      <c r="K54" s="226">
        <v>5.7898947802042668E-2</v>
      </c>
      <c r="L54" s="226">
        <v>3.230913125177283E-2</v>
      </c>
      <c r="M54" s="226">
        <v>2.056258074346343E-2</v>
      </c>
      <c r="N54" s="226">
        <v>2.0895022204180078E-2</v>
      </c>
      <c r="O54" s="226">
        <v>2.198568403877544E-2</v>
      </c>
      <c r="P54" s="226">
        <v>6.266045211091309E-2</v>
      </c>
      <c r="Q54" s="226">
        <v>7.5562587588669919E-2</v>
      </c>
      <c r="R54" s="226">
        <v>7.3574576550925169E-2</v>
      </c>
      <c r="S54" s="226">
        <v>6.2151738713724231E-2</v>
      </c>
      <c r="T54" s="226">
        <v>7.0369085488809172E-2</v>
      </c>
      <c r="U54" s="226">
        <v>6.2212369614027631E-2</v>
      </c>
      <c r="V54" s="226">
        <v>8.2636654031617324E-2</v>
      </c>
      <c r="W54" s="226">
        <v>5.4846594215213998E-2</v>
      </c>
      <c r="X54" s="226">
        <v>7.8554121665800461E-2</v>
      </c>
      <c r="Y54" s="226">
        <v>7.0017415243211534E-2</v>
      </c>
      <c r="DA54" s="69" t="s">
        <v>1737</v>
      </c>
    </row>
    <row r="55" spans="1:105" ht="12" customHeight="1" x14ac:dyDescent="0.25">
      <c r="A55" s="37" t="s">
        <v>35</v>
      </c>
      <c r="B55" s="226">
        <v>3.231877364536774</v>
      </c>
      <c r="C55" s="226">
        <v>3.1397745688937659</v>
      </c>
      <c r="D55" s="226">
        <v>3.8838774768518189</v>
      </c>
      <c r="E55" s="226">
        <v>3.8739407355892279</v>
      </c>
      <c r="F55" s="226">
        <v>2.7088658559745422</v>
      </c>
      <c r="G55" s="226">
        <v>1.870727037180153</v>
      </c>
      <c r="H55" s="226">
        <v>2.1749593523051298</v>
      </c>
      <c r="I55" s="226">
        <v>2.9667475528864111</v>
      </c>
      <c r="J55" s="226">
        <v>3.5388883424741442</v>
      </c>
      <c r="K55" s="226">
        <v>2.7951279815177461</v>
      </c>
      <c r="L55" s="226">
        <v>4.85994068066569</v>
      </c>
      <c r="M55" s="226">
        <v>3.4844868890763938</v>
      </c>
      <c r="N55" s="226">
        <v>3.281337864670117</v>
      </c>
      <c r="O55" s="226">
        <v>3.567036033755389</v>
      </c>
      <c r="P55" s="226">
        <v>3.7612156690609009</v>
      </c>
      <c r="Q55" s="226">
        <v>3.5748989802243618</v>
      </c>
      <c r="R55" s="226">
        <v>3.680779504177393</v>
      </c>
      <c r="S55" s="226">
        <v>3.694882994325603</v>
      </c>
      <c r="T55" s="226">
        <v>3.488876367805986</v>
      </c>
      <c r="U55" s="226">
        <v>3.184384231595176</v>
      </c>
      <c r="V55" s="226">
        <v>3.2099389671209289</v>
      </c>
      <c r="W55" s="226">
        <v>3.6749003706071131</v>
      </c>
      <c r="X55" s="226">
        <v>3.6755441097165278</v>
      </c>
      <c r="Y55" s="226">
        <v>2.9199850675064849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92.79276408524683</v>
      </c>
      <c r="C60" s="261">
        <f t="shared" si="3"/>
        <v>103.60643859400297</v>
      </c>
      <c r="D60" s="261">
        <f t="shared" si="3"/>
        <v>123.81556808084345</v>
      </c>
      <c r="E60" s="261">
        <f t="shared" si="3"/>
        <v>138.53939048224805</v>
      </c>
      <c r="F60" s="261">
        <f t="shared" si="3"/>
        <v>99.835387539414427</v>
      </c>
      <c r="G60" s="261">
        <f t="shared" si="3"/>
        <v>69.802999651795957</v>
      </c>
      <c r="H60" s="261">
        <f t="shared" si="3"/>
        <v>75.108990772417684</v>
      </c>
      <c r="I60" s="261">
        <f t="shared" si="3"/>
        <v>104.71513336344879</v>
      </c>
      <c r="J60" s="261">
        <f t="shared" si="3"/>
        <v>123.00097400493752</v>
      </c>
      <c r="K60" s="261">
        <f t="shared" si="3"/>
        <v>87.776142204188545</v>
      </c>
      <c r="L60" s="261">
        <f t="shared" si="3"/>
        <v>151.57744000716249</v>
      </c>
      <c r="M60" s="261">
        <f t="shared" si="3"/>
        <v>102.60544428956621</v>
      </c>
      <c r="N60" s="261">
        <f t="shared" si="3"/>
        <v>97.196574345371374</v>
      </c>
      <c r="O60" s="261">
        <f t="shared" si="3"/>
        <v>101.80017314504927</v>
      </c>
      <c r="P60" s="261">
        <f t="shared" si="3"/>
        <v>109.08233336435802</v>
      </c>
      <c r="Q60" s="261">
        <f t="shared" si="3"/>
        <v>103.27099169656915</v>
      </c>
      <c r="R60" s="261">
        <f t="shared" si="3"/>
        <v>103.00084500805548</v>
      </c>
      <c r="S60" s="261">
        <f t="shared" si="3"/>
        <v>102.26683484534172</v>
      </c>
      <c r="T60" s="261">
        <f t="shared" si="3"/>
        <v>97.323546056720545</v>
      </c>
      <c r="U60" s="261">
        <f t="shared" si="3"/>
        <v>90.968011025872585</v>
      </c>
      <c r="V60" s="261">
        <f t="shared" si="3"/>
        <v>86.219683502902569</v>
      </c>
      <c r="W60" s="261">
        <f t="shared" si="3"/>
        <v>100.23429837786244</v>
      </c>
      <c r="X60" s="261">
        <f t="shared" si="3"/>
        <v>102.92908701154006</v>
      </c>
      <c r="Y60" s="261">
        <f t="shared" si="3"/>
        <v>82.83125145572896</v>
      </c>
      <c r="DA60" s="70"/>
    </row>
    <row r="61" spans="1:105" ht="12" customHeight="1" x14ac:dyDescent="0.25">
      <c r="A61" s="60" t="s">
        <v>1499</v>
      </c>
      <c r="B61" s="262">
        <v>76.713698916911483</v>
      </c>
      <c r="C61" s="262">
        <v>87.344957000538045</v>
      </c>
      <c r="D61" s="262">
        <v>101.3618205549201</v>
      </c>
      <c r="E61" s="262">
        <v>112.49551533583499</v>
      </c>
      <c r="F61" s="262">
        <v>81.646165550294043</v>
      </c>
      <c r="G61" s="262">
        <v>56.809407147473998</v>
      </c>
      <c r="H61" s="262">
        <v>60.108055882580189</v>
      </c>
      <c r="I61" s="262">
        <v>84.65483177482767</v>
      </c>
      <c r="J61" s="262">
        <v>99.228888353325573</v>
      </c>
      <c r="K61" s="262">
        <v>70.549553656778457</v>
      </c>
      <c r="L61" s="262">
        <v>121.5685331398642</v>
      </c>
      <c r="M61" s="262">
        <v>83.229448391471834</v>
      </c>
      <c r="N61" s="262">
        <v>78.091019396264471</v>
      </c>
      <c r="O61" s="262">
        <v>81.848627284617137</v>
      </c>
      <c r="P61" s="262">
        <v>87.841426211676492</v>
      </c>
      <c r="Q61" s="262">
        <v>83.682194204641561</v>
      </c>
      <c r="R61" s="262">
        <v>82.478054176971639</v>
      </c>
      <c r="S61" s="262">
        <v>81.817338442273822</v>
      </c>
      <c r="T61" s="262">
        <v>78.061923888352041</v>
      </c>
      <c r="U61" s="262">
        <v>72.793434873801047</v>
      </c>
      <c r="V61" s="262">
        <v>68.4327400415401</v>
      </c>
      <c r="W61" s="262">
        <v>80.810295256524157</v>
      </c>
      <c r="X61" s="262">
        <v>82.719116086123861</v>
      </c>
      <c r="Y61" s="262">
        <v>66.724149299427594</v>
      </c>
      <c r="DA61" s="72" t="s">
        <v>1743</v>
      </c>
    </row>
    <row r="62" spans="1:105" ht="12" customHeight="1" x14ac:dyDescent="0.25">
      <c r="A62" s="59" t="s">
        <v>28</v>
      </c>
      <c r="B62" s="230">
        <v>28.209288124329049</v>
      </c>
      <c r="C62" s="230">
        <v>49.599648501255068</v>
      </c>
      <c r="D62" s="230">
        <v>54.74678131804427</v>
      </c>
      <c r="E62" s="230">
        <v>72.130581867951136</v>
      </c>
      <c r="F62" s="230">
        <v>52.823523647977908</v>
      </c>
      <c r="G62" s="230">
        <v>34.000411599875889</v>
      </c>
      <c r="H62" s="230">
        <v>27.849716206955978</v>
      </c>
      <c r="I62" s="230">
        <v>47.886788414428437</v>
      </c>
      <c r="J62" s="230">
        <v>53.310299931429633</v>
      </c>
      <c r="K62" s="230">
        <v>29.36242155547394</v>
      </c>
      <c r="L62" s="230">
        <v>61.167838234193987</v>
      </c>
      <c r="M62" s="230">
        <v>35.786614039687393</v>
      </c>
      <c r="N62" s="230">
        <v>29.5906370100457</v>
      </c>
      <c r="O62" s="230">
        <v>29.420164524274771</v>
      </c>
      <c r="P62" s="230">
        <v>29.852905666126031</v>
      </c>
      <c r="Q62" s="230">
        <v>27.501488092509369</v>
      </c>
      <c r="R62" s="230">
        <v>23.35975716434443</v>
      </c>
      <c r="S62" s="230">
        <v>20.453704848495931</v>
      </c>
      <c r="T62" s="230">
        <v>19.35863053447002</v>
      </c>
      <c r="U62" s="230">
        <v>17.003079187344301</v>
      </c>
      <c r="V62" s="230">
        <v>10.215898842530921</v>
      </c>
      <c r="W62" s="230">
        <v>21.07087855335816</v>
      </c>
      <c r="X62" s="230">
        <v>20.90486073665657</v>
      </c>
      <c r="Y62" s="230">
        <v>9.530423622550984</v>
      </c>
      <c r="DA62" s="71" t="s">
        <v>1744</v>
      </c>
    </row>
    <row r="63" spans="1:105" ht="12" customHeight="1" x14ac:dyDescent="0.25">
      <c r="A63" s="59" t="s">
        <v>31</v>
      </c>
      <c r="B63" s="295">
        <v>0.65284553922376043</v>
      </c>
      <c r="C63" s="295">
        <v>0.22362440674568351</v>
      </c>
      <c r="D63" s="295">
        <v>0.31527595405977699</v>
      </c>
      <c r="E63" s="295">
        <v>0.33926088187238351</v>
      </c>
      <c r="F63" s="295">
        <v>0.46162274145683141</v>
      </c>
      <c r="G63" s="295">
        <v>0.18807888742312309</v>
      </c>
      <c r="H63" s="295">
        <v>0.2120100300397102</v>
      </c>
      <c r="I63" s="295">
        <v>0</v>
      </c>
      <c r="J63" s="295">
        <v>0.23795238985881059</v>
      </c>
      <c r="K63" s="295">
        <v>0.24172447580813231</v>
      </c>
      <c r="L63" s="295">
        <v>0.3522233821719129</v>
      </c>
      <c r="M63" s="295">
        <v>0.24780839554674511</v>
      </c>
      <c r="N63" s="295">
        <v>0.27390180549365611</v>
      </c>
      <c r="O63" s="295">
        <v>0.29406015447605821</v>
      </c>
      <c r="P63" s="295">
        <v>0.29357703075094238</v>
      </c>
      <c r="Q63" s="295">
        <v>0.2680865715737194</v>
      </c>
      <c r="R63" s="295">
        <v>0.26864103395446359</v>
      </c>
      <c r="S63" s="295">
        <v>0.30817406326219798</v>
      </c>
      <c r="T63" s="295">
        <v>0.37088609207808287</v>
      </c>
      <c r="U63" s="295">
        <v>0.40336710979080831</v>
      </c>
      <c r="V63" s="295">
        <v>0.38463708821193032</v>
      </c>
      <c r="W63" s="295">
        <v>0.41060796001273869</v>
      </c>
      <c r="X63" s="295">
        <v>7.1746080220225634</v>
      </c>
      <c r="Y63" s="295">
        <v>9.0392943470224711</v>
      </c>
      <c r="DA63" s="122" t="s">
        <v>1745</v>
      </c>
    </row>
    <row r="64" spans="1:105" ht="12" customHeight="1" x14ac:dyDescent="0.25">
      <c r="A64" s="59" t="s">
        <v>159</v>
      </c>
      <c r="B64" s="295">
        <v>1.3770665779846769</v>
      </c>
      <c r="C64" s="295">
        <v>0.46939609134402732</v>
      </c>
      <c r="D64" s="295">
        <v>0.66080294067301348</v>
      </c>
      <c r="E64" s="295">
        <v>0.35436369398060369</v>
      </c>
      <c r="F64" s="295">
        <v>0.43789562871982152</v>
      </c>
      <c r="G64" s="295">
        <v>0.35796509777423657</v>
      </c>
      <c r="H64" s="295">
        <v>0.590137730159491</v>
      </c>
      <c r="I64" s="295">
        <v>0.41615806133827832</v>
      </c>
      <c r="J64" s="295">
        <v>1.2667796423472411</v>
      </c>
      <c r="K64" s="295">
        <v>0.77338557599815416</v>
      </c>
      <c r="L64" s="295">
        <v>0.37423912918140201</v>
      </c>
      <c r="M64" s="295">
        <v>0.26434337125207369</v>
      </c>
      <c r="N64" s="295">
        <v>0.29221511607982242</v>
      </c>
      <c r="O64" s="295">
        <v>0.31360172979847739</v>
      </c>
      <c r="P64" s="295">
        <v>0.9402946897949237</v>
      </c>
      <c r="Q64" s="295">
        <v>1.145523436081074</v>
      </c>
      <c r="R64" s="295">
        <v>1.147669320192727</v>
      </c>
      <c r="S64" s="295">
        <v>1.009522121095598</v>
      </c>
      <c r="T64" s="295">
        <v>1.150067751148321</v>
      </c>
      <c r="U64" s="295">
        <v>1.0531207569769889</v>
      </c>
      <c r="V64" s="295">
        <v>1.443828957674971</v>
      </c>
      <c r="W64" s="295">
        <v>0.87244071222477071</v>
      </c>
      <c r="X64" s="295">
        <v>1.1412346105141891</v>
      </c>
      <c r="Y64" s="295">
        <v>1.121918287159356</v>
      </c>
      <c r="DA64" s="122" t="s">
        <v>1746</v>
      </c>
    </row>
    <row r="65" spans="1:105" ht="12" customHeight="1" x14ac:dyDescent="0.25">
      <c r="A65" s="59" t="s">
        <v>32</v>
      </c>
      <c r="B65" s="295">
        <v>10.259586400326411</v>
      </c>
      <c r="C65" s="295">
        <v>11.245761291436139</v>
      </c>
      <c r="D65" s="295">
        <v>7.9273805347553736</v>
      </c>
      <c r="E65" s="295">
        <v>6.7532851564389986</v>
      </c>
      <c r="F65" s="295">
        <v>5.2537723605837909</v>
      </c>
      <c r="G65" s="295">
        <v>2.140551667829536</v>
      </c>
      <c r="H65" s="295">
        <v>3.5626546363083111</v>
      </c>
      <c r="I65" s="295">
        <v>3.5476553799429391</v>
      </c>
      <c r="J65" s="295">
        <v>2.284224517113028</v>
      </c>
      <c r="K65" s="295">
        <v>2.8360816561497328</v>
      </c>
      <c r="L65" s="295">
        <v>3.3811691722656829</v>
      </c>
      <c r="M65" s="295">
        <v>2.1356725211389072</v>
      </c>
      <c r="N65" s="295">
        <v>2.0450332995856662</v>
      </c>
      <c r="O65" s="295">
        <v>0.94093430169604209</v>
      </c>
      <c r="P65" s="295">
        <v>0.31312946712759099</v>
      </c>
      <c r="Q65" s="295">
        <v>0.57188265094320279</v>
      </c>
      <c r="R65" s="295">
        <v>0.28653271543620662</v>
      </c>
      <c r="S65" s="295">
        <v>3.0462463294900179E-2</v>
      </c>
      <c r="T65" s="295">
        <v>0.16235452029711339</v>
      </c>
      <c r="U65" s="295">
        <v>0.42913547644537919</v>
      </c>
      <c r="V65" s="295">
        <v>0.30426952942099328</v>
      </c>
      <c r="W65" s="295">
        <v>0</v>
      </c>
      <c r="X65" s="295">
        <v>0.1000924056709805</v>
      </c>
      <c r="Y65" s="295">
        <v>0.2443727766144656</v>
      </c>
      <c r="DA65" s="122" t="s">
        <v>1747</v>
      </c>
    </row>
    <row r="66" spans="1:105" ht="12" customHeight="1" x14ac:dyDescent="0.25">
      <c r="A66" s="59" t="s">
        <v>35</v>
      </c>
      <c r="B66" s="295">
        <v>36.214912275047588</v>
      </c>
      <c r="C66" s="295">
        <v>25.806526709757119</v>
      </c>
      <c r="D66" s="295">
        <v>37.711579807387622</v>
      </c>
      <c r="E66" s="295">
        <v>32.918023735591859</v>
      </c>
      <c r="F66" s="295">
        <v>22.6693511715557</v>
      </c>
      <c r="G66" s="295">
        <v>20.12239989457122</v>
      </c>
      <c r="H66" s="295">
        <v>27.8935372791167</v>
      </c>
      <c r="I66" s="295">
        <v>32.804229919118008</v>
      </c>
      <c r="J66" s="295">
        <v>42.129631872576873</v>
      </c>
      <c r="K66" s="295">
        <v>37.335940393348487</v>
      </c>
      <c r="L66" s="295">
        <v>56.293063222051181</v>
      </c>
      <c r="M66" s="295">
        <v>44.795010063846703</v>
      </c>
      <c r="N66" s="295">
        <v>45.889232165059617</v>
      </c>
      <c r="O66" s="295">
        <v>50.879866574371803</v>
      </c>
      <c r="P66" s="295">
        <v>56.441519357876999</v>
      </c>
      <c r="Q66" s="295">
        <v>54.195213453534187</v>
      </c>
      <c r="R66" s="295">
        <v>57.415453943043808</v>
      </c>
      <c r="S66" s="295">
        <v>60.015474946125202</v>
      </c>
      <c r="T66" s="295">
        <v>57.019984990358488</v>
      </c>
      <c r="U66" s="295">
        <v>53.904732343243573</v>
      </c>
      <c r="V66" s="295">
        <v>56.084105623701276</v>
      </c>
      <c r="W66" s="295">
        <v>58.456368030928488</v>
      </c>
      <c r="X66" s="295">
        <v>53.398320311259553</v>
      </c>
      <c r="Y66" s="295">
        <v>46.788140266080319</v>
      </c>
      <c r="DA66" s="122" t="s">
        <v>1748</v>
      </c>
    </row>
    <row r="67" spans="1:105" ht="12" customHeight="1" x14ac:dyDescent="0.25">
      <c r="A67" s="60" t="s">
        <v>1506</v>
      </c>
      <c r="B67" s="262">
        <v>16.07906516833534</v>
      </c>
      <c r="C67" s="262">
        <v>16.261481593464922</v>
      </c>
      <c r="D67" s="262">
        <v>22.453747525923351</v>
      </c>
      <c r="E67" s="262">
        <v>26.043875146413061</v>
      </c>
      <c r="F67" s="262">
        <v>18.18922198912038</v>
      </c>
      <c r="G67" s="262">
        <v>12.99359250432196</v>
      </c>
      <c r="H67" s="262">
        <v>15.00093488983749</v>
      </c>
      <c r="I67" s="262">
        <v>20.060301588621119</v>
      </c>
      <c r="J67" s="262">
        <v>23.772085651611949</v>
      </c>
      <c r="K67" s="262">
        <v>17.226588547410088</v>
      </c>
      <c r="L67" s="262">
        <v>30.00890686729829</v>
      </c>
      <c r="M67" s="262">
        <v>19.375995898094381</v>
      </c>
      <c r="N67" s="262">
        <v>19.105554949106899</v>
      </c>
      <c r="O67" s="262">
        <v>19.95154586043213</v>
      </c>
      <c r="P67" s="262">
        <v>21.24090715268153</v>
      </c>
      <c r="Q67" s="262">
        <v>19.5887974919276</v>
      </c>
      <c r="R67" s="262">
        <v>20.522790831083832</v>
      </c>
      <c r="S67" s="262">
        <v>20.449496403067901</v>
      </c>
      <c r="T67" s="262">
        <v>19.2616221683685</v>
      </c>
      <c r="U67" s="262">
        <v>18.174576152071531</v>
      </c>
      <c r="V67" s="262">
        <v>17.786943461362469</v>
      </c>
      <c r="W67" s="262">
        <v>19.424003121338291</v>
      </c>
      <c r="X67" s="262">
        <v>20.209970925416201</v>
      </c>
      <c r="Y67" s="262">
        <v>16.107102156301369</v>
      </c>
      <c r="DA67" s="72" t="s">
        <v>1749</v>
      </c>
    </row>
    <row r="68" spans="1:105" ht="12" customHeight="1" x14ac:dyDescent="0.25">
      <c r="A68" s="147" t="s">
        <v>28</v>
      </c>
      <c r="B68" s="229">
        <v>4.0675376179772309</v>
      </c>
      <c r="C68" s="229">
        <v>6.4370150023121449</v>
      </c>
      <c r="D68" s="229">
        <v>5.5161990068582529</v>
      </c>
      <c r="E68" s="229">
        <v>7.527861408222412</v>
      </c>
      <c r="F68" s="229">
        <v>6.2892095304107531</v>
      </c>
      <c r="G68" s="229">
        <v>3.3758274464240738</v>
      </c>
      <c r="H68" s="229">
        <v>2.525717495176012</v>
      </c>
      <c r="I68" s="229">
        <v>4.945850584806057</v>
      </c>
      <c r="J68" s="229">
        <v>6.0777142293967037</v>
      </c>
      <c r="K68" s="229">
        <v>3.4007843603405989</v>
      </c>
      <c r="L68" s="229">
        <v>6.7587825890992699</v>
      </c>
      <c r="M68" s="229">
        <v>4.9422323115261788</v>
      </c>
      <c r="N68" s="229">
        <v>3.683377703911237</v>
      </c>
      <c r="O68" s="229">
        <v>3.3820041941988439</v>
      </c>
      <c r="P68" s="229">
        <v>3.790650592406549</v>
      </c>
      <c r="Q68" s="229">
        <v>3.6265443725127611</v>
      </c>
      <c r="R68" s="229">
        <v>2.8654007238656041</v>
      </c>
      <c r="S68" s="229">
        <v>2.5214367228720929</v>
      </c>
      <c r="T68" s="229">
        <v>2.3449087494383378</v>
      </c>
      <c r="U68" s="229">
        <v>1.9823616397754751</v>
      </c>
      <c r="V68" s="229">
        <v>1.2147342876018301</v>
      </c>
      <c r="W68" s="229">
        <v>2.831028613768527</v>
      </c>
      <c r="X68" s="229">
        <v>2.7257338939047502</v>
      </c>
      <c r="Y68" s="229">
        <v>1.185597614388638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9.41347324263411E-2</v>
      </c>
      <c r="C70" s="229">
        <v>2.902185206148573E-2</v>
      </c>
      <c r="D70" s="229">
        <v>3.1766705965189268E-2</v>
      </c>
      <c r="E70" s="229">
        <v>3.5406741964761047E-2</v>
      </c>
      <c r="F70" s="229">
        <v>5.4961160190149072E-2</v>
      </c>
      <c r="G70" s="229">
        <v>1.8673946590052459E-2</v>
      </c>
      <c r="H70" s="229">
        <v>1.922739312834874E-2</v>
      </c>
      <c r="I70" s="229">
        <v>0</v>
      </c>
      <c r="J70" s="229">
        <v>2.7128090211910798E-2</v>
      </c>
      <c r="K70" s="229">
        <v>2.799676502453094E-2</v>
      </c>
      <c r="L70" s="229">
        <v>3.8919166209251142E-2</v>
      </c>
      <c r="M70" s="229">
        <v>3.4223038205859917E-2</v>
      </c>
      <c r="N70" s="229">
        <v>3.4094697017636358E-2</v>
      </c>
      <c r="O70" s="229">
        <v>3.3803776826747879E-2</v>
      </c>
      <c r="P70" s="229">
        <v>3.7277709512737983E-2</v>
      </c>
      <c r="Q70" s="229">
        <v>3.5351826934474827E-2</v>
      </c>
      <c r="R70" s="229">
        <v>3.2952577706075938E-2</v>
      </c>
      <c r="S70" s="229">
        <v>3.7990251932434313E-2</v>
      </c>
      <c r="T70" s="229">
        <v>4.4925390812656403E-2</v>
      </c>
      <c r="U70" s="229">
        <v>4.702792220079597E-2</v>
      </c>
      <c r="V70" s="229">
        <v>4.5735756249775862E-2</v>
      </c>
      <c r="W70" s="229">
        <v>5.5168220959250037E-2</v>
      </c>
      <c r="X70" s="229">
        <v>0.93547967180744407</v>
      </c>
      <c r="Y70" s="229">
        <v>1.124500466928664</v>
      </c>
      <c r="DA70" s="73" t="s">
        <v>1752</v>
      </c>
    </row>
    <row r="71" spans="1:105" ht="12" customHeight="1" x14ac:dyDescent="0.25">
      <c r="A71" s="147" t="s">
        <v>159</v>
      </c>
      <c r="B71" s="229">
        <v>0.19856120025875609</v>
      </c>
      <c r="C71" s="229">
        <v>6.0917965616867777E-2</v>
      </c>
      <c r="D71" s="229">
        <v>6.658145807501703E-2</v>
      </c>
      <c r="E71" s="229">
        <v>3.6982937157990482E-2</v>
      </c>
      <c r="F71" s="229">
        <v>5.2136191819065321E-2</v>
      </c>
      <c r="G71" s="229">
        <v>3.5541581559340771E-2</v>
      </c>
      <c r="H71" s="229">
        <v>5.3520157209178389E-2</v>
      </c>
      <c r="I71" s="229">
        <v>4.2981700364385263E-2</v>
      </c>
      <c r="J71" s="229">
        <v>0.14442095932131119</v>
      </c>
      <c r="K71" s="229">
        <v>8.9574273238959293E-2</v>
      </c>
      <c r="L71" s="229">
        <v>4.135181140105991E-2</v>
      </c>
      <c r="M71" s="229">
        <v>3.6506564976806953E-2</v>
      </c>
      <c r="N71" s="229">
        <v>3.6374297820923759E-2</v>
      </c>
      <c r="O71" s="229">
        <v>3.6050184716382307E-2</v>
      </c>
      <c r="P71" s="229">
        <v>0.1193963717559423</v>
      </c>
      <c r="Q71" s="229">
        <v>0.15105697396181311</v>
      </c>
      <c r="R71" s="229">
        <v>0.14077768350512199</v>
      </c>
      <c r="S71" s="229">
        <v>0.124449148334579</v>
      </c>
      <c r="T71" s="229">
        <v>0.1393075779463136</v>
      </c>
      <c r="U71" s="229">
        <v>0.1227816542921462</v>
      </c>
      <c r="V71" s="229">
        <v>0.17168029630623191</v>
      </c>
      <c r="W71" s="229">
        <v>0.1172188721922693</v>
      </c>
      <c r="X71" s="229">
        <v>0.14880280227464571</v>
      </c>
      <c r="Y71" s="229">
        <v>0.13956815535961281</v>
      </c>
      <c r="DA71" s="73" t="s">
        <v>1753</v>
      </c>
    </row>
    <row r="72" spans="1:105" ht="12" customHeight="1" x14ac:dyDescent="0.25">
      <c r="A72" s="147" t="s">
        <v>32</v>
      </c>
      <c r="B72" s="229">
        <v>1.4793444430178391</v>
      </c>
      <c r="C72" s="229">
        <v>1.4594686924759941</v>
      </c>
      <c r="D72" s="229">
        <v>0.79875031152547682</v>
      </c>
      <c r="E72" s="229">
        <v>0.70480222661931025</v>
      </c>
      <c r="F72" s="229">
        <v>0.62551819566200062</v>
      </c>
      <c r="G72" s="229">
        <v>0.21253075273871541</v>
      </c>
      <c r="H72" s="229">
        <v>0.32310056868537679</v>
      </c>
      <c r="I72" s="229">
        <v>0.3664094840466357</v>
      </c>
      <c r="J72" s="229">
        <v>0.26041616476837492</v>
      </c>
      <c r="K72" s="229">
        <v>0.32847774910733879</v>
      </c>
      <c r="L72" s="229">
        <v>0.37360462609145251</v>
      </c>
      <c r="M72" s="229">
        <v>0.29494239743122358</v>
      </c>
      <c r="N72" s="229">
        <v>0.25456126736618151</v>
      </c>
      <c r="O72" s="229">
        <v>0.1081653962939564</v>
      </c>
      <c r="P72" s="229">
        <v>3.976043114000772E-2</v>
      </c>
      <c r="Q72" s="229">
        <v>7.5412566859632532E-2</v>
      </c>
      <c r="R72" s="229">
        <v>3.5147242518226082E-2</v>
      </c>
      <c r="S72" s="229">
        <v>3.755269482465066E-3</v>
      </c>
      <c r="T72" s="229">
        <v>1.9665984867972861E-2</v>
      </c>
      <c r="U72" s="229">
        <v>5.003221460059333E-2</v>
      </c>
      <c r="V72" s="229">
        <v>3.6179550694198842E-2</v>
      </c>
      <c r="W72" s="229">
        <v>0</v>
      </c>
      <c r="X72" s="229">
        <v>1.305080507814424E-2</v>
      </c>
      <c r="Y72" s="229">
        <v>3.0400304587729039E-2</v>
      </c>
      <c r="DA72" s="73" t="s">
        <v>1754</v>
      </c>
    </row>
    <row r="73" spans="1:105" ht="12" customHeight="1" x14ac:dyDescent="0.25">
      <c r="A73" s="147" t="s">
        <v>33</v>
      </c>
      <c r="B73" s="229">
        <v>5.017607155518566</v>
      </c>
      <c r="C73" s="229">
        <v>4.9259012904201223</v>
      </c>
      <c r="D73" s="229">
        <v>12.2406909695901</v>
      </c>
      <c r="E73" s="229">
        <v>14.303353628854151</v>
      </c>
      <c r="F73" s="229">
        <v>8.468366449032608</v>
      </c>
      <c r="G73" s="229">
        <v>7.3531091442845549</v>
      </c>
      <c r="H73" s="229">
        <v>9.5496776053653694</v>
      </c>
      <c r="I73" s="229">
        <v>11.3169683415321</v>
      </c>
      <c r="J73" s="229">
        <v>12.30747341198181</v>
      </c>
      <c r="K73" s="229">
        <v>8.6869554204675055</v>
      </c>
      <c r="L73" s="229">
        <v>16.151014203587589</v>
      </c>
      <c r="M73" s="229">
        <v>6.9017511045338233</v>
      </c>
      <c r="N73" s="229">
        <v>8.5684928728909799</v>
      </c>
      <c r="O73" s="229">
        <v>9.0049184558365809</v>
      </c>
      <c r="P73" s="229">
        <v>8.4793017220843492</v>
      </c>
      <c r="Q73" s="229">
        <v>6.484913588487804</v>
      </c>
      <c r="R73" s="229">
        <v>6.8363533815089497</v>
      </c>
      <c r="S73" s="229">
        <v>6.1273340494264472</v>
      </c>
      <c r="T73" s="229">
        <v>5.2353029146438148</v>
      </c>
      <c r="U73" s="229">
        <v>3.9405520147731088</v>
      </c>
      <c r="V73" s="229">
        <v>3.7704427839547141</v>
      </c>
      <c r="W73" s="229">
        <v>1.4724232174468339</v>
      </c>
      <c r="X73" s="229">
        <v>1.5847083279419889</v>
      </c>
      <c r="Y73" s="229">
        <v>3.0664006632585168</v>
      </c>
      <c r="DA73" s="73" t="s">
        <v>1755</v>
      </c>
    </row>
    <row r="74" spans="1:105" ht="12" customHeight="1" x14ac:dyDescent="0.25">
      <c r="A74" s="147" t="s">
        <v>35</v>
      </c>
      <c r="B74" s="229">
        <v>5.2218800191366093</v>
      </c>
      <c r="C74" s="229">
        <v>3.3491567905783071</v>
      </c>
      <c r="D74" s="229">
        <v>3.7997590739093079</v>
      </c>
      <c r="E74" s="229">
        <v>3.4354682035944339</v>
      </c>
      <c r="F74" s="229">
        <v>2.6990304620058021</v>
      </c>
      <c r="G74" s="229">
        <v>1.9979096327252219</v>
      </c>
      <c r="H74" s="229">
        <v>2.5296916702732082</v>
      </c>
      <c r="I74" s="229">
        <v>3.388091477871948</v>
      </c>
      <c r="J74" s="229">
        <v>4.8030467553278076</v>
      </c>
      <c r="K74" s="229">
        <v>4.3242851046336002</v>
      </c>
      <c r="L74" s="229">
        <v>6.2201409527592633</v>
      </c>
      <c r="M74" s="229">
        <v>6.1863172047281374</v>
      </c>
      <c r="N74" s="229">
        <v>5.7121911417116156</v>
      </c>
      <c r="O74" s="229">
        <v>5.8489109404137452</v>
      </c>
      <c r="P74" s="229">
        <v>7.1668091938209697</v>
      </c>
      <c r="Q74" s="229">
        <v>7.1465713311918773</v>
      </c>
      <c r="R74" s="229">
        <v>7.0428079423952754</v>
      </c>
      <c r="S74" s="229">
        <v>7.3984260353154436</v>
      </c>
      <c r="T74" s="229">
        <v>6.9068243984850017</v>
      </c>
      <c r="U74" s="229">
        <v>6.2846659962124543</v>
      </c>
      <c r="V74" s="229">
        <v>6.6687510458663191</v>
      </c>
      <c r="W74" s="229">
        <v>7.8540460538209071</v>
      </c>
      <c r="X74" s="229">
        <v>6.9624769752597322</v>
      </c>
      <c r="Y74" s="229">
        <v>5.820508056943833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0.1518860406040323</v>
      </c>
      <c r="K76" s="229">
        <v>0.36851487459755877</v>
      </c>
      <c r="L76" s="229">
        <v>0.42509351815040308</v>
      </c>
      <c r="M76" s="229">
        <v>0.98002327669235367</v>
      </c>
      <c r="N76" s="229">
        <v>0.81646296838832988</v>
      </c>
      <c r="O76" s="229">
        <v>1.53769291214588</v>
      </c>
      <c r="P76" s="229">
        <v>1.607711131960976</v>
      </c>
      <c r="Q76" s="229">
        <v>2.068946831979237</v>
      </c>
      <c r="R76" s="229">
        <v>3.5693512795845801</v>
      </c>
      <c r="S76" s="229">
        <v>4.2361049257044332</v>
      </c>
      <c r="T76" s="229">
        <v>4.570687152174405</v>
      </c>
      <c r="U76" s="229">
        <v>5.7471547102169618</v>
      </c>
      <c r="V76" s="229">
        <v>5.8794197406893964</v>
      </c>
      <c r="W76" s="229">
        <v>7.0941181431505047</v>
      </c>
      <c r="X76" s="229">
        <v>7.8397184491494976</v>
      </c>
      <c r="Y76" s="229">
        <v>4.7401268948343791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411.76264425019139</v>
      </c>
      <c r="C79" s="261">
        <f t="shared" si="4"/>
        <v>458.10298056864451</v>
      </c>
      <c r="D79" s="261">
        <f t="shared" si="4"/>
        <v>596.64923462100273</v>
      </c>
      <c r="E79" s="261">
        <f t="shared" si="4"/>
        <v>649.51933752442642</v>
      </c>
      <c r="F79" s="261">
        <f t="shared" si="4"/>
        <v>447.10763112975661</v>
      </c>
      <c r="G79" s="261">
        <f t="shared" si="4"/>
        <v>327.79908332965232</v>
      </c>
      <c r="H79" s="261">
        <f t="shared" si="4"/>
        <v>374.19876656484251</v>
      </c>
      <c r="I79" s="261">
        <f t="shared" si="4"/>
        <v>495.04894104491672</v>
      </c>
      <c r="J79" s="261">
        <f t="shared" si="4"/>
        <v>581.10129349280771</v>
      </c>
      <c r="K79" s="261">
        <f t="shared" si="4"/>
        <v>422.66545451996518</v>
      </c>
      <c r="L79" s="261">
        <f t="shared" si="4"/>
        <v>734.91402470938749</v>
      </c>
      <c r="M79" s="261">
        <f t="shared" si="4"/>
        <v>475.85305639469442</v>
      </c>
      <c r="N79" s="261">
        <f t="shared" si="4"/>
        <v>469.29735676181161</v>
      </c>
      <c r="O79" s="261">
        <f t="shared" si="4"/>
        <v>494.14234189002042</v>
      </c>
      <c r="P79" s="261">
        <f t="shared" si="4"/>
        <v>521.12551714915764</v>
      </c>
      <c r="Q79" s="261">
        <f t="shared" si="4"/>
        <v>479.91239696137001</v>
      </c>
      <c r="R79" s="261">
        <f t="shared" si="4"/>
        <v>502.69326286569429</v>
      </c>
      <c r="S79" s="261">
        <f t="shared" si="4"/>
        <v>498.88248316798951</v>
      </c>
      <c r="T79" s="261">
        <f t="shared" si="4"/>
        <v>471.47462408296218</v>
      </c>
      <c r="U79" s="261">
        <f t="shared" si="4"/>
        <v>445.43372227539538</v>
      </c>
      <c r="V79" s="261">
        <f t="shared" si="4"/>
        <v>433.56310353739309</v>
      </c>
      <c r="W79" s="261">
        <f t="shared" si="4"/>
        <v>473.57419732891611</v>
      </c>
      <c r="X79" s="261">
        <f t="shared" si="4"/>
        <v>494.21787112193948</v>
      </c>
      <c r="Y79" s="261">
        <f t="shared" si="4"/>
        <v>394.31973189885639</v>
      </c>
      <c r="DA79" s="70"/>
    </row>
    <row r="80" spans="1:105" ht="12" customHeight="1" x14ac:dyDescent="0.25">
      <c r="A80" s="60" t="s">
        <v>1521</v>
      </c>
      <c r="B80" s="262">
        <v>411.76264425019139</v>
      </c>
      <c r="C80" s="262">
        <v>458.10298056864451</v>
      </c>
      <c r="D80" s="262">
        <v>596.64923462100273</v>
      </c>
      <c r="E80" s="262">
        <v>649.51933752442642</v>
      </c>
      <c r="F80" s="262">
        <v>447.10763112975661</v>
      </c>
      <c r="G80" s="262">
        <v>327.79908332965232</v>
      </c>
      <c r="H80" s="262">
        <v>374.19876656484251</v>
      </c>
      <c r="I80" s="262">
        <v>495.04894104491672</v>
      </c>
      <c r="J80" s="262">
        <v>581.10129349280771</v>
      </c>
      <c r="K80" s="262">
        <v>422.66545451996518</v>
      </c>
      <c r="L80" s="262">
        <v>734.91402470938749</v>
      </c>
      <c r="M80" s="262">
        <v>475.85305639469442</v>
      </c>
      <c r="N80" s="262">
        <v>469.29735676181161</v>
      </c>
      <c r="O80" s="262">
        <v>494.14234189002042</v>
      </c>
      <c r="P80" s="262">
        <v>521.12551714915764</v>
      </c>
      <c r="Q80" s="262">
        <v>479.91239696137001</v>
      </c>
      <c r="R80" s="262">
        <v>502.69326286569429</v>
      </c>
      <c r="S80" s="262">
        <v>498.88248316798951</v>
      </c>
      <c r="T80" s="262">
        <v>471.47462408296218</v>
      </c>
      <c r="U80" s="262">
        <v>445.43372227539538</v>
      </c>
      <c r="V80" s="262">
        <v>433.56310353739309</v>
      </c>
      <c r="W80" s="262">
        <v>473.57419732891611</v>
      </c>
      <c r="X80" s="262">
        <v>494.21787112193948</v>
      </c>
      <c r="Y80" s="262">
        <v>394.31973189885639</v>
      </c>
      <c r="DA80" s="72" t="s">
        <v>1761</v>
      </c>
    </row>
    <row r="81" spans="1:105" ht="12" customHeight="1" x14ac:dyDescent="0.25">
      <c r="A81" s="59" t="s">
        <v>28</v>
      </c>
      <c r="B81" s="230">
        <v>104.16401871818699</v>
      </c>
      <c r="C81" s="230">
        <v>181.33745941755561</v>
      </c>
      <c r="D81" s="230">
        <v>146.57846810022721</v>
      </c>
      <c r="E81" s="230">
        <v>187.74055425149481</v>
      </c>
      <c r="F81" s="230">
        <v>154.5944942836241</v>
      </c>
      <c r="G81" s="230">
        <v>85.164525672851013</v>
      </c>
      <c r="H81" s="230">
        <v>63.004097966346542</v>
      </c>
      <c r="I81" s="230">
        <v>122.0539025177696</v>
      </c>
      <c r="J81" s="230">
        <v>148.56784768241761</v>
      </c>
      <c r="K81" s="230">
        <v>83.440436475964461</v>
      </c>
      <c r="L81" s="230">
        <v>165.52166117398701</v>
      </c>
      <c r="M81" s="230">
        <v>121.3757663462162</v>
      </c>
      <c r="N81" s="230">
        <v>90.476273785584979</v>
      </c>
      <c r="O81" s="230">
        <v>83.762505647123447</v>
      </c>
      <c r="P81" s="230">
        <v>93.000018130122129</v>
      </c>
      <c r="Q81" s="230">
        <v>88.847904176689823</v>
      </c>
      <c r="R81" s="230">
        <v>70.186245679416317</v>
      </c>
      <c r="S81" s="230">
        <v>61.512547236550688</v>
      </c>
      <c r="T81" s="230">
        <v>57.397292994660233</v>
      </c>
      <c r="U81" s="230">
        <v>48.584941773208897</v>
      </c>
      <c r="V81" s="230">
        <v>29.609582379905522</v>
      </c>
      <c r="W81" s="230">
        <v>69.022955515683122</v>
      </c>
      <c r="X81" s="230">
        <v>66.655533907591575</v>
      </c>
      <c r="Y81" s="230">
        <v>29.024745041599921</v>
      </c>
      <c r="DA81" s="71" t="s">
        <v>1762</v>
      </c>
    </row>
    <row r="82" spans="1:105" ht="12" customHeight="1" x14ac:dyDescent="0.25">
      <c r="A82" s="59" t="s">
        <v>31</v>
      </c>
      <c r="B82" s="295">
        <v>2.4106604416273649</v>
      </c>
      <c r="C82" s="295">
        <v>0.81757599112812662</v>
      </c>
      <c r="D82" s="295">
        <v>0.8441165902786737</v>
      </c>
      <c r="E82" s="295">
        <v>0.88302387626893808</v>
      </c>
      <c r="F82" s="295">
        <v>1.350995339518037</v>
      </c>
      <c r="G82" s="295">
        <v>0.47110162738519001</v>
      </c>
      <c r="H82" s="295">
        <v>0.47962789290950458</v>
      </c>
      <c r="I82" s="295">
        <v>0</v>
      </c>
      <c r="J82" s="295">
        <v>0.66313778871405005</v>
      </c>
      <c r="K82" s="295">
        <v>0.68691867699835996</v>
      </c>
      <c r="L82" s="295">
        <v>0.95312505729234609</v>
      </c>
      <c r="M82" s="295">
        <v>0.84048001532517203</v>
      </c>
      <c r="N82" s="295">
        <v>0.83748162419744387</v>
      </c>
      <c r="O82" s="295">
        <v>0.83722221640098005</v>
      </c>
      <c r="P82" s="295">
        <v>0.91457325755078211</v>
      </c>
      <c r="Q82" s="295">
        <v>0.86609604331653367</v>
      </c>
      <c r="R82" s="295">
        <v>0.8071533225302493</v>
      </c>
      <c r="S82" s="295">
        <v>0.92680381201891104</v>
      </c>
      <c r="T82" s="295">
        <v>1.0996572126703399</v>
      </c>
      <c r="U82" s="295">
        <v>1.152589323762063</v>
      </c>
      <c r="V82" s="295">
        <v>1.114825403552705</v>
      </c>
      <c r="W82" s="295">
        <v>1.3450495140283449</v>
      </c>
      <c r="X82" s="295">
        <v>22.87636996533702</v>
      </c>
      <c r="Y82" s="295">
        <v>27.529019083422089</v>
      </c>
      <c r="DA82" s="122" t="s">
        <v>1763</v>
      </c>
    </row>
    <row r="83" spans="1:105" ht="12" customHeight="1" x14ac:dyDescent="0.25">
      <c r="A83" s="59" t="s">
        <v>159</v>
      </c>
      <c r="B83" s="295">
        <v>5.0848780080230149</v>
      </c>
      <c r="C83" s="295">
        <v>1.7161229411273531</v>
      </c>
      <c r="D83" s="295">
        <v>1.769226983359681</v>
      </c>
      <c r="E83" s="295">
        <v>0.92233328210659293</v>
      </c>
      <c r="F83" s="295">
        <v>1.281555045855822</v>
      </c>
      <c r="G83" s="295">
        <v>0.89663407955596253</v>
      </c>
      <c r="H83" s="295">
        <v>1.3350619118811451</v>
      </c>
      <c r="I83" s="295">
        <v>1.0607041552041501</v>
      </c>
      <c r="J83" s="295">
        <v>3.5303257568145021</v>
      </c>
      <c r="K83" s="295">
        <v>2.1977625347958001</v>
      </c>
      <c r="L83" s="295">
        <v>1.0127002053144929</v>
      </c>
      <c r="M83" s="295">
        <v>0.89656091041976327</v>
      </c>
      <c r="N83" s="295">
        <v>0.89347636678956588</v>
      </c>
      <c r="O83" s="295">
        <v>0.8928592714537229</v>
      </c>
      <c r="P83" s="295">
        <v>2.9292767738120631</v>
      </c>
      <c r="Q83" s="295">
        <v>3.7007945220537022</v>
      </c>
      <c r="R83" s="295">
        <v>3.4482636227368531</v>
      </c>
      <c r="S83" s="295">
        <v>3.0360405422982431</v>
      </c>
      <c r="T83" s="295">
        <v>3.4098887087509211</v>
      </c>
      <c r="U83" s="295">
        <v>3.009208514183026</v>
      </c>
      <c r="V83" s="295">
        <v>4.1847685772678291</v>
      </c>
      <c r="W83" s="295">
        <v>2.8578987021100741</v>
      </c>
      <c r="X83" s="295">
        <v>3.638847597977918</v>
      </c>
      <c r="Y83" s="295">
        <v>3.4167832965217779</v>
      </c>
      <c r="DA83" s="122" t="s">
        <v>1764</v>
      </c>
    </row>
    <row r="84" spans="1:105" ht="12" customHeight="1" x14ac:dyDescent="0.25">
      <c r="A84" s="59" t="s">
        <v>32</v>
      </c>
      <c r="B84" s="295">
        <v>37.883967334956438</v>
      </c>
      <c r="C84" s="295">
        <v>41.114762774049026</v>
      </c>
      <c r="D84" s="295">
        <v>21.22468694701179</v>
      </c>
      <c r="E84" s="295">
        <v>17.57736407297147</v>
      </c>
      <c r="F84" s="295">
        <v>15.37580655501811</v>
      </c>
      <c r="G84" s="295">
        <v>5.3616723707426521</v>
      </c>
      <c r="H84" s="295">
        <v>8.0597532864684638</v>
      </c>
      <c r="I84" s="295">
        <v>9.0422681964558436</v>
      </c>
      <c r="J84" s="295">
        <v>6.3657927373771468</v>
      </c>
      <c r="K84" s="295">
        <v>8.0594133158780039</v>
      </c>
      <c r="L84" s="295">
        <v>9.1495261931756726</v>
      </c>
      <c r="M84" s="295">
        <v>7.2434594854466097</v>
      </c>
      <c r="N84" s="295">
        <v>6.2528898127855816</v>
      </c>
      <c r="O84" s="295">
        <v>2.6789454115511862</v>
      </c>
      <c r="P84" s="295">
        <v>0.97548447865110133</v>
      </c>
      <c r="Q84" s="295">
        <v>1.8475572958232911</v>
      </c>
      <c r="R84" s="295">
        <v>0.86091030053566353</v>
      </c>
      <c r="S84" s="295">
        <v>9.1612924223213793E-2</v>
      </c>
      <c r="T84" s="295">
        <v>0.48137237569093572</v>
      </c>
      <c r="U84" s="295">
        <v>1.226220374921013</v>
      </c>
      <c r="V84" s="295">
        <v>0.88188947795551997</v>
      </c>
      <c r="W84" s="295">
        <v>0</v>
      </c>
      <c r="X84" s="295">
        <v>0.31914648100934928</v>
      </c>
      <c r="Y84" s="295">
        <v>0.74423318597921784</v>
      </c>
      <c r="DA84" s="122" t="s">
        <v>1765</v>
      </c>
    </row>
    <row r="85" spans="1:105" ht="12" customHeight="1" x14ac:dyDescent="0.25">
      <c r="A85" s="59" t="s">
        <v>33</v>
      </c>
      <c r="B85" s="295">
        <v>128.4939869659664</v>
      </c>
      <c r="C85" s="295">
        <v>138.76780231607239</v>
      </c>
      <c r="D85" s="295">
        <v>325.26414086584958</v>
      </c>
      <c r="E85" s="295">
        <v>356.71745165275343</v>
      </c>
      <c r="F85" s="295">
        <v>208.1601546690882</v>
      </c>
      <c r="G85" s="295">
        <v>185.50238791293691</v>
      </c>
      <c r="H85" s="295">
        <v>238.21699162500209</v>
      </c>
      <c r="I85" s="295">
        <v>279.28060645370408</v>
      </c>
      <c r="J85" s="295">
        <v>300.85238729762062</v>
      </c>
      <c r="K85" s="295">
        <v>213.14005097884501</v>
      </c>
      <c r="L85" s="295">
        <v>395.53612878954112</v>
      </c>
      <c r="M85" s="295">
        <v>169.49938340412629</v>
      </c>
      <c r="N85" s="295">
        <v>210.47130362827431</v>
      </c>
      <c r="O85" s="295">
        <v>223.02590112179789</v>
      </c>
      <c r="P85" s="295">
        <v>208.03162799132639</v>
      </c>
      <c r="Q85" s="295">
        <v>158.87603236600171</v>
      </c>
      <c r="R85" s="295">
        <v>167.4523126868591</v>
      </c>
      <c r="S85" s="295">
        <v>149.48141340630011</v>
      </c>
      <c r="T85" s="295">
        <v>128.1466561884699</v>
      </c>
      <c r="U85" s="295">
        <v>96.577479280590055</v>
      </c>
      <c r="V85" s="295">
        <v>91.905890333130728</v>
      </c>
      <c r="W85" s="295">
        <v>35.898966807970808</v>
      </c>
      <c r="X85" s="295">
        <v>38.752711672620528</v>
      </c>
      <c r="Y85" s="295">
        <v>75.06889046193433</v>
      </c>
      <c r="DA85" s="122" t="s">
        <v>1766</v>
      </c>
    </row>
    <row r="86" spans="1:105" ht="12" customHeight="1" x14ac:dyDescent="0.25">
      <c r="A86" s="59" t="s">
        <v>35</v>
      </c>
      <c r="B86" s="295">
        <v>133.72513278143131</v>
      </c>
      <c r="C86" s="295">
        <v>94.349257128711912</v>
      </c>
      <c r="D86" s="295">
        <v>100.9685951342757</v>
      </c>
      <c r="E86" s="295">
        <v>85.678610388831231</v>
      </c>
      <c r="F86" s="295">
        <v>66.344625236652291</v>
      </c>
      <c r="G86" s="295">
        <v>50.402761666180531</v>
      </c>
      <c r="H86" s="295">
        <v>63.103233882234768</v>
      </c>
      <c r="I86" s="295">
        <v>83.611459721782992</v>
      </c>
      <c r="J86" s="295">
        <v>117.40899486613471</v>
      </c>
      <c r="K86" s="295">
        <v>106.0991225391903</v>
      </c>
      <c r="L86" s="295">
        <v>152.33040117277511</v>
      </c>
      <c r="M86" s="295">
        <v>151.9291170982589</v>
      </c>
      <c r="N86" s="295">
        <v>140.310826420083</v>
      </c>
      <c r="O86" s="295">
        <v>144.86068246641659</v>
      </c>
      <c r="P86" s="295">
        <v>175.83086826721501</v>
      </c>
      <c r="Q86" s="295">
        <v>175.0862031740881</v>
      </c>
      <c r="R86" s="295">
        <v>172.50929142331159</v>
      </c>
      <c r="S86" s="295">
        <v>180.49076022621011</v>
      </c>
      <c r="T86" s="295">
        <v>169.06117295927481</v>
      </c>
      <c r="U86" s="295">
        <v>154.02847056939169</v>
      </c>
      <c r="V86" s="295">
        <v>162.55319000955339</v>
      </c>
      <c r="W86" s="295">
        <v>191.48851719636201</v>
      </c>
      <c r="X86" s="295">
        <v>170.26152888329909</v>
      </c>
      <c r="Y86" s="295">
        <v>142.49249518985189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3.712807363729123</v>
      </c>
      <c r="K87" s="295">
        <v>9.0417499982933389</v>
      </c>
      <c r="L87" s="295">
        <v>10.410482117301861</v>
      </c>
      <c r="M87" s="295">
        <v>24.068289134901431</v>
      </c>
      <c r="N87" s="295">
        <v>20.055105124096741</v>
      </c>
      <c r="O87" s="295">
        <v>38.084225755276528</v>
      </c>
      <c r="P87" s="295">
        <v>39.443668250480158</v>
      </c>
      <c r="Q87" s="295">
        <v>50.687809383396868</v>
      </c>
      <c r="R87" s="295">
        <v>87.429085830304473</v>
      </c>
      <c r="S87" s="295">
        <v>103.3433050203883</v>
      </c>
      <c r="T87" s="295">
        <v>111.8785836434452</v>
      </c>
      <c r="U87" s="295">
        <v>140.85481243933859</v>
      </c>
      <c r="V87" s="295">
        <v>143.3129573560274</v>
      </c>
      <c r="W87" s="295">
        <v>172.96080959276159</v>
      </c>
      <c r="X87" s="295">
        <v>191.71373261410409</v>
      </c>
      <c r="Y87" s="295">
        <v>116.0435656395473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40.871191808135983</v>
      </c>
      <c r="C89" s="261">
        <f t="shared" si="5"/>
        <v>46.535267383064493</v>
      </c>
      <c r="D89" s="261">
        <f t="shared" si="5"/>
        <v>54.003111157617838</v>
      </c>
      <c r="E89" s="261">
        <f t="shared" si="5"/>
        <v>59.934872777102242</v>
      </c>
      <c r="F89" s="261">
        <f t="shared" si="5"/>
        <v>43.499089989379428</v>
      </c>
      <c r="G89" s="261">
        <f t="shared" si="5"/>
        <v>30.266669562442999</v>
      </c>
      <c r="H89" s="261">
        <f t="shared" si="5"/>
        <v>32.024109329572653</v>
      </c>
      <c r="I89" s="261">
        <f t="shared" si="5"/>
        <v>45.102034132155822</v>
      </c>
      <c r="J89" s="261">
        <f t="shared" si="5"/>
        <v>52.866736789598697</v>
      </c>
      <c r="K89" s="261">
        <f t="shared" si="5"/>
        <v>37.587085229818321</v>
      </c>
      <c r="L89" s="261">
        <f t="shared" si="5"/>
        <v>64.768755853823009</v>
      </c>
      <c r="M89" s="261">
        <f t="shared" si="5"/>
        <v>44.342624554938538</v>
      </c>
      <c r="N89" s="261">
        <f t="shared" si="5"/>
        <v>41.604994639803373</v>
      </c>
      <c r="O89" s="261">
        <f t="shared" si="5"/>
        <v>43.606956674132697</v>
      </c>
      <c r="P89" s="261">
        <f t="shared" si="5"/>
        <v>46.799774096229903</v>
      </c>
      <c r="Q89" s="261">
        <f t="shared" si="5"/>
        <v>44.58383650575886</v>
      </c>
      <c r="R89" s="261">
        <f t="shared" si="5"/>
        <v>43.942300004070198</v>
      </c>
      <c r="S89" s="261">
        <f t="shared" si="5"/>
        <v>43.590286740406093</v>
      </c>
      <c r="T89" s="261">
        <f t="shared" si="5"/>
        <v>41.589493261282563</v>
      </c>
      <c r="U89" s="261">
        <f t="shared" si="5"/>
        <v>38.782570533100802</v>
      </c>
      <c r="V89" s="261">
        <f t="shared" si="5"/>
        <v>36.459298452333023</v>
      </c>
      <c r="W89" s="261">
        <f t="shared" si="5"/>
        <v>43.053758639363409</v>
      </c>
      <c r="X89" s="261">
        <f t="shared" si="5"/>
        <v>44.07073192256324</v>
      </c>
      <c r="Y89" s="261">
        <f t="shared" si="5"/>
        <v>35.549002886763702</v>
      </c>
      <c r="DA89" s="70"/>
    </row>
    <row r="90" spans="1:105" ht="12" customHeight="1" x14ac:dyDescent="0.25">
      <c r="A90" s="60" t="s">
        <v>1533</v>
      </c>
      <c r="B90" s="262">
        <v>40.871191808135983</v>
      </c>
      <c r="C90" s="262">
        <v>46.535267383064493</v>
      </c>
      <c r="D90" s="262">
        <v>54.003111157617838</v>
      </c>
      <c r="E90" s="262">
        <v>59.934872777102242</v>
      </c>
      <c r="F90" s="262">
        <v>43.499089989379428</v>
      </c>
      <c r="G90" s="262">
        <v>30.266669562442999</v>
      </c>
      <c r="H90" s="262">
        <v>32.024109329572653</v>
      </c>
      <c r="I90" s="262">
        <v>45.102034132155822</v>
      </c>
      <c r="J90" s="262">
        <v>52.866736789598697</v>
      </c>
      <c r="K90" s="262">
        <v>37.587085229818321</v>
      </c>
      <c r="L90" s="262">
        <v>64.768755853823009</v>
      </c>
      <c r="M90" s="262">
        <v>44.342624554938538</v>
      </c>
      <c r="N90" s="262">
        <v>41.604994639803373</v>
      </c>
      <c r="O90" s="262">
        <v>43.606956674132697</v>
      </c>
      <c r="P90" s="262">
        <v>46.799774096229903</v>
      </c>
      <c r="Q90" s="262">
        <v>44.58383650575886</v>
      </c>
      <c r="R90" s="262">
        <v>43.942300004070198</v>
      </c>
      <c r="S90" s="262">
        <v>43.590286740406093</v>
      </c>
      <c r="T90" s="262">
        <v>41.589493261282563</v>
      </c>
      <c r="U90" s="262">
        <v>38.782570533100802</v>
      </c>
      <c r="V90" s="262">
        <v>36.459298452333023</v>
      </c>
      <c r="W90" s="262">
        <v>43.053758639363409</v>
      </c>
      <c r="X90" s="262">
        <v>44.07073192256324</v>
      </c>
      <c r="Y90" s="262">
        <v>35.549002886763702</v>
      </c>
      <c r="DA90" s="72" t="s">
        <v>1770</v>
      </c>
    </row>
    <row r="91" spans="1:105" ht="12" customHeight="1" x14ac:dyDescent="0.25">
      <c r="A91" s="59" t="s">
        <v>28</v>
      </c>
      <c r="B91" s="230">
        <v>15.029222185586191</v>
      </c>
      <c r="C91" s="230">
        <v>26.42548561902322</v>
      </c>
      <c r="D91" s="230">
        <v>29.16775271847299</v>
      </c>
      <c r="E91" s="230">
        <v>38.429418583381441</v>
      </c>
      <c r="F91" s="230">
        <v>28.14308783802068</v>
      </c>
      <c r="G91" s="230">
        <v>18.11459183527591</v>
      </c>
      <c r="H91" s="230">
        <v>14.837651018881131</v>
      </c>
      <c r="I91" s="230">
        <v>25.512915450492869</v>
      </c>
      <c r="J91" s="230">
        <v>28.40243039521058</v>
      </c>
      <c r="K91" s="230">
        <v>15.64358361398952</v>
      </c>
      <c r="L91" s="230">
        <v>32.588735574679127</v>
      </c>
      <c r="M91" s="230">
        <v>19.06623702454997</v>
      </c>
      <c r="N91" s="230">
        <v>15.765171254125161</v>
      </c>
      <c r="O91" s="230">
        <v>15.67434766248086</v>
      </c>
      <c r="P91" s="230">
        <v>15.904901611274679</v>
      </c>
      <c r="Q91" s="230">
        <v>14.65212355430211</v>
      </c>
      <c r="R91" s="230">
        <v>12.4455101127307</v>
      </c>
      <c r="S91" s="230">
        <v>10.89723616319575</v>
      </c>
      <c r="T91" s="230">
        <v>10.31380721941359</v>
      </c>
      <c r="U91" s="230">
        <v>9.058826788518676</v>
      </c>
      <c r="V91" s="230">
        <v>5.4427822798354191</v>
      </c>
      <c r="W91" s="230">
        <v>11.226051293042151</v>
      </c>
      <c r="X91" s="230">
        <v>11.137601040665089</v>
      </c>
      <c r="Y91" s="230">
        <v>5.0775777649824949</v>
      </c>
      <c r="DA91" s="71" t="s">
        <v>1771</v>
      </c>
    </row>
    <row r="92" spans="1:105" ht="12" customHeight="1" x14ac:dyDescent="0.25">
      <c r="A92" s="59" t="s">
        <v>31</v>
      </c>
      <c r="B92" s="295">
        <v>0.34782021505181432</v>
      </c>
      <c r="C92" s="295">
        <v>0.11914164158584969</v>
      </c>
      <c r="D92" s="295">
        <v>0.1679713554788527</v>
      </c>
      <c r="E92" s="295">
        <v>0.18074994129825231</v>
      </c>
      <c r="F92" s="295">
        <v>0.24594136217463089</v>
      </c>
      <c r="G92" s="295">
        <v>0.10020385395908329</v>
      </c>
      <c r="H92" s="295">
        <v>0.11295378433500949</v>
      </c>
      <c r="I92" s="295">
        <v>0</v>
      </c>
      <c r="J92" s="295">
        <v>0.12677524228961201</v>
      </c>
      <c r="K92" s="295">
        <v>0.12878491788247429</v>
      </c>
      <c r="L92" s="295">
        <v>0.18765604599056951</v>
      </c>
      <c r="M92" s="295">
        <v>0.13202628225536781</v>
      </c>
      <c r="N92" s="295">
        <v>0.14592821604197359</v>
      </c>
      <c r="O92" s="295">
        <v>0.15666809378776531</v>
      </c>
      <c r="P92" s="295">
        <v>0.15641069722476469</v>
      </c>
      <c r="Q92" s="295">
        <v>0.1428300009342868</v>
      </c>
      <c r="R92" s="295">
        <v>0.14312540499684329</v>
      </c>
      <c r="S92" s="295">
        <v>0.16418764090001761</v>
      </c>
      <c r="T92" s="295">
        <v>0.1975990836357861</v>
      </c>
      <c r="U92" s="295">
        <v>0.21490417938534881</v>
      </c>
      <c r="V92" s="295">
        <v>0.2049252797190716</v>
      </c>
      <c r="W92" s="295">
        <v>0.21876192816363449</v>
      </c>
      <c r="X92" s="295">
        <v>3.8224565463057329</v>
      </c>
      <c r="Y92" s="295">
        <v>4.8159160395524934</v>
      </c>
      <c r="DA92" s="122" t="s">
        <v>1772</v>
      </c>
    </row>
    <row r="93" spans="1:105" ht="12" customHeight="1" x14ac:dyDescent="0.25">
      <c r="A93" s="59" t="s">
        <v>159</v>
      </c>
      <c r="B93" s="295">
        <v>0.73366755919753723</v>
      </c>
      <c r="C93" s="295">
        <v>0.25008281381517111</v>
      </c>
      <c r="D93" s="295">
        <v>0.35205972488537102</v>
      </c>
      <c r="E93" s="295">
        <v>0.18879635203365269</v>
      </c>
      <c r="F93" s="295">
        <v>0.23330013395308549</v>
      </c>
      <c r="G93" s="295">
        <v>0.19071509232784101</v>
      </c>
      <c r="H93" s="295">
        <v>0.31441102049701058</v>
      </c>
      <c r="I93" s="295">
        <v>0.22171888707753601</v>
      </c>
      <c r="J93" s="295">
        <v>0.67490936393372514</v>
      </c>
      <c r="K93" s="295">
        <v>0.41204101307254343</v>
      </c>
      <c r="L93" s="295">
        <v>0.19938550020185461</v>
      </c>
      <c r="M93" s="295">
        <v>0.1408357149008633</v>
      </c>
      <c r="N93" s="295">
        <v>0.155685102232794</v>
      </c>
      <c r="O93" s="295">
        <v>0.16707936953788641</v>
      </c>
      <c r="P93" s="295">
        <v>0.50096612685049358</v>
      </c>
      <c r="Q93" s="295">
        <v>0.61030700823713524</v>
      </c>
      <c r="R93" s="295">
        <v>0.61145028306762395</v>
      </c>
      <c r="S93" s="295">
        <v>0.53784881746535962</v>
      </c>
      <c r="T93" s="295">
        <v>0.6127281087103531</v>
      </c>
      <c r="U93" s="295">
        <v>0.56107710960665513</v>
      </c>
      <c r="V93" s="295">
        <v>0.76923693030614471</v>
      </c>
      <c r="W93" s="295">
        <v>0.46481517895762242</v>
      </c>
      <c r="X93" s="295">
        <v>0.60802202635188363</v>
      </c>
      <c r="Y93" s="295">
        <v>0.59773075936815379</v>
      </c>
      <c r="DA93" s="122" t="s">
        <v>1773</v>
      </c>
    </row>
    <row r="94" spans="1:105" ht="12" customHeight="1" x14ac:dyDescent="0.25">
      <c r="A94" s="59" t="s">
        <v>32</v>
      </c>
      <c r="B94" s="295">
        <v>5.4660579474084638</v>
      </c>
      <c r="C94" s="295">
        <v>5.991467928936915</v>
      </c>
      <c r="D94" s="295">
        <v>4.2235154209288774</v>
      </c>
      <c r="E94" s="295">
        <v>3.597985977221712</v>
      </c>
      <c r="F94" s="295">
        <v>2.799082053105991</v>
      </c>
      <c r="G94" s="295">
        <v>1.1404338341948981</v>
      </c>
      <c r="H94" s="295">
        <v>1.8980956862008691</v>
      </c>
      <c r="I94" s="295">
        <v>1.890104447445031</v>
      </c>
      <c r="J94" s="295">
        <v>1.2169792317391761</v>
      </c>
      <c r="K94" s="295">
        <v>1.5109952849174699</v>
      </c>
      <c r="L94" s="295">
        <v>1.801404647755328</v>
      </c>
      <c r="M94" s="295">
        <v>1.137834343581511</v>
      </c>
      <c r="N94" s="295">
        <v>1.0895439722170031</v>
      </c>
      <c r="O94" s="295">
        <v>0.50130689650522897</v>
      </c>
      <c r="P94" s="295">
        <v>0.16682775948025469</v>
      </c>
      <c r="Q94" s="295">
        <v>0.30468515856288919</v>
      </c>
      <c r="R94" s="295">
        <v>0.15265765746197879</v>
      </c>
      <c r="S94" s="295">
        <v>1.622965908113316E-2</v>
      </c>
      <c r="T94" s="295">
        <v>8.6498537206089632E-2</v>
      </c>
      <c r="U94" s="295">
        <v>0.2286329380163469</v>
      </c>
      <c r="V94" s="295">
        <v>0.16210740029373319</v>
      </c>
      <c r="W94" s="295">
        <v>0</v>
      </c>
      <c r="X94" s="295">
        <v>5.3326797801097427E-2</v>
      </c>
      <c r="Y94" s="295">
        <v>0.1301958681006162</v>
      </c>
      <c r="DA94" s="122" t="s">
        <v>1774</v>
      </c>
    </row>
    <row r="95" spans="1:105" ht="12" customHeight="1" x14ac:dyDescent="0.25">
      <c r="A95" s="59" t="s">
        <v>35</v>
      </c>
      <c r="B95" s="295">
        <v>19.294423900891982</v>
      </c>
      <c r="C95" s="295">
        <v>13.749089379703349</v>
      </c>
      <c r="D95" s="295">
        <v>20.091811937851759</v>
      </c>
      <c r="E95" s="295">
        <v>17.537921923167179</v>
      </c>
      <c r="F95" s="295">
        <v>12.07767860212504</v>
      </c>
      <c r="G95" s="295">
        <v>10.720724946685269</v>
      </c>
      <c r="H95" s="295">
        <v>14.86099781965863</v>
      </c>
      <c r="I95" s="295">
        <v>17.47729534714038</v>
      </c>
      <c r="J95" s="295">
        <v>22.4456425564256</v>
      </c>
      <c r="K95" s="295">
        <v>19.891680399956321</v>
      </c>
      <c r="L95" s="295">
        <v>29.99157408519612</v>
      </c>
      <c r="M95" s="295">
        <v>23.865691189650828</v>
      </c>
      <c r="N95" s="295">
        <v>24.448666095186439</v>
      </c>
      <c r="O95" s="295">
        <v>27.107554651820958</v>
      </c>
      <c r="P95" s="295">
        <v>30.070667901399698</v>
      </c>
      <c r="Q95" s="295">
        <v>28.873890783722441</v>
      </c>
      <c r="R95" s="295">
        <v>30.58955654581305</v>
      </c>
      <c r="S95" s="295">
        <v>31.974784459763828</v>
      </c>
      <c r="T95" s="295">
        <v>30.378860312316728</v>
      </c>
      <c r="U95" s="295">
        <v>28.71912951757378</v>
      </c>
      <c r="V95" s="295">
        <v>29.880246562178652</v>
      </c>
      <c r="W95" s="295">
        <v>31.144130239199999</v>
      </c>
      <c r="X95" s="295">
        <v>28.449325511439429</v>
      </c>
      <c r="Y95" s="295">
        <v>24.927582454759939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138.32438999999991</v>
      </c>
      <c r="C97" s="279">
        <v>134.48363999999989</v>
      </c>
      <c r="D97" s="279">
        <v>225.61283999999989</v>
      </c>
      <c r="E97" s="279">
        <v>179.2704499999999</v>
      </c>
      <c r="F97" s="279">
        <v>218.34777000000011</v>
      </c>
      <c r="G97" s="279">
        <v>218.4014700000001</v>
      </c>
      <c r="H97" s="279">
        <v>362.80284000000017</v>
      </c>
      <c r="I97" s="279">
        <v>432.17522999999971</v>
      </c>
      <c r="J97" s="279">
        <v>528.65607999999975</v>
      </c>
      <c r="K97" s="279">
        <v>537.24971000000005</v>
      </c>
      <c r="L97" s="279">
        <v>722.26048000000003</v>
      </c>
      <c r="M97" s="279">
        <v>852.54526999999985</v>
      </c>
      <c r="N97" s="279">
        <v>816.66377000000011</v>
      </c>
      <c r="O97" s="279">
        <v>773.73356000000001</v>
      </c>
      <c r="P97" s="279">
        <v>821.97245999999996</v>
      </c>
      <c r="Q97" s="279">
        <v>995.76873999999998</v>
      </c>
      <c r="R97" s="279">
        <v>1013.47464</v>
      </c>
      <c r="S97" s="279">
        <v>972.87114999999983</v>
      </c>
      <c r="T97" s="279">
        <v>923.89886999999999</v>
      </c>
      <c r="U97" s="279">
        <v>895.21685999999988</v>
      </c>
      <c r="V97" s="279">
        <v>928.78992000000017</v>
      </c>
      <c r="W97" s="279">
        <v>932.62958999999989</v>
      </c>
      <c r="X97" s="279">
        <v>1195.89237</v>
      </c>
      <c r="Y97" s="279">
        <v>645.74883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128.84730772464439</v>
      </c>
      <c r="C99" s="223">
        <f t="shared" si="6"/>
        <v>184.23912453031093</v>
      </c>
      <c r="D99" s="223">
        <f t="shared" si="6"/>
        <v>167.75925793658462</v>
      </c>
      <c r="E99" s="223">
        <f t="shared" si="6"/>
        <v>161.90569372455701</v>
      </c>
      <c r="F99" s="223">
        <f t="shared" si="6"/>
        <v>207.13887724300321</v>
      </c>
      <c r="G99" s="223">
        <f t="shared" si="6"/>
        <v>210.5675898719758</v>
      </c>
      <c r="H99" s="223">
        <f t="shared" si="6"/>
        <v>231.85700376912141</v>
      </c>
      <c r="I99" s="223">
        <f t="shared" si="6"/>
        <v>269.17074439066693</v>
      </c>
      <c r="J99" s="223">
        <f t="shared" si="6"/>
        <v>286.65911865384794</v>
      </c>
      <c r="K99" s="223">
        <f t="shared" si="6"/>
        <v>198.14073907861035</v>
      </c>
      <c r="L99" s="223">
        <f t="shared" si="6"/>
        <v>232.17622780767542</v>
      </c>
      <c r="M99" s="223">
        <f t="shared" si="6"/>
        <v>281.87157369739703</v>
      </c>
      <c r="N99" s="223">
        <f t="shared" si="6"/>
        <v>252.88715961784857</v>
      </c>
      <c r="O99" s="223">
        <f t="shared" si="6"/>
        <v>253.82545284615932</v>
      </c>
      <c r="P99" s="223">
        <f t="shared" si="6"/>
        <v>260.27403272286</v>
      </c>
      <c r="Q99" s="223">
        <f t="shared" si="6"/>
        <v>276.19473596606417</v>
      </c>
      <c r="R99" s="223">
        <f t="shared" si="6"/>
        <v>315.95694558247601</v>
      </c>
      <c r="S99" s="223">
        <f t="shared" si="6"/>
        <v>292.93899240030311</v>
      </c>
      <c r="T99" s="223">
        <f t="shared" si="6"/>
        <v>290.2122688972629</v>
      </c>
      <c r="U99" s="223">
        <f t="shared" si="6"/>
        <v>276.58105400693023</v>
      </c>
      <c r="V99" s="223">
        <f t="shared" si="6"/>
        <v>300.5119555921745</v>
      </c>
      <c r="W99" s="223">
        <f t="shared" si="6"/>
        <v>367.0142456596439</v>
      </c>
      <c r="X99" s="223">
        <f t="shared" si="6"/>
        <v>357.91974175588672</v>
      </c>
      <c r="Y99" s="223">
        <f t="shared" si="6"/>
        <v>260.03208911008386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0.78433057599267453</v>
      </c>
      <c r="C104" s="260">
        <v>0.95060235811833593</v>
      </c>
      <c r="D104" s="260">
        <v>0.91615355203308668</v>
      </c>
      <c r="E104" s="260">
        <v>0.78937277031678654</v>
      </c>
      <c r="F104" s="260">
        <v>0.97526344577289603</v>
      </c>
      <c r="G104" s="260">
        <v>0.95645273118073881</v>
      </c>
      <c r="H104" s="260">
        <v>1.111917217690805</v>
      </c>
      <c r="I104" s="260">
        <v>1.255443311277</v>
      </c>
      <c r="J104" s="260">
        <v>1.3839909594380631</v>
      </c>
      <c r="K104" s="260">
        <v>1.0037653855728439</v>
      </c>
      <c r="L104" s="260">
        <v>1.214927586066145</v>
      </c>
      <c r="M104" s="260">
        <v>1.5357079193559391</v>
      </c>
      <c r="N104" s="260">
        <v>1.37246775575391</v>
      </c>
      <c r="O104" s="260">
        <v>1.4456313643864449</v>
      </c>
      <c r="P104" s="260">
        <v>1.437803400364454</v>
      </c>
      <c r="Q104" s="260">
        <v>1.472042722041524</v>
      </c>
      <c r="R104" s="260">
        <v>1.819127998972752</v>
      </c>
      <c r="S104" s="260">
        <v>1.6388978432185159</v>
      </c>
      <c r="T104" s="260">
        <v>1.656089057370842</v>
      </c>
      <c r="U104" s="260">
        <v>1.5411415386357989</v>
      </c>
      <c r="V104" s="260">
        <v>1.7871733945250641</v>
      </c>
      <c r="W104" s="260">
        <v>2.122884004716203</v>
      </c>
      <c r="X104" s="260">
        <v>2.0890035771534041</v>
      </c>
      <c r="Y104" s="260">
        <v>1.692556694199961</v>
      </c>
      <c r="DA104" s="68" t="s">
        <v>1782</v>
      </c>
    </row>
    <row r="105" spans="1:105" ht="12" customHeight="1" x14ac:dyDescent="0.25">
      <c r="A105" s="37" t="s">
        <v>159</v>
      </c>
      <c r="B105" s="226">
        <v>2.873153941998086E-2</v>
      </c>
      <c r="C105" s="226">
        <v>1.6981669290962561E-2</v>
      </c>
      <c r="D105" s="226">
        <v>1.577689259659246E-2</v>
      </c>
      <c r="E105" s="226">
        <v>8.4071229156384431E-3</v>
      </c>
      <c r="F105" s="226">
        <v>1.8481803714888698E-2</v>
      </c>
      <c r="G105" s="226">
        <v>1.671731414755118E-2</v>
      </c>
      <c r="H105" s="226">
        <v>2.3037206496690141E-2</v>
      </c>
      <c r="I105" s="226">
        <v>1.5727174976057259E-2</v>
      </c>
      <c r="J105" s="226">
        <v>4.0399920440560649E-2</v>
      </c>
      <c r="K105" s="226">
        <v>2.0370280794592931E-2</v>
      </c>
      <c r="L105" s="226">
        <v>8.0235589654457425E-3</v>
      </c>
      <c r="M105" s="226">
        <v>9.0093216549539043E-3</v>
      </c>
      <c r="N105" s="226">
        <v>8.6843494124800632E-3</v>
      </c>
      <c r="O105" s="226">
        <v>8.8556706849571235E-3</v>
      </c>
      <c r="P105" s="226">
        <v>2.3560755698810679E-2</v>
      </c>
      <c r="Q105" s="226">
        <v>3.0470491211105861E-2</v>
      </c>
      <c r="R105" s="226">
        <v>3.5649693486126309E-2</v>
      </c>
      <c r="S105" s="226">
        <v>2.711190014679514E-2</v>
      </c>
      <c r="T105" s="226">
        <v>3.2742184821035983E-2</v>
      </c>
      <c r="U105" s="226">
        <v>2.9531869463989328E-2</v>
      </c>
      <c r="V105" s="226">
        <v>4.4854255905041968E-2</v>
      </c>
      <c r="W105" s="226">
        <v>3.121738784716311E-2</v>
      </c>
      <c r="X105" s="226">
        <v>4.3712186268385481E-2</v>
      </c>
      <c r="Y105" s="226">
        <v>3.9634898487272197E-2</v>
      </c>
      <c r="DA105" s="69" t="s">
        <v>1783</v>
      </c>
    </row>
    <row r="106" spans="1:105" ht="12" customHeight="1" x14ac:dyDescent="0.25">
      <c r="A106" s="37" t="s">
        <v>35</v>
      </c>
      <c r="B106" s="226">
        <v>0.75559903657269367</v>
      </c>
      <c r="C106" s="226">
        <v>0.93362068882737337</v>
      </c>
      <c r="D106" s="226">
        <v>0.90037665943649425</v>
      </c>
      <c r="E106" s="226">
        <v>0.78096564740114816</v>
      </c>
      <c r="F106" s="226">
        <v>0.95678164205800731</v>
      </c>
      <c r="G106" s="226">
        <v>0.93973541703318764</v>
      </c>
      <c r="H106" s="226">
        <v>1.088880011194115</v>
      </c>
      <c r="I106" s="226">
        <v>1.239716136300943</v>
      </c>
      <c r="J106" s="226">
        <v>1.3435910389975021</v>
      </c>
      <c r="K106" s="226">
        <v>0.98339510477825132</v>
      </c>
      <c r="L106" s="226">
        <v>1.206904027100699</v>
      </c>
      <c r="M106" s="226">
        <v>1.526698597700985</v>
      </c>
      <c r="N106" s="226">
        <v>1.36378340634143</v>
      </c>
      <c r="O106" s="226">
        <v>1.4367756937014879</v>
      </c>
      <c r="P106" s="226">
        <v>1.414242644665644</v>
      </c>
      <c r="Q106" s="226">
        <v>1.441572230830418</v>
      </c>
      <c r="R106" s="226">
        <v>1.7834783054866259</v>
      </c>
      <c r="S106" s="226">
        <v>1.611785943071721</v>
      </c>
      <c r="T106" s="226">
        <v>1.6233468725498059</v>
      </c>
      <c r="U106" s="226">
        <v>1.5116096691718099</v>
      </c>
      <c r="V106" s="226">
        <v>1.7423191386200221</v>
      </c>
      <c r="W106" s="226">
        <v>2.091666616869039</v>
      </c>
      <c r="X106" s="226">
        <v>2.0452913908850192</v>
      </c>
      <c r="Y106" s="226">
        <v>1.6529217957126889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95.308767981121562</v>
      </c>
      <c r="C110" s="261">
        <f t="shared" si="7"/>
        <v>138.01721006719541</v>
      </c>
      <c r="D110" s="261">
        <f t="shared" si="7"/>
        <v>124.8695420137002</v>
      </c>
      <c r="E110" s="261">
        <f t="shared" si="7"/>
        <v>120.51402101251369</v>
      </c>
      <c r="F110" s="261">
        <f t="shared" si="7"/>
        <v>153.24437323153541</v>
      </c>
      <c r="G110" s="261">
        <f t="shared" si="7"/>
        <v>151.64875119522739</v>
      </c>
      <c r="H110" s="261">
        <f t="shared" si="7"/>
        <v>159.91344206457521</v>
      </c>
      <c r="I110" s="261">
        <f t="shared" si="7"/>
        <v>187.98224052641191</v>
      </c>
      <c r="J110" s="261">
        <f t="shared" si="7"/>
        <v>200.19894007304109</v>
      </c>
      <c r="K110" s="261">
        <f t="shared" si="7"/>
        <v>131.899765664743</v>
      </c>
      <c r="L110" s="261">
        <f t="shared" si="7"/>
        <v>160.43028454659949</v>
      </c>
      <c r="M110" s="261">
        <f t="shared" si="7"/>
        <v>193.78265308114061</v>
      </c>
      <c r="N110" s="261">
        <f t="shared" si="7"/>
        <v>172.47214049435021</v>
      </c>
      <c r="O110" s="261">
        <f t="shared" si="7"/>
        <v>175.19281266368881</v>
      </c>
      <c r="P110" s="261">
        <f t="shared" si="7"/>
        <v>175.51671409921951</v>
      </c>
      <c r="Q110" s="261">
        <f t="shared" si="7"/>
        <v>179.32015365421759</v>
      </c>
      <c r="R110" s="261">
        <f t="shared" si="7"/>
        <v>212.368375386765</v>
      </c>
      <c r="S110" s="261">
        <f t="shared" si="7"/>
        <v>189.6598621325721</v>
      </c>
      <c r="T110" s="261">
        <f t="shared" si="7"/>
        <v>193.0138210703544</v>
      </c>
      <c r="U110" s="261">
        <f t="shared" si="7"/>
        <v>183.62415851046771</v>
      </c>
      <c r="V110" s="261">
        <f t="shared" si="7"/>
        <v>197.3868748152982</v>
      </c>
      <c r="W110" s="261">
        <f t="shared" si="7"/>
        <v>244.4201455665721</v>
      </c>
      <c r="X110" s="261">
        <f t="shared" si="7"/>
        <v>244.60360058115779</v>
      </c>
      <c r="Y110" s="261">
        <f t="shared" si="7"/>
        <v>200.71421471749241</v>
      </c>
      <c r="DA110" s="70"/>
    </row>
    <row r="111" spans="1:105" ht="12" customHeight="1" x14ac:dyDescent="0.25">
      <c r="A111" s="60" t="s">
        <v>1554</v>
      </c>
      <c r="B111" s="262">
        <v>95.308767981121562</v>
      </c>
      <c r="C111" s="262">
        <v>138.01721006719541</v>
      </c>
      <c r="D111" s="262">
        <v>124.8695420137002</v>
      </c>
      <c r="E111" s="262">
        <v>120.51402101251369</v>
      </c>
      <c r="F111" s="262">
        <v>153.24437323153541</v>
      </c>
      <c r="G111" s="262">
        <v>151.64875119522739</v>
      </c>
      <c r="H111" s="262">
        <v>159.91344206457521</v>
      </c>
      <c r="I111" s="262">
        <v>187.98224052641191</v>
      </c>
      <c r="J111" s="262">
        <v>200.19894007304109</v>
      </c>
      <c r="K111" s="262">
        <v>131.899765664743</v>
      </c>
      <c r="L111" s="262">
        <v>160.43028454659949</v>
      </c>
      <c r="M111" s="262">
        <v>193.78265308114061</v>
      </c>
      <c r="N111" s="262">
        <v>172.47214049435021</v>
      </c>
      <c r="O111" s="262">
        <v>175.19281266368881</v>
      </c>
      <c r="P111" s="262">
        <v>175.51671409921951</v>
      </c>
      <c r="Q111" s="262">
        <v>179.32015365421759</v>
      </c>
      <c r="R111" s="262">
        <v>212.368375386765</v>
      </c>
      <c r="S111" s="262">
        <v>189.6598621325721</v>
      </c>
      <c r="T111" s="262">
        <v>193.0138210703544</v>
      </c>
      <c r="U111" s="262">
        <v>183.62415851046771</v>
      </c>
      <c r="V111" s="262">
        <v>197.3868748152982</v>
      </c>
      <c r="W111" s="262">
        <v>244.4201455665721</v>
      </c>
      <c r="X111" s="262">
        <v>244.60360058115779</v>
      </c>
      <c r="Y111" s="262">
        <v>200.71421471749241</v>
      </c>
      <c r="DA111" s="72" t="s">
        <v>1788</v>
      </c>
    </row>
    <row r="112" spans="1:105" ht="12" customHeight="1" x14ac:dyDescent="0.25">
      <c r="A112" s="59" t="s">
        <v>28</v>
      </c>
      <c r="B112" s="230">
        <v>35.047097646357749</v>
      </c>
      <c r="C112" s="230">
        <v>78.37436002647074</v>
      </c>
      <c r="D112" s="230">
        <v>67.443594368003502</v>
      </c>
      <c r="E112" s="230">
        <v>77.271937756171695</v>
      </c>
      <c r="F112" s="230">
        <v>99.146208750355811</v>
      </c>
      <c r="G112" s="230">
        <v>90.761727997968805</v>
      </c>
      <c r="H112" s="230">
        <v>74.092297842336137</v>
      </c>
      <c r="I112" s="230">
        <v>106.3361132380776</v>
      </c>
      <c r="J112" s="230">
        <v>107.55603250583469</v>
      </c>
      <c r="K112" s="230">
        <v>54.896116584350636</v>
      </c>
      <c r="L112" s="230">
        <v>80.721330097173166</v>
      </c>
      <c r="M112" s="230">
        <v>83.321770688462252</v>
      </c>
      <c r="N112" s="230">
        <v>65.354000282880833</v>
      </c>
      <c r="O112" s="230">
        <v>62.972361822430543</v>
      </c>
      <c r="P112" s="230">
        <v>59.649349228529658</v>
      </c>
      <c r="Q112" s="230">
        <v>58.932143418807243</v>
      </c>
      <c r="R112" s="230">
        <v>60.147802078074193</v>
      </c>
      <c r="S112" s="230">
        <v>47.413505688687998</v>
      </c>
      <c r="T112" s="230">
        <v>47.865631078877797</v>
      </c>
      <c r="U112" s="230">
        <v>42.890902363320691</v>
      </c>
      <c r="V112" s="230">
        <v>29.466660910148448</v>
      </c>
      <c r="W112" s="230">
        <v>63.731325159482957</v>
      </c>
      <c r="X112" s="230">
        <v>61.816475414340722</v>
      </c>
      <c r="Y112" s="230">
        <v>28.668653154964531</v>
      </c>
      <c r="DA112" s="71" t="s">
        <v>1789</v>
      </c>
    </row>
    <row r="113" spans="1:105" ht="12" customHeight="1" x14ac:dyDescent="0.25">
      <c r="A113" s="59" t="s">
        <v>31</v>
      </c>
      <c r="B113" s="295">
        <v>0.81109247636175186</v>
      </c>
      <c r="C113" s="295">
        <v>0.35335774132650638</v>
      </c>
      <c r="D113" s="295">
        <v>0.38839440507134643</v>
      </c>
      <c r="E113" s="295">
        <v>0.36344287080809851</v>
      </c>
      <c r="F113" s="295">
        <v>0.86643490489946773</v>
      </c>
      <c r="G113" s="295">
        <v>0.50206347568217147</v>
      </c>
      <c r="H113" s="295">
        <v>0.56403843308612955</v>
      </c>
      <c r="I113" s="295">
        <v>0</v>
      </c>
      <c r="J113" s="295">
        <v>0.48008011606414791</v>
      </c>
      <c r="K113" s="295">
        <v>0.45192917689653028</v>
      </c>
      <c r="L113" s="295">
        <v>0.46481845232757879</v>
      </c>
      <c r="M113" s="295">
        <v>0.57697088317780454</v>
      </c>
      <c r="N113" s="295">
        <v>0.60494063266150422</v>
      </c>
      <c r="O113" s="295">
        <v>0.62942076445381923</v>
      </c>
      <c r="P113" s="295">
        <v>0.58659880644744711</v>
      </c>
      <c r="Q113" s="295">
        <v>0.57447496046375568</v>
      </c>
      <c r="R113" s="295">
        <v>0.69170957671621647</v>
      </c>
      <c r="S113" s="295">
        <v>0.71437486801628447</v>
      </c>
      <c r="T113" s="295">
        <v>0.91704301211212857</v>
      </c>
      <c r="U113" s="295">
        <v>1.0175086013532011</v>
      </c>
      <c r="V113" s="295">
        <v>1.109444291345381</v>
      </c>
      <c r="W113" s="295">
        <v>1.241931576150308</v>
      </c>
      <c r="X113" s="295">
        <v>21.215591243963591</v>
      </c>
      <c r="Y113" s="295">
        <v>27.19127760357145</v>
      </c>
      <c r="DA113" s="122" t="s">
        <v>1790</v>
      </c>
    </row>
    <row r="114" spans="1:105" ht="12" customHeight="1" x14ac:dyDescent="0.25">
      <c r="A114" s="59" t="s">
        <v>159</v>
      </c>
      <c r="B114" s="295">
        <v>1.7108615648666821</v>
      </c>
      <c r="C114" s="295">
        <v>0.74171126952813071</v>
      </c>
      <c r="D114" s="295">
        <v>0.8140556287506453</v>
      </c>
      <c r="E114" s="295">
        <v>0.37962218791531388</v>
      </c>
      <c r="F114" s="295">
        <v>0.82190070668611437</v>
      </c>
      <c r="G114" s="295">
        <v>0.95556286845275029</v>
      </c>
      <c r="H114" s="295">
        <v>1.5700217605828299</v>
      </c>
      <c r="I114" s="295">
        <v>0.92410938800966991</v>
      </c>
      <c r="J114" s="295">
        <v>2.5557873912786229</v>
      </c>
      <c r="K114" s="295">
        <v>1.445925182445823</v>
      </c>
      <c r="L114" s="295">
        <v>0.4938719620312349</v>
      </c>
      <c r="M114" s="295">
        <v>0.615469173419256</v>
      </c>
      <c r="N114" s="295">
        <v>0.64538748430658655</v>
      </c>
      <c r="O114" s="295">
        <v>0.67124850986864515</v>
      </c>
      <c r="P114" s="295">
        <v>1.878810959194239</v>
      </c>
      <c r="Q114" s="295">
        <v>2.4547090396581872</v>
      </c>
      <c r="R114" s="295">
        <v>2.9550729759894492</v>
      </c>
      <c r="S114" s="295">
        <v>2.3401619993036249</v>
      </c>
      <c r="T114" s="295">
        <v>2.8436267014942151</v>
      </c>
      <c r="U114" s="295">
        <v>2.656536446522388</v>
      </c>
      <c r="V114" s="295">
        <v>4.1645692624655322</v>
      </c>
      <c r="W114" s="295">
        <v>2.6387984996622871</v>
      </c>
      <c r="X114" s="295">
        <v>3.3746745377327998</v>
      </c>
      <c r="Y114" s="295">
        <v>3.374864278506672</v>
      </c>
      <c r="DA114" s="122" t="s">
        <v>1791</v>
      </c>
    </row>
    <row r="115" spans="1:105" ht="12" customHeight="1" x14ac:dyDescent="0.25">
      <c r="A115" s="59" t="s">
        <v>32</v>
      </c>
      <c r="B115" s="295">
        <v>12.746465802282129</v>
      </c>
      <c r="C115" s="295">
        <v>17.769870772460461</v>
      </c>
      <c r="D115" s="295">
        <v>9.765889871787401</v>
      </c>
      <c r="E115" s="295">
        <v>7.2346488374842144</v>
      </c>
      <c r="F115" s="295">
        <v>9.8609781252112612</v>
      </c>
      <c r="G115" s="295">
        <v>5.7140534216901084</v>
      </c>
      <c r="H115" s="295">
        <v>9.4782031695103903</v>
      </c>
      <c r="I115" s="295">
        <v>7.8778280336215403</v>
      </c>
      <c r="J115" s="295">
        <v>4.6085301851469982</v>
      </c>
      <c r="K115" s="295">
        <v>5.3023511342411478</v>
      </c>
      <c r="L115" s="295">
        <v>4.4620258087896509</v>
      </c>
      <c r="M115" s="295">
        <v>4.9724742294602544</v>
      </c>
      <c r="N115" s="295">
        <v>4.5166687960873988</v>
      </c>
      <c r="O115" s="295">
        <v>2.0140218879010439</v>
      </c>
      <c r="P115" s="295">
        <v>0.62566669882425863</v>
      </c>
      <c r="Q115" s="295">
        <v>1.2254707923711241</v>
      </c>
      <c r="R115" s="295">
        <v>0.73777792019413646</v>
      </c>
      <c r="S115" s="295">
        <v>7.0614697309001592E-2</v>
      </c>
      <c r="T115" s="295">
        <v>0.40143343604251258</v>
      </c>
      <c r="U115" s="295">
        <v>1.082510268760954</v>
      </c>
      <c r="V115" s="295">
        <v>0.87763271611620941</v>
      </c>
      <c r="W115" s="295">
        <v>0</v>
      </c>
      <c r="X115" s="295">
        <v>0.29597708457693189</v>
      </c>
      <c r="Y115" s="295">
        <v>0.73510251492897505</v>
      </c>
      <c r="DA115" s="122" t="s">
        <v>1792</v>
      </c>
    </row>
    <row r="116" spans="1:105" ht="12" customHeight="1" x14ac:dyDescent="0.25">
      <c r="A116" s="59" t="s">
        <v>35</v>
      </c>
      <c r="B116" s="295">
        <v>44.993250491253249</v>
      </c>
      <c r="C116" s="295">
        <v>40.777910257409559</v>
      </c>
      <c r="D116" s="295">
        <v>46.45760774008734</v>
      </c>
      <c r="E116" s="295">
        <v>35.264369360134317</v>
      </c>
      <c r="F116" s="295">
        <v>42.548850744382733</v>
      </c>
      <c r="G116" s="295">
        <v>53.715343431433539</v>
      </c>
      <c r="H116" s="295">
        <v>74.208880859059676</v>
      </c>
      <c r="I116" s="295">
        <v>72.844189866703132</v>
      </c>
      <c r="J116" s="295">
        <v>84.998509874716618</v>
      </c>
      <c r="K116" s="295">
        <v>69.803443586808868</v>
      </c>
      <c r="L116" s="295">
        <v>74.288238226277869</v>
      </c>
      <c r="M116" s="295">
        <v>104.2959681066211</v>
      </c>
      <c r="N116" s="295">
        <v>101.3511432984138</v>
      </c>
      <c r="O116" s="295">
        <v>108.9057596790347</v>
      </c>
      <c r="P116" s="295">
        <v>112.7762884062239</v>
      </c>
      <c r="Q116" s="295">
        <v>116.13335544291731</v>
      </c>
      <c r="R116" s="295">
        <v>147.836012835791</v>
      </c>
      <c r="S116" s="295">
        <v>139.1212048792552</v>
      </c>
      <c r="T116" s="295">
        <v>140.98608684182781</v>
      </c>
      <c r="U116" s="295">
        <v>135.97670083051051</v>
      </c>
      <c r="V116" s="295">
        <v>161.76856763522261</v>
      </c>
      <c r="W116" s="295">
        <v>176.80809033127659</v>
      </c>
      <c r="X116" s="295">
        <v>157.90088230054371</v>
      </c>
      <c r="Y116" s="295">
        <v>140.7443171655207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7.9702391675301634</v>
      </c>
      <c r="C119" s="261">
        <f t="shared" si="8"/>
        <v>11.541752104997199</v>
      </c>
      <c r="D119" s="261">
        <f t="shared" si="8"/>
        <v>10.44227237085134</v>
      </c>
      <c r="E119" s="261">
        <f t="shared" si="8"/>
        <v>10.07803994172653</v>
      </c>
      <c r="F119" s="261">
        <f t="shared" si="8"/>
        <v>12.815130565694901</v>
      </c>
      <c r="G119" s="261">
        <f t="shared" si="8"/>
        <v>12.681695945567659</v>
      </c>
      <c r="H119" s="261">
        <f t="shared" si="8"/>
        <v>13.37283448685541</v>
      </c>
      <c r="I119" s="261">
        <f t="shared" si="8"/>
        <v>15.720100552978041</v>
      </c>
      <c r="J119" s="261">
        <f t="shared" si="8"/>
        <v>16.741727621368831</v>
      </c>
      <c r="K119" s="261">
        <f t="shared" si="8"/>
        <v>11.0301780282945</v>
      </c>
      <c r="L119" s="261">
        <f t="shared" si="8"/>
        <v>13.41605567500978</v>
      </c>
      <c r="M119" s="261">
        <f t="shared" si="8"/>
        <v>16.205162696900508</v>
      </c>
      <c r="N119" s="261">
        <f t="shared" si="8"/>
        <v>14.423061367744459</v>
      </c>
      <c r="O119" s="261">
        <f t="shared" si="8"/>
        <v>14.65057881808405</v>
      </c>
      <c r="P119" s="261">
        <f t="shared" si="8"/>
        <v>14.67766522327603</v>
      </c>
      <c r="Q119" s="261">
        <f t="shared" si="8"/>
        <v>14.995729589805091</v>
      </c>
      <c r="R119" s="261">
        <f t="shared" si="8"/>
        <v>17.759402196738218</v>
      </c>
      <c r="S119" s="261">
        <f t="shared" si="8"/>
        <v>15.860392424512471</v>
      </c>
      <c r="T119" s="261">
        <f t="shared" si="8"/>
        <v>16.140868769537679</v>
      </c>
      <c r="U119" s="261">
        <f t="shared" si="8"/>
        <v>15.355653957826711</v>
      </c>
      <c r="V119" s="261">
        <f t="shared" si="8"/>
        <v>16.506567382351239</v>
      </c>
      <c r="W119" s="261">
        <f t="shared" si="8"/>
        <v>20.439746088355569</v>
      </c>
      <c r="X119" s="261">
        <f t="shared" si="8"/>
        <v>20.455087597575581</v>
      </c>
      <c r="Y119" s="261">
        <f t="shared" si="8"/>
        <v>16.784817698391489</v>
      </c>
      <c r="DA119" s="70"/>
    </row>
    <row r="120" spans="1:105" ht="12" customHeight="1" x14ac:dyDescent="0.25">
      <c r="A120" s="60" t="s">
        <v>1566</v>
      </c>
      <c r="B120" s="262">
        <v>7.9702391675301634</v>
      </c>
      <c r="C120" s="262">
        <v>11.541752104997199</v>
      </c>
      <c r="D120" s="262">
        <v>10.44227237085134</v>
      </c>
      <c r="E120" s="262">
        <v>10.07803994172653</v>
      </c>
      <c r="F120" s="262">
        <v>12.815130565694901</v>
      </c>
      <c r="G120" s="262">
        <v>12.681695945567659</v>
      </c>
      <c r="H120" s="262">
        <v>13.37283448685541</v>
      </c>
      <c r="I120" s="262">
        <v>15.720100552978041</v>
      </c>
      <c r="J120" s="262">
        <v>16.741727621368831</v>
      </c>
      <c r="K120" s="262">
        <v>11.0301780282945</v>
      </c>
      <c r="L120" s="262">
        <v>13.41605567500978</v>
      </c>
      <c r="M120" s="262">
        <v>16.205162696900508</v>
      </c>
      <c r="N120" s="262">
        <v>14.423061367744459</v>
      </c>
      <c r="O120" s="262">
        <v>14.65057881808405</v>
      </c>
      <c r="P120" s="262">
        <v>14.67766522327603</v>
      </c>
      <c r="Q120" s="262">
        <v>14.995729589805091</v>
      </c>
      <c r="R120" s="262">
        <v>17.759402196738218</v>
      </c>
      <c r="S120" s="262">
        <v>15.860392424512471</v>
      </c>
      <c r="T120" s="262">
        <v>16.140868769537679</v>
      </c>
      <c r="U120" s="262">
        <v>15.355653957826711</v>
      </c>
      <c r="V120" s="262">
        <v>16.506567382351239</v>
      </c>
      <c r="W120" s="262">
        <v>20.439746088355569</v>
      </c>
      <c r="X120" s="262">
        <v>20.455087597575581</v>
      </c>
      <c r="Y120" s="262">
        <v>16.784817698391489</v>
      </c>
      <c r="DA120" s="72" t="s">
        <v>1796</v>
      </c>
    </row>
    <row r="121" spans="1:105" ht="12" customHeight="1" x14ac:dyDescent="0.25">
      <c r="A121" s="59" t="s">
        <v>28</v>
      </c>
      <c r="B121" s="230">
        <v>2.9308295163838878</v>
      </c>
      <c r="C121" s="230">
        <v>6.5540915830201341</v>
      </c>
      <c r="D121" s="230">
        <v>5.6400013222010452</v>
      </c>
      <c r="E121" s="230">
        <v>6.4619010181432959</v>
      </c>
      <c r="F121" s="230">
        <v>8.2911469010986671</v>
      </c>
      <c r="G121" s="230">
        <v>7.5899908762372998</v>
      </c>
      <c r="H121" s="230">
        <v>6.1960021809564152</v>
      </c>
      <c r="I121" s="230">
        <v>8.8924059412972749</v>
      </c>
      <c r="J121" s="230">
        <v>8.9944222461458292</v>
      </c>
      <c r="K121" s="230">
        <v>4.5907127729587192</v>
      </c>
      <c r="L121" s="230">
        <v>6.7503580250146253</v>
      </c>
      <c r="M121" s="230">
        <v>6.9678210548340127</v>
      </c>
      <c r="N121" s="230">
        <v>5.4652580643217394</v>
      </c>
      <c r="O121" s="230">
        <v>5.2660924624315024</v>
      </c>
      <c r="P121" s="230">
        <v>4.9882040195198156</v>
      </c>
      <c r="Q121" s="230">
        <v>4.9282273567539949</v>
      </c>
      <c r="R121" s="230">
        <v>5.0298873662754273</v>
      </c>
      <c r="S121" s="230">
        <v>3.9649760259701168</v>
      </c>
      <c r="T121" s="230">
        <v>4.0027852178194916</v>
      </c>
      <c r="U121" s="230">
        <v>3.5867712613236522</v>
      </c>
      <c r="V121" s="230">
        <v>2.4641629505578631</v>
      </c>
      <c r="W121" s="230">
        <v>5.3295611174548547</v>
      </c>
      <c r="X121" s="230">
        <v>5.1694309346610678</v>
      </c>
      <c r="Y121" s="230">
        <v>2.3974291882704351</v>
      </c>
      <c r="DA121" s="71" t="s">
        <v>1797</v>
      </c>
    </row>
    <row r="122" spans="1:105" ht="12" customHeight="1" x14ac:dyDescent="0.25">
      <c r="A122" s="59" t="s">
        <v>31</v>
      </c>
      <c r="B122" s="295">
        <v>6.7827978060402111E-2</v>
      </c>
      <c r="C122" s="295">
        <v>2.9549702191390879E-2</v>
      </c>
      <c r="D122" s="295">
        <v>3.2479659168004223E-2</v>
      </c>
      <c r="E122" s="295">
        <v>3.0393075741447891E-2</v>
      </c>
      <c r="F122" s="295">
        <v>7.2456013873905795E-2</v>
      </c>
      <c r="G122" s="295">
        <v>4.198528701221893E-2</v>
      </c>
      <c r="H122" s="295">
        <v>4.7167971075503461E-2</v>
      </c>
      <c r="I122" s="295">
        <v>0</v>
      </c>
      <c r="J122" s="295">
        <v>4.0146918543368527E-2</v>
      </c>
      <c r="K122" s="295">
        <v>3.779278342328235E-2</v>
      </c>
      <c r="L122" s="295">
        <v>3.8870654956591602E-2</v>
      </c>
      <c r="M122" s="295">
        <v>4.8249453109488118E-2</v>
      </c>
      <c r="N122" s="295">
        <v>5.0588436159664012E-2</v>
      </c>
      <c r="O122" s="295">
        <v>5.2635598339706637E-2</v>
      </c>
      <c r="P122" s="295">
        <v>4.9054592581660082E-2</v>
      </c>
      <c r="Q122" s="295">
        <v>4.8040730434795891E-2</v>
      </c>
      <c r="R122" s="295">
        <v>5.7844528658594303E-2</v>
      </c>
      <c r="S122" s="295">
        <v>5.9739923975204223E-2</v>
      </c>
      <c r="T122" s="295">
        <v>7.6688139908530531E-2</v>
      </c>
      <c r="U122" s="295">
        <v>8.5089620604585692E-2</v>
      </c>
      <c r="V122" s="295">
        <v>9.2777784587722345E-2</v>
      </c>
      <c r="W122" s="295">
        <v>0.10385709417192671</v>
      </c>
      <c r="X122" s="295">
        <v>1.774163488593643</v>
      </c>
      <c r="Y122" s="295">
        <v>2.2738829843451369</v>
      </c>
      <c r="DA122" s="122" t="s">
        <v>1798</v>
      </c>
    </row>
    <row r="123" spans="1:105" ht="12" customHeight="1" x14ac:dyDescent="0.25">
      <c r="A123" s="59" t="s">
        <v>159</v>
      </c>
      <c r="B123" s="295">
        <v>0.14307157823321501</v>
      </c>
      <c r="C123" s="295">
        <v>6.2025943012531469E-2</v>
      </c>
      <c r="D123" s="295">
        <v>6.8075773029633024E-2</v>
      </c>
      <c r="E123" s="295">
        <v>3.1746078509644032E-2</v>
      </c>
      <c r="F123" s="295">
        <v>6.8731821248050759E-2</v>
      </c>
      <c r="G123" s="295">
        <v>7.9909380453728557E-2</v>
      </c>
      <c r="H123" s="295">
        <v>0.13129378540021169</v>
      </c>
      <c r="I123" s="295">
        <v>7.727906881406657E-2</v>
      </c>
      <c r="J123" s="295">
        <v>0.21372888561400241</v>
      </c>
      <c r="K123" s="295">
        <v>0.1209161524858931</v>
      </c>
      <c r="L123" s="295">
        <v>4.1300267949177613E-2</v>
      </c>
      <c r="M123" s="295">
        <v>5.1468890179812432E-2</v>
      </c>
      <c r="N123" s="295">
        <v>5.397082256559018E-2</v>
      </c>
      <c r="O123" s="295">
        <v>5.6133462616587859E-2</v>
      </c>
      <c r="P123" s="295">
        <v>0.15711642289113359</v>
      </c>
      <c r="Q123" s="295">
        <v>0.20527616238465421</v>
      </c>
      <c r="R123" s="295">
        <v>0.24711932464394321</v>
      </c>
      <c r="S123" s="295">
        <v>0.19569711392040981</v>
      </c>
      <c r="T123" s="295">
        <v>0.2377995791381238</v>
      </c>
      <c r="U123" s="295">
        <v>0.22215407128374659</v>
      </c>
      <c r="V123" s="295">
        <v>0.34826400293171023</v>
      </c>
      <c r="W123" s="295">
        <v>0.2206707273919867</v>
      </c>
      <c r="X123" s="295">
        <v>0.28220869651397013</v>
      </c>
      <c r="Y123" s="295">
        <v>0.28222456367267562</v>
      </c>
      <c r="DA123" s="122" t="s">
        <v>1799</v>
      </c>
    </row>
    <row r="124" spans="1:105" ht="12" customHeight="1" x14ac:dyDescent="0.25">
      <c r="A124" s="59" t="s">
        <v>32</v>
      </c>
      <c r="B124" s="295">
        <v>1.06592901300598</v>
      </c>
      <c r="C124" s="295">
        <v>1.486013543482877</v>
      </c>
      <c r="D124" s="295">
        <v>0.81667699216638334</v>
      </c>
      <c r="E124" s="295">
        <v>0.60500080684354995</v>
      </c>
      <c r="F124" s="295">
        <v>0.82462879070354478</v>
      </c>
      <c r="G124" s="295">
        <v>0.47784032205657229</v>
      </c>
      <c r="H124" s="295">
        <v>0.79261906055069009</v>
      </c>
      <c r="I124" s="295">
        <v>0.6587869603043699</v>
      </c>
      <c r="J124" s="295">
        <v>0.38539043746404539</v>
      </c>
      <c r="K124" s="295">
        <v>0.44341153060018262</v>
      </c>
      <c r="L124" s="295">
        <v>0.37313894220928362</v>
      </c>
      <c r="M124" s="295">
        <v>0.41582542406831458</v>
      </c>
      <c r="N124" s="295">
        <v>0.37770848693026471</v>
      </c>
      <c r="O124" s="295">
        <v>0.16842349843816601</v>
      </c>
      <c r="P124" s="295">
        <v>5.2321662890198677E-2</v>
      </c>
      <c r="Q124" s="295">
        <v>0.1024805536249848</v>
      </c>
      <c r="R124" s="295">
        <v>6.1697014881516403E-2</v>
      </c>
      <c r="S124" s="295">
        <v>5.9051862511429404E-3</v>
      </c>
      <c r="T124" s="295">
        <v>3.3570054076619678E-2</v>
      </c>
      <c r="U124" s="295">
        <v>9.052541467161912E-2</v>
      </c>
      <c r="V124" s="295">
        <v>7.3392435941264406E-2</v>
      </c>
      <c r="W124" s="295">
        <v>0</v>
      </c>
      <c r="X124" s="295">
        <v>2.4751218614574012E-2</v>
      </c>
      <c r="Y124" s="295">
        <v>6.1473282896672872E-2</v>
      </c>
      <c r="DA124" s="122" t="s">
        <v>1800</v>
      </c>
    </row>
    <row r="125" spans="1:105" ht="12" customHeight="1" x14ac:dyDescent="0.25">
      <c r="A125" s="59" t="s">
        <v>35</v>
      </c>
      <c r="B125" s="295">
        <v>3.7625810818466778</v>
      </c>
      <c r="C125" s="295">
        <v>3.410071333290265</v>
      </c>
      <c r="D125" s="295">
        <v>3.885038624286278</v>
      </c>
      <c r="E125" s="295">
        <v>2.9489989624885902</v>
      </c>
      <c r="F125" s="295">
        <v>3.5581670387707351</v>
      </c>
      <c r="G125" s="295">
        <v>4.4919700798078406</v>
      </c>
      <c r="H125" s="295">
        <v>6.2057514888725871</v>
      </c>
      <c r="I125" s="295">
        <v>6.0916285825623273</v>
      </c>
      <c r="J125" s="295">
        <v>7.1080391336015873</v>
      </c>
      <c r="K125" s="295">
        <v>5.8373447888264218</v>
      </c>
      <c r="L125" s="295">
        <v>6.2123877848801037</v>
      </c>
      <c r="M125" s="295">
        <v>8.7217978747088818</v>
      </c>
      <c r="N125" s="295">
        <v>8.4755355577672038</v>
      </c>
      <c r="O125" s="295">
        <v>9.1072937962580855</v>
      </c>
      <c r="P125" s="295">
        <v>9.4309685253932241</v>
      </c>
      <c r="Q125" s="295">
        <v>9.7117047866066635</v>
      </c>
      <c r="R125" s="295">
        <v>12.36285396227874</v>
      </c>
      <c r="S125" s="295">
        <v>11.6340741743956</v>
      </c>
      <c r="T125" s="295">
        <v>11.790025778594909</v>
      </c>
      <c r="U125" s="295">
        <v>11.371113589943111</v>
      </c>
      <c r="V125" s="295">
        <v>13.527970208332681</v>
      </c>
      <c r="W125" s="295">
        <v>14.785657149336799</v>
      </c>
      <c r="X125" s="295">
        <v>13.204533259192329</v>
      </c>
      <c r="Y125" s="295">
        <v>11.76980767920656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24.78397</v>
      </c>
      <c r="C128" s="279">
        <v>33.729559999999999</v>
      </c>
      <c r="D128" s="279">
        <v>31.531289999999998</v>
      </c>
      <c r="E128" s="279">
        <v>30.524260000000002</v>
      </c>
      <c r="F128" s="279">
        <v>40.104109999999999</v>
      </c>
      <c r="G128" s="279">
        <v>45.28069</v>
      </c>
      <c r="H128" s="279">
        <v>57.45881</v>
      </c>
      <c r="I128" s="279">
        <v>64.212959999999995</v>
      </c>
      <c r="J128" s="279">
        <v>68.334460000000007</v>
      </c>
      <c r="K128" s="279">
        <v>54.207030000000003</v>
      </c>
      <c r="L128" s="279">
        <v>57.114960000000004</v>
      </c>
      <c r="M128" s="279">
        <v>70.348050000000001</v>
      </c>
      <c r="N128" s="279">
        <v>64.619489999999999</v>
      </c>
      <c r="O128" s="279">
        <v>62.536430000000003</v>
      </c>
      <c r="P128" s="279">
        <v>68.641850000000005</v>
      </c>
      <c r="Q128" s="279">
        <v>80.406809999999993</v>
      </c>
      <c r="R128" s="279">
        <v>84.010040000000004</v>
      </c>
      <c r="S128" s="279">
        <v>85.779839999999993</v>
      </c>
      <c r="T128" s="279">
        <v>79.401489999999995</v>
      </c>
      <c r="U128" s="279">
        <v>76.060100000000006</v>
      </c>
      <c r="V128" s="279">
        <v>84.831339999999997</v>
      </c>
      <c r="W128" s="279">
        <v>100.03147</v>
      </c>
      <c r="X128" s="279">
        <v>90.772049999999993</v>
      </c>
      <c r="Y128" s="279">
        <v>40.840499999999999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0.99999999999999989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9.6382107606832949E-4</v>
      </c>
      <c r="C137" s="268">
        <f t="shared" si="14"/>
        <v>8.2594318372273873E-4</v>
      </c>
      <c r="D137" s="268">
        <f t="shared" si="14"/>
        <v>8.2974767453585895E-4</v>
      </c>
      <c r="E137" s="268">
        <f t="shared" si="14"/>
        <v>7.2623155234887652E-4</v>
      </c>
      <c r="F137" s="268">
        <f t="shared" si="14"/>
        <v>8.4906734012069887E-4</v>
      </c>
      <c r="G137" s="268">
        <f t="shared" si="14"/>
        <v>8.2197031975804881E-4</v>
      </c>
      <c r="H137" s="268">
        <f t="shared" si="14"/>
        <v>8.7305674296334491E-4</v>
      </c>
      <c r="I137" s="268">
        <f t="shared" si="14"/>
        <v>8.4198287376318606E-4</v>
      </c>
      <c r="J137" s="268">
        <f t="shared" si="14"/>
        <v>7.3501586096235392E-4</v>
      </c>
      <c r="K137" s="268">
        <f t="shared" si="14"/>
        <v>9.5210193498613009E-4</v>
      </c>
      <c r="L137" s="268">
        <f t="shared" si="14"/>
        <v>8.9088067936759759E-4</v>
      </c>
      <c r="M137" s="268">
        <f t="shared" si="14"/>
        <v>9.0215542618717482E-4</v>
      </c>
      <c r="N137" s="268">
        <f t="shared" si="14"/>
        <v>7.5000186831529557E-4</v>
      </c>
      <c r="O137" s="268">
        <f t="shared" si="14"/>
        <v>8.0224776673303694E-4</v>
      </c>
      <c r="P137" s="268">
        <f t="shared" si="14"/>
        <v>7.6623463233482379E-4</v>
      </c>
      <c r="Q137" s="268">
        <f t="shared" si="14"/>
        <v>7.5258814216954816E-4</v>
      </c>
      <c r="R137" s="268">
        <f t="shared" si="14"/>
        <v>7.239203056825E-4</v>
      </c>
      <c r="S137" s="268">
        <f t="shared" si="14"/>
        <v>7.4342837493923946E-4</v>
      </c>
      <c r="T137" s="268">
        <f t="shared" si="14"/>
        <v>7.5239328188366405E-4</v>
      </c>
      <c r="U137" s="268">
        <f t="shared" si="14"/>
        <v>7.6714160059592851E-4</v>
      </c>
      <c r="V137" s="268">
        <f t="shared" si="14"/>
        <v>8.3871289650755832E-4</v>
      </c>
      <c r="W137" s="268">
        <f t="shared" si="14"/>
        <v>8.5335757399628758E-4</v>
      </c>
      <c r="X137" s="268">
        <f t="shared" si="14"/>
        <v>7.6086818147257042E-4</v>
      </c>
      <c r="Y137" s="268">
        <f t="shared" si="14"/>
        <v>7.0715635487550845E-4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6.2114683210717433E-2</v>
      </c>
      <c r="C139" s="269">
        <f t="shared" si="16"/>
        <v>6.214410499959596E-2</v>
      </c>
      <c r="D139" s="269">
        <f t="shared" si="16"/>
        <v>6.5776249061814729E-2</v>
      </c>
      <c r="E139" s="269">
        <f t="shared" si="16"/>
        <v>6.3252478960245648E-2</v>
      </c>
      <c r="F139" s="269">
        <f t="shared" si="16"/>
        <v>7.2189019136954233E-2</v>
      </c>
      <c r="G139" s="269">
        <f t="shared" si="16"/>
        <v>7.4303464823269369E-2</v>
      </c>
      <c r="H139" s="269">
        <f t="shared" si="16"/>
        <v>7.7235112334874179E-2</v>
      </c>
      <c r="I139" s="269">
        <f t="shared" si="16"/>
        <v>7.2846632845921827E-2</v>
      </c>
      <c r="J139" s="269">
        <f t="shared" si="16"/>
        <v>6.1521805576265867E-2</v>
      </c>
      <c r="K139" s="269">
        <f t="shared" si="16"/>
        <v>7.4060708908755601E-2</v>
      </c>
      <c r="L139" s="269">
        <f t="shared" si="16"/>
        <v>7.0268548902830505E-2</v>
      </c>
      <c r="M139" s="269">
        <f t="shared" si="16"/>
        <v>6.4309274686702667E-2</v>
      </c>
      <c r="N139" s="269">
        <f t="shared" si="16"/>
        <v>5.5964971865235136E-2</v>
      </c>
      <c r="O139" s="269">
        <f t="shared" si="16"/>
        <v>5.7995999069241168E-2</v>
      </c>
      <c r="P139" s="269">
        <f t="shared" si="16"/>
        <v>5.4829443342229153E-2</v>
      </c>
      <c r="Q139" s="269">
        <f t="shared" si="16"/>
        <v>5.1949945224856131E-2</v>
      </c>
      <c r="R139" s="269">
        <f t="shared" si="16"/>
        <v>5.0894649591227616E-2</v>
      </c>
      <c r="S139" s="269">
        <f t="shared" si="16"/>
        <v>5.1832924463158708E-2</v>
      </c>
      <c r="T139" s="269">
        <f t="shared" si="16"/>
        <v>5.2330975160512709E-2</v>
      </c>
      <c r="U139" s="269">
        <f t="shared" si="16"/>
        <v>5.5264192947441476E-2</v>
      </c>
      <c r="V139" s="269">
        <f t="shared" si="16"/>
        <v>5.7988705471724404E-2</v>
      </c>
      <c r="W139" s="269">
        <f t="shared" si="16"/>
        <v>5.6892267670496356E-2</v>
      </c>
      <c r="X139" s="269">
        <f t="shared" si="16"/>
        <v>5.2593947763168322E-2</v>
      </c>
      <c r="Y139" s="269">
        <f t="shared" si="16"/>
        <v>4.8967275855919229E-2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0.28410629842643192</v>
      </c>
      <c r="C140" s="269">
        <f t="shared" si="17"/>
        <v>0.28424087072237364</v>
      </c>
      <c r="D140" s="269">
        <f t="shared" si="17"/>
        <v>0.30085393145984629</v>
      </c>
      <c r="E140" s="269">
        <f t="shared" si="17"/>
        <v>0.28931046146896366</v>
      </c>
      <c r="F140" s="269">
        <f t="shared" si="17"/>
        <v>0.3301852952297788</v>
      </c>
      <c r="G140" s="269">
        <f t="shared" si="17"/>
        <v>0.33985655661454406</v>
      </c>
      <c r="H140" s="269">
        <f t="shared" si="17"/>
        <v>0.35326561675556711</v>
      </c>
      <c r="I140" s="269">
        <f t="shared" si="17"/>
        <v>0.33319315403210825</v>
      </c>
      <c r="J140" s="269">
        <f t="shared" si="17"/>
        <v>0.28139453590206326</v>
      </c>
      <c r="K140" s="269">
        <f t="shared" si="17"/>
        <v>0.3387462155369011</v>
      </c>
      <c r="L140" s="269">
        <f t="shared" si="17"/>
        <v>0.32140125800617936</v>
      </c>
      <c r="M140" s="269">
        <f t="shared" si="17"/>
        <v>0.29414413857262128</v>
      </c>
      <c r="N140" s="269">
        <f t="shared" si="17"/>
        <v>0.25597813876362047</v>
      </c>
      <c r="O140" s="269">
        <f t="shared" si="17"/>
        <v>0.26526785242079287</v>
      </c>
      <c r="P140" s="269">
        <f t="shared" si="17"/>
        <v>0.25078434578661313</v>
      </c>
      <c r="Q140" s="269">
        <f t="shared" si="17"/>
        <v>0.23761381171695578</v>
      </c>
      <c r="R140" s="269">
        <f t="shared" si="17"/>
        <v>0.23278699588665241</v>
      </c>
      <c r="S140" s="269">
        <f t="shared" si="17"/>
        <v>0.23707857055131842</v>
      </c>
      <c r="T140" s="269">
        <f t="shared" si="17"/>
        <v>0.23935660422612498</v>
      </c>
      <c r="U140" s="269">
        <f t="shared" si="17"/>
        <v>0.25277284664816024</v>
      </c>
      <c r="V140" s="269">
        <f t="shared" si="17"/>
        <v>0.26523449224111267</v>
      </c>
      <c r="W140" s="269">
        <f t="shared" si="17"/>
        <v>0.26021949628427976</v>
      </c>
      <c r="X140" s="269">
        <f t="shared" si="17"/>
        <v>0.24055941439702433</v>
      </c>
      <c r="Y140" s="269">
        <f t="shared" si="17"/>
        <v>0.22397138274466477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8.5993133776388249E-4</v>
      </c>
      <c r="C141" s="269">
        <f t="shared" si="18"/>
        <v>7.8208252521871468E-4</v>
      </c>
      <c r="D141" s="269">
        <f t="shared" si="18"/>
        <v>8.7759572927906693E-4</v>
      </c>
      <c r="E141" s="269">
        <f t="shared" si="18"/>
        <v>8.9918016888649406E-4</v>
      </c>
      <c r="F141" s="269">
        <f t="shared" si="18"/>
        <v>1.0411872275035892E-3</v>
      </c>
      <c r="G141" s="269">
        <f t="shared" si="18"/>
        <v>1.0442060943536664E-3</v>
      </c>
      <c r="H141" s="269">
        <f t="shared" si="18"/>
        <v>1.0977069325042259E-3</v>
      </c>
      <c r="I141" s="269">
        <f t="shared" si="18"/>
        <v>1.046536680062149E-3</v>
      </c>
      <c r="J141" s="269">
        <f t="shared" si="18"/>
        <v>8.9227796299102928E-4</v>
      </c>
      <c r="K141" s="269">
        <f t="shared" si="18"/>
        <v>1.0701534165093571E-3</v>
      </c>
      <c r="L141" s="269">
        <f t="shared" si="18"/>
        <v>1.0172560361918603E-3</v>
      </c>
      <c r="M141" s="269">
        <f t="shared" si="18"/>
        <v>9.2836857689438475E-4</v>
      </c>
      <c r="N141" s="269">
        <f t="shared" si="18"/>
        <v>8.0776213028143197E-4</v>
      </c>
      <c r="O141" s="269">
        <f t="shared" si="18"/>
        <v>8.3019127706980718E-4</v>
      </c>
      <c r="P141" s="269">
        <f t="shared" si="18"/>
        <v>7.9231925115671867E-4</v>
      </c>
      <c r="Q141" s="269">
        <f t="shared" si="18"/>
        <v>7.5177270222132671E-4</v>
      </c>
      <c r="R141" s="269">
        <f t="shared" si="18"/>
        <v>7.3664989729422972E-4</v>
      </c>
      <c r="S141" s="269">
        <f t="shared" si="18"/>
        <v>7.5326142074452838E-4</v>
      </c>
      <c r="T141" s="269">
        <f t="shared" si="18"/>
        <v>7.5796475980949676E-4</v>
      </c>
      <c r="U141" s="269">
        <f t="shared" si="18"/>
        <v>7.9943043977788323E-4</v>
      </c>
      <c r="V141" s="269">
        <f t="shared" si="18"/>
        <v>8.43428111499969E-4</v>
      </c>
      <c r="W141" s="269">
        <f t="shared" si="18"/>
        <v>8.2729348081398812E-4</v>
      </c>
      <c r="X141" s="269">
        <f t="shared" si="18"/>
        <v>7.6249792089635624E-4</v>
      </c>
      <c r="Y141" s="269">
        <f t="shared" si="18"/>
        <v>7.0913757407864116E-4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8.5993133776388249E-4</v>
      </c>
      <c r="C143" s="327">
        <f t="shared" si="20"/>
        <v>7.8208252521871468E-4</v>
      </c>
      <c r="D143" s="327">
        <f t="shared" si="20"/>
        <v>8.7759572927906693E-4</v>
      </c>
      <c r="E143" s="327">
        <f t="shared" si="20"/>
        <v>8.9918016888649406E-4</v>
      </c>
      <c r="F143" s="327">
        <f t="shared" si="20"/>
        <v>1.0411872275035892E-3</v>
      </c>
      <c r="G143" s="327">
        <f t="shared" si="20"/>
        <v>1.0442060943536664E-3</v>
      </c>
      <c r="H143" s="327">
        <f t="shared" si="20"/>
        <v>1.0977069325042259E-3</v>
      </c>
      <c r="I143" s="327">
        <f t="shared" si="20"/>
        <v>1.046536680062149E-3</v>
      </c>
      <c r="J143" s="327">
        <f t="shared" si="20"/>
        <v>8.9227796299102928E-4</v>
      </c>
      <c r="K143" s="327">
        <f t="shared" si="20"/>
        <v>1.0701534165093571E-3</v>
      </c>
      <c r="L143" s="327">
        <f t="shared" si="20"/>
        <v>1.0172560361918603E-3</v>
      </c>
      <c r="M143" s="327">
        <f t="shared" si="20"/>
        <v>9.2836857689438475E-4</v>
      </c>
      <c r="N143" s="327">
        <f t="shared" si="20"/>
        <v>8.0776213028143197E-4</v>
      </c>
      <c r="O143" s="327">
        <f t="shared" si="20"/>
        <v>8.3019127706980718E-4</v>
      </c>
      <c r="P143" s="327">
        <f t="shared" si="20"/>
        <v>7.9231925115671867E-4</v>
      </c>
      <c r="Q143" s="327">
        <f t="shared" si="20"/>
        <v>7.5177270222132671E-4</v>
      </c>
      <c r="R143" s="327">
        <f t="shared" si="20"/>
        <v>7.3664989729422972E-4</v>
      </c>
      <c r="S143" s="327">
        <f t="shared" si="20"/>
        <v>7.5326142074452838E-4</v>
      </c>
      <c r="T143" s="327">
        <f t="shared" si="20"/>
        <v>7.5796475980949676E-4</v>
      </c>
      <c r="U143" s="327">
        <f t="shared" si="20"/>
        <v>7.9943043977788323E-4</v>
      </c>
      <c r="V143" s="327">
        <f t="shared" si="20"/>
        <v>8.43428111499969E-4</v>
      </c>
      <c r="W143" s="327">
        <f t="shared" si="20"/>
        <v>8.2729348081398812E-4</v>
      </c>
      <c r="X143" s="327">
        <f t="shared" si="20"/>
        <v>7.6249792089635624E-4</v>
      </c>
      <c r="Y143" s="327">
        <f t="shared" si="20"/>
        <v>7.0913757407864116E-4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0.65195526594901843</v>
      </c>
      <c r="C144" s="310">
        <f t="shared" si="21"/>
        <v>0.65200699856908906</v>
      </c>
      <c r="D144" s="310">
        <f t="shared" si="21"/>
        <v>0.63166247607452408</v>
      </c>
      <c r="E144" s="310">
        <f t="shared" si="21"/>
        <v>0.64581164784955536</v>
      </c>
      <c r="F144" s="310">
        <f t="shared" si="21"/>
        <v>0.59573543106564264</v>
      </c>
      <c r="G144" s="310">
        <f t="shared" si="21"/>
        <v>0.58397380214807493</v>
      </c>
      <c r="H144" s="310">
        <f t="shared" si="21"/>
        <v>0.5675285072340911</v>
      </c>
      <c r="I144" s="310">
        <f t="shared" si="21"/>
        <v>0.5920716935681446</v>
      </c>
      <c r="J144" s="310">
        <f t="shared" si="21"/>
        <v>0.65545636469771751</v>
      </c>
      <c r="K144" s="310">
        <f t="shared" si="21"/>
        <v>0.58517082020284783</v>
      </c>
      <c r="L144" s="310">
        <f t="shared" si="21"/>
        <v>0.60642205637543067</v>
      </c>
      <c r="M144" s="310">
        <f t="shared" si="21"/>
        <v>0.6397160627375944</v>
      </c>
      <c r="N144" s="310">
        <f t="shared" si="21"/>
        <v>0.68649912537254776</v>
      </c>
      <c r="O144" s="310">
        <f t="shared" si="21"/>
        <v>0.67510370946616305</v>
      </c>
      <c r="P144" s="310">
        <f t="shared" si="21"/>
        <v>0.69282765698766613</v>
      </c>
      <c r="Q144" s="310">
        <f t="shared" si="21"/>
        <v>0.70893188221379722</v>
      </c>
      <c r="R144" s="310">
        <f t="shared" si="21"/>
        <v>0.71485778431914326</v>
      </c>
      <c r="S144" s="310">
        <f t="shared" si="21"/>
        <v>0.70959181518983916</v>
      </c>
      <c r="T144" s="310">
        <f t="shared" si="21"/>
        <v>0.70680206257166911</v>
      </c>
      <c r="U144" s="310">
        <f t="shared" si="21"/>
        <v>0.6903963883640245</v>
      </c>
      <c r="V144" s="310">
        <f t="shared" si="21"/>
        <v>0.67509466127915552</v>
      </c>
      <c r="W144" s="310">
        <f t="shared" si="21"/>
        <v>0.68120758499041356</v>
      </c>
      <c r="X144" s="310">
        <f t="shared" si="21"/>
        <v>0.70532327173743836</v>
      </c>
      <c r="Y144" s="310">
        <f t="shared" si="21"/>
        <v>0.72564504747046177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0.99999999999999989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4.8824638263310627E-3</v>
      </c>
      <c r="C151" s="268">
        <f t="shared" si="27"/>
        <v>4.285797056094112E-3</v>
      </c>
      <c r="D151" s="268">
        <f t="shared" si="27"/>
        <v>3.9360600065335627E-3</v>
      </c>
      <c r="E151" s="268">
        <f t="shared" si="27"/>
        <v>3.7972468479681013E-3</v>
      </c>
      <c r="F151" s="268">
        <f t="shared" si="27"/>
        <v>3.4023638613045366E-3</v>
      </c>
      <c r="G151" s="268">
        <f t="shared" si="27"/>
        <v>2.9374912400386903E-3</v>
      </c>
      <c r="H151" s="268">
        <f t="shared" si="27"/>
        <v>2.6241621123332028E-3</v>
      </c>
      <c r="I151" s="268">
        <f t="shared" si="27"/>
        <v>2.78171930610417E-3</v>
      </c>
      <c r="J151" s="268">
        <f t="shared" si="27"/>
        <v>2.8274114266126386E-3</v>
      </c>
      <c r="K151" s="268">
        <f t="shared" si="27"/>
        <v>2.6219506943818815E-3</v>
      </c>
      <c r="L151" s="268">
        <f t="shared" si="27"/>
        <v>2.9148069971714407E-3</v>
      </c>
      <c r="M151" s="268">
        <f t="shared" si="27"/>
        <v>2.3701159993859407E-3</v>
      </c>
      <c r="N151" s="268">
        <f t="shared" si="27"/>
        <v>2.3123828760596588E-3</v>
      </c>
      <c r="O151" s="268">
        <f t="shared" si="27"/>
        <v>2.5330598547083885E-3</v>
      </c>
      <c r="P151" s="268">
        <f t="shared" si="27"/>
        <v>2.5444943060384264E-3</v>
      </c>
      <c r="Q151" s="268">
        <f t="shared" si="27"/>
        <v>2.243419381973105E-3</v>
      </c>
      <c r="R151" s="268">
        <f t="shared" si="27"/>
        <v>2.2523438763063855E-3</v>
      </c>
      <c r="S151" s="268">
        <f t="shared" si="27"/>
        <v>2.3172007963896762E-3</v>
      </c>
      <c r="T151" s="268">
        <f t="shared" si="27"/>
        <v>2.3144358831264189E-3</v>
      </c>
      <c r="U151" s="268">
        <f t="shared" si="27"/>
        <v>2.203102185185408E-3</v>
      </c>
      <c r="V151" s="268">
        <f t="shared" si="27"/>
        <v>2.2122698656824994E-3</v>
      </c>
      <c r="W151" s="268">
        <f t="shared" si="27"/>
        <v>2.4012973974140489E-3</v>
      </c>
      <c r="X151" s="268">
        <f t="shared" si="27"/>
        <v>2.0393130120338727E-3</v>
      </c>
      <c r="Y151" s="268">
        <f t="shared" si="27"/>
        <v>2.5743951679128218E-3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0.1350487357274113</v>
      </c>
      <c r="C153" s="269">
        <f t="shared" si="29"/>
        <v>0.13889655037700405</v>
      </c>
      <c r="D153" s="269">
        <f t="shared" si="29"/>
        <v>0.12331826414936176</v>
      </c>
      <c r="E153" s="269">
        <f t="shared" si="29"/>
        <v>0.13435038645917691</v>
      </c>
      <c r="F153" s="269">
        <f t="shared" si="29"/>
        <v>0.12301799744303604</v>
      </c>
      <c r="G153" s="269">
        <f t="shared" si="29"/>
        <v>0.10769172325135813</v>
      </c>
      <c r="H153" s="269">
        <f t="shared" si="29"/>
        <v>8.8744002601593874E-2</v>
      </c>
      <c r="I153" s="269">
        <f t="shared" si="29"/>
        <v>9.6954352185621068E-2</v>
      </c>
      <c r="J153" s="269">
        <f t="shared" si="29"/>
        <v>9.5403552049967519E-2</v>
      </c>
      <c r="K153" s="269">
        <f t="shared" si="29"/>
        <v>8.066685758809343E-2</v>
      </c>
      <c r="L153" s="269">
        <f t="shared" si="29"/>
        <v>9.0309980015727265E-2</v>
      </c>
      <c r="M153" s="269">
        <f t="shared" si="29"/>
        <v>6.9381846741039643E-2</v>
      </c>
      <c r="N153" s="269">
        <f t="shared" si="29"/>
        <v>6.8061733326336346E-2</v>
      </c>
      <c r="O153" s="269">
        <f t="shared" si="29"/>
        <v>7.1848529229456268E-2</v>
      </c>
      <c r="P153" s="269">
        <f t="shared" si="29"/>
        <v>7.2585870289630955E-2</v>
      </c>
      <c r="Q153" s="269">
        <f t="shared" si="29"/>
        <v>6.3465986441398128E-2</v>
      </c>
      <c r="R153" s="269">
        <f t="shared" si="29"/>
        <v>6.17931387183576E-2</v>
      </c>
      <c r="S153" s="269">
        <f t="shared" si="29"/>
        <v>6.3074421182200122E-2</v>
      </c>
      <c r="T153" s="269">
        <f t="shared" si="29"/>
        <v>6.3285634616254846E-2</v>
      </c>
      <c r="U153" s="269">
        <f t="shared" si="29"/>
        <v>6.1729820020887789E-2</v>
      </c>
      <c r="V153" s="269">
        <f t="shared" si="29"/>
        <v>5.7930699121007893E-2</v>
      </c>
      <c r="W153" s="269">
        <f t="shared" si="29"/>
        <v>6.4533160586096275E-2</v>
      </c>
      <c r="X153" s="269">
        <f t="shared" si="29"/>
        <v>5.591346137527934E-2</v>
      </c>
      <c r="Y153" s="269">
        <f t="shared" si="29"/>
        <v>7.1317791450025245E-2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0.11164758538914278</v>
      </c>
      <c r="C154" s="318">
        <f t="shared" si="30"/>
        <v>0.11709613210182011</v>
      </c>
      <c r="D154" s="318">
        <f t="shared" si="30"/>
        <v>0.10095470186503783</v>
      </c>
      <c r="E154" s="318">
        <f t="shared" si="30"/>
        <v>0.10909399779862844</v>
      </c>
      <c r="F154" s="318">
        <f t="shared" si="30"/>
        <v>0.1006050863571244</v>
      </c>
      <c r="G154" s="318">
        <f t="shared" si="30"/>
        <v>8.7645272883943873E-2</v>
      </c>
      <c r="H154" s="318">
        <f t="shared" si="30"/>
        <v>7.1019852786776347E-2</v>
      </c>
      <c r="I154" s="318">
        <f t="shared" si="30"/>
        <v>7.8380785188170904E-2</v>
      </c>
      <c r="J154" s="318">
        <f t="shared" si="30"/>
        <v>7.6965150003583671E-2</v>
      </c>
      <c r="K154" s="318">
        <f t="shared" si="30"/>
        <v>6.4835508314961432E-2</v>
      </c>
      <c r="L154" s="318">
        <f t="shared" si="30"/>
        <v>7.2430645338010913E-2</v>
      </c>
      <c r="M154" s="318">
        <f t="shared" si="30"/>
        <v>5.6279789757955168E-2</v>
      </c>
      <c r="N154" s="318">
        <f t="shared" si="30"/>
        <v>5.4683101468621043E-2</v>
      </c>
      <c r="O154" s="318">
        <f t="shared" si="30"/>
        <v>5.7767126598798672E-2</v>
      </c>
      <c r="P154" s="318">
        <f t="shared" si="30"/>
        <v>5.8451686651766033E-2</v>
      </c>
      <c r="Q154" s="318">
        <f t="shared" si="30"/>
        <v>5.1427539481589644E-2</v>
      </c>
      <c r="R154" s="318">
        <f t="shared" si="30"/>
        <v>4.9480932341664084E-2</v>
      </c>
      <c r="S154" s="318">
        <f t="shared" si="30"/>
        <v>5.046192416846524E-2</v>
      </c>
      <c r="T154" s="318">
        <f t="shared" si="30"/>
        <v>5.0760567126900365E-2</v>
      </c>
      <c r="U154" s="318">
        <f t="shared" si="30"/>
        <v>4.9396766872081367E-2</v>
      </c>
      <c r="V154" s="318">
        <f t="shared" si="30"/>
        <v>4.5979714982822335E-2</v>
      </c>
      <c r="W154" s="318">
        <f t="shared" si="30"/>
        <v>5.2027537930578162E-2</v>
      </c>
      <c r="X154" s="318">
        <f t="shared" si="30"/>
        <v>4.4934937601847982E-2</v>
      </c>
      <c r="Y154" s="318">
        <f t="shared" si="30"/>
        <v>5.7449560169452192E-2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2.3401150338268506E-2</v>
      </c>
      <c r="C155" s="318">
        <f t="shared" si="31"/>
        <v>2.1800418275183937E-2</v>
      </c>
      <c r="D155" s="318">
        <f t="shared" si="31"/>
        <v>2.2363562284323943E-2</v>
      </c>
      <c r="E155" s="318">
        <f t="shared" si="31"/>
        <v>2.5256388660548478E-2</v>
      </c>
      <c r="F155" s="318">
        <f t="shared" si="31"/>
        <v>2.2412911085911633E-2</v>
      </c>
      <c r="G155" s="318">
        <f t="shared" si="31"/>
        <v>2.0046450367414252E-2</v>
      </c>
      <c r="H155" s="318">
        <f t="shared" si="31"/>
        <v>1.7724149814817531E-2</v>
      </c>
      <c r="I155" s="318">
        <f t="shared" si="31"/>
        <v>1.8573566997450174E-2</v>
      </c>
      <c r="J155" s="318">
        <f t="shared" si="31"/>
        <v>1.8438402046383851E-2</v>
      </c>
      <c r="K155" s="318">
        <f t="shared" si="31"/>
        <v>1.5831349273131994E-2</v>
      </c>
      <c r="L155" s="318">
        <f t="shared" si="31"/>
        <v>1.7879334677716345E-2</v>
      </c>
      <c r="M155" s="318">
        <f t="shared" si="31"/>
        <v>1.3102056983084486E-2</v>
      </c>
      <c r="N155" s="318">
        <f t="shared" si="31"/>
        <v>1.3378631857715302E-2</v>
      </c>
      <c r="O155" s="318">
        <f t="shared" si="31"/>
        <v>1.408140263065759E-2</v>
      </c>
      <c r="P155" s="318">
        <f t="shared" si="31"/>
        <v>1.413418363786492E-2</v>
      </c>
      <c r="Q155" s="318">
        <f t="shared" si="31"/>
        <v>1.2038446959808491E-2</v>
      </c>
      <c r="R155" s="318">
        <f t="shared" si="31"/>
        <v>1.2312206376693511E-2</v>
      </c>
      <c r="S155" s="318">
        <f t="shared" si="31"/>
        <v>1.2612497013734885E-2</v>
      </c>
      <c r="T155" s="318">
        <f t="shared" si="31"/>
        <v>1.2525067489354473E-2</v>
      </c>
      <c r="U155" s="318">
        <f t="shared" si="31"/>
        <v>1.233305314880642E-2</v>
      </c>
      <c r="V155" s="318">
        <f t="shared" si="31"/>
        <v>1.1950984138185562E-2</v>
      </c>
      <c r="W155" s="318">
        <f t="shared" si="31"/>
        <v>1.2505622655518115E-2</v>
      </c>
      <c r="X155" s="318">
        <f t="shared" si="31"/>
        <v>1.0978523773431356E-2</v>
      </c>
      <c r="Y155" s="318">
        <f t="shared" si="31"/>
        <v>1.3868231280573058E-2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0.59927112931648641</v>
      </c>
      <c r="C157" s="269">
        <f t="shared" si="33"/>
        <v>0.61414063239590466</v>
      </c>
      <c r="D157" s="269">
        <f t="shared" si="33"/>
        <v>0.5942527992236476</v>
      </c>
      <c r="E157" s="269">
        <f t="shared" si="33"/>
        <v>0.62987987535788137</v>
      </c>
      <c r="F157" s="269">
        <f t="shared" si="33"/>
        <v>0.55092975325375204</v>
      </c>
      <c r="G157" s="269">
        <f t="shared" si="33"/>
        <v>0.50572680744497966</v>
      </c>
      <c r="H157" s="269">
        <f t="shared" si="33"/>
        <v>0.44212944378609009</v>
      </c>
      <c r="I157" s="269">
        <f t="shared" si="33"/>
        <v>0.45835924414666512</v>
      </c>
      <c r="J157" s="269">
        <f t="shared" si="33"/>
        <v>0.45072104467903717</v>
      </c>
      <c r="K157" s="269">
        <f t="shared" si="33"/>
        <v>0.38843235953404487</v>
      </c>
      <c r="L157" s="269">
        <f t="shared" si="33"/>
        <v>0.43786246080977675</v>
      </c>
      <c r="M157" s="269">
        <f t="shared" si="33"/>
        <v>0.32177204687947819</v>
      </c>
      <c r="N157" s="269">
        <f t="shared" si="33"/>
        <v>0.32862466359338344</v>
      </c>
      <c r="O157" s="269">
        <f t="shared" si="33"/>
        <v>0.34875579675302054</v>
      </c>
      <c r="P157" s="269">
        <f t="shared" si="33"/>
        <v>0.34676879404529803</v>
      </c>
      <c r="Q157" s="269">
        <f t="shared" si="33"/>
        <v>0.29493387424903617</v>
      </c>
      <c r="R157" s="269">
        <f t="shared" si="33"/>
        <v>0.30157999696618293</v>
      </c>
      <c r="S157" s="269">
        <f t="shared" si="33"/>
        <v>0.30769236098239283</v>
      </c>
      <c r="T157" s="269">
        <f t="shared" si="33"/>
        <v>0.30658121286662732</v>
      </c>
      <c r="U157" s="269">
        <f t="shared" si="33"/>
        <v>0.30226607350438683</v>
      </c>
      <c r="V157" s="269">
        <f t="shared" si="33"/>
        <v>0.29130950939004047</v>
      </c>
      <c r="W157" s="269">
        <f t="shared" si="33"/>
        <v>0.30489802612723516</v>
      </c>
      <c r="X157" s="269">
        <f t="shared" si="33"/>
        <v>0.26847058154563419</v>
      </c>
      <c r="Y157" s="269">
        <f t="shared" si="33"/>
        <v>0.33950968879448784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0.59927112931648641</v>
      </c>
      <c r="C158" s="318">
        <f t="shared" si="34"/>
        <v>0.61414063239590466</v>
      </c>
      <c r="D158" s="318">
        <f t="shared" si="34"/>
        <v>0.5942527992236476</v>
      </c>
      <c r="E158" s="318">
        <f t="shared" si="34"/>
        <v>0.62987987535788137</v>
      </c>
      <c r="F158" s="318">
        <f t="shared" si="34"/>
        <v>0.55092975325375204</v>
      </c>
      <c r="G158" s="318">
        <f t="shared" si="34"/>
        <v>0.50572680744497966</v>
      </c>
      <c r="H158" s="318">
        <f t="shared" si="34"/>
        <v>0.44212944378609009</v>
      </c>
      <c r="I158" s="318">
        <f t="shared" si="34"/>
        <v>0.45835924414666512</v>
      </c>
      <c r="J158" s="318">
        <f t="shared" si="34"/>
        <v>0.45072104467903717</v>
      </c>
      <c r="K158" s="318">
        <f t="shared" si="34"/>
        <v>0.38843235953404487</v>
      </c>
      <c r="L158" s="318">
        <f t="shared" si="34"/>
        <v>0.43786246080977675</v>
      </c>
      <c r="M158" s="318">
        <f t="shared" si="34"/>
        <v>0.32177204687947819</v>
      </c>
      <c r="N158" s="318">
        <f t="shared" si="34"/>
        <v>0.32862466359338344</v>
      </c>
      <c r="O158" s="318">
        <f t="shared" si="34"/>
        <v>0.34875579675302054</v>
      </c>
      <c r="P158" s="318">
        <f t="shared" si="34"/>
        <v>0.34676879404529803</v>
      </c>
      <c r="Q158" s="318">
        <f t="shared" si="34"/>
        <v>0.29493387424903617</v>
      </c>
      <c r="R158" s="318">
        <f t="shared" si="34"/>
        <v>0.30157999696618293</v>
      </c>
      <c r="S158" s="318">
        <f t="shared" si="34"/>
        <v>0.30769236098239283</v>
      </c>
      <c r="T158" s="318">
        <f t="shared" si="34"/>
        <v>0.30658121286662732</v>
      </c>
      <c r="U158" s="318">
        <f t="shared" si="34"/>
        <v>0.30226607350438683</v>
      </c>
      <c r="V158" s="318">
        <f t="shared" si="34"/>
        <v>0.29130950939004047</v>
      </c>
      <c r="W158" s="318">
        <f t="shared" si="34"/>
        <v>0.30489802612723516</v>
      </c>
      <c r="X158" s="318">
        <f t="shared" si="34"/>
        <v>0.26847058154563419</v>
      </c>
      <c r="Y158" s="318">
        <f t="shared" si="34"/>
        <v>0.33950968879448784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5.948311633750393E-2</v>
      </c>
      <c r="C160" s="269">
        <f t="shared" si="36"/>
        <v>6.2385969425198459E-2</v>
      </c>
      <c r="D160" s="269">
        <f t="shared" si="36"/>
        <v>5.3786208227661642E-2</v>
      </c>
      <c r="E160" s="269">
        <f t="shared" si="36"/>
        <v>5.812262701572285E-2</v>
      </c>
      <c r="F160" s="269">
        <f t="shared" si="36"/>
        <v>5.3599941593608397E-2</v>
      </c>
      <c r="G160" s="269">
        <f t="shared" si="36"/>
        <v>4.6695268376980896E-2</v>
      </c>
      <c r="H160" s="269">
        <f t="shared" si="36"/>
        <v>3.7837649160651118E-2</v>
      </c>
      <c r="I160" s="269">
        <f t="shared" si="36"/>
        <v>4.1759374801725591E-2</v>
      </c>
      <c r="J160" s="269">
        <f t="shared" si="36"/>
        <v>4.1005158827571143E-2</v>
      </c>
      <c r="K160" s="269">
        <f t="shared" si="36"/>
        <v>3.4542780933935834E-2</v>
      </c>
      <c r="L160" s="269">
        <f t="shared" si="36"/>
        <v>3.8589285097610032E-2</v>
      </c>
      <c r="M160" s="269">
        <f t="shared" si="36"/>
        <v>2.9984502306560933E-2</v>
      </c>
      <c r="N160" s="269">
        <f t="shared" si="36"/>
        <v>2.9133825644471388E-2</v>
      </c>
      <c r="O160" s="269">
        <f t="shared" si="36"/>
        <v>3.0776919178171595E-2</v>
      </c>
      <c r="P160" s="269">
        <f t="shared" si="36"/>
        <v>3.1141636114312567E-2</v>
      </c>
      <c r="Q160" s="269">
        <f t="shared" si="36"/>
        <v>2.7399341448117474E-2</v>
      </c>
      <c r="R160" s="269">
        <f t="shared" si="36"/>
        <v>2.6362236538378252E-2</v>
      </c>
      <c r="S160" s="269">
        <f t="shared" si="36"/>
        <v>2.6884885109382892E-2</v>
      </c>
      <c r="T160" s="269">
        <f t="shared" si="36"/>
        <v>2.7043994809588742E-2</v>
      </c>
      <c r="U160" s="269">
        <f t="shared" si="36"/>
        <v>2.6317395224512492E-2</v>
      </c>
      <c r="V160" s="269">
        <f t="shared" si="36"/>
        <v>2.4496873138417741E-2</v>
      </c>
      <c r="W160" s="269">
        <f t="shared" si="36"/>
        <v>2.7719006019627106E-2</v>
      </c>
      <c r="X160" s="269">
        <f t="shared" si="36"/>
        <v>2.3940241176493269E-2</v>
      </c>
      <c r="Y160" s="269">
        <f t="shared" si="36"/>
        <v>3.0607727513203096E-2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5.948311633750393E-2</v>
      </c>
      <c r="C161" s="318">
        <f t="shared" si="37"/>
        <v>6.2385969425198459E-2</v>
      </c>
      <c r="D161" s="318">
        <f t="shared" si="37"/>
        <v>5.3786208227661642E-2</v>
      </c>
      <c r="E161" s="318">
        <f t="shared" si="37"/>
        <v>5.812262701572285E-2</v>
      </c>
      <c r="F161" s="318">
        <f t="shared" si="37"/>
        <v>5.3599941593608397E-2</v>
      </c>
      <c r="G161" s="318">
        <f t="shared" si="37"/>
        <v>4.6695268376980896E-2</v>
      </c>
      <c r="H161" s="318">
        <f t="shared" si="37"/>
        <v>3.7837649160651118E-2</v>
      </c>
      <c r="I161" s="318">
        <f t="shared" si="37"/>
        <v>4.1759374801725591E-2</v>
      </c>
      <c r="J161" s="318">
        <f t="shared" si="37"/>
        <v>4.1005158827571143E-2</v>
      </c>
      <c r="K161" s="318">
        <f t="shared" si="37"/>
        <v>3.4542780933935834E-2</v>
      </c>
      <c r="L161" s="318">
        <f t="shared" si="37"/>
        <v>3.8589285097610032E-2</v>
      </c>
      <c r="M161" s="318">
        <f t="shared" si="37"/>
        <v>2.9984502306560933E-2</v>
      </c>
      <c r="N161" s="318">
        <f t="shared" si="37"/>
        <v>2.9133825644471388E-2</v>
      </c>
      <c r="O161" s="318">
        <f t="shared" si="37"/>
        <v>3.0776919178171595E-2</v>
      </c>
      <c r="P161" s="318">
        <f t="shared" si="37"/>
        <v>3.1141636114312567E-2</v>
      </c>
      <c r="Q161" s="318">
        <f t="shared" si="37"/>
        <v>2.7399341448117474E-2</v>
      </c>
      <c r="R161" s="318">
        <f t="shared" si="37"/>
        <v>2.6362236538378252E-2</v>
      </c>
      <c r="S161" s="318">
        <f t="shared" si="37"/>
        <v>2.6884885109382892E-2</v>
      </c>
      <c r="T161" s="318">
        <f t="shared" si="37"/>
        <v>2.7043994809588742E-2</v>
      </c>
      <c r="U161" s="318">
        <f t="shared" si="37"/>
        <v>2.6317395224512492E-2</v>
      </c>
      <c r="V161" s="318">
        <f t="shared" si="37"/>
        <v>2.4496873138417741E-2</v>
      </c>
      <c r="W161" s="318">
        <f t="shared" si="37"/>
        <v>2.7719006019627106E-2</v>
      </c>
      <c r="X161" s="318">
        <f t="shared" si="37"/>
        <v>2.3940241176493269E-2</v>
      </c>
      <c r="Y161" s="318">
        <f t="shared" si="37"/>
        <v>3.0607727513203096E-2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0.20131455479226737</v>
      </c>
      <c r="C163" s="310">
        <f t="shared" si="39"/>
        <v>0.18029105074579868</v>
      </c>
      <c r="D163" s="310">
        <f t="shared" si="39"/>
        <v>0.22470666839279546</v>
      </c>
      <c r="E163" s="310">
        <f t="shared" si="39"/>
        <v>0.17384986431925087</v>
      </c>
      <c r="F163" s="310">
        <f t="shared" si="39"/>
        <v>0.26904994384829911</v>
      </c>
      <c r="G163" s="310">
        <f t="shared" si="39"/>
        <v>0.33694870968664253</v>
      </c>
      <c r="H163" s="310">
        <f t="shared" si="39"/>
        <v>0.42866474233933161</v>
      </c>
      <c r="I163" s="310">
        <f t="shared" si="39"/>
        <v>0.40014530955988409</v>
      </c>
      <c r="J163" s="310">
        <f t="shared" si="39"/>
        <v>0.41004283301681155</v>
      </c>
      <c r="K163" s="310">
        <f t="shared" si="39"/>
        <v>0.49373605124954401</v>
      </c>
      <c r="L163" s="310">
        <f t="shared" si="39"/>
        <v>0.43032346707971447</v>
      </c>
      <c r="M163" s="310">
        <f t="shared" si="39"/>
        <v>0.57649148807353534</v>
      </c>
      <c r="N163" s="310">
        <f t="shared" si="39"/>
        <v>0.57186739455974922</v>
      </c>
      <c r="O163" s="310">
        <f t="shared" si="39"/>
        <v>0.54608569498464332</v>
      </c>
      <c r="P163" s="310">
        <f t="shared" si="39"/>
        <v>0.54695920524471997</v>
      </c>
      <c r="Q163" s="310">
        <f t="shared" si="39"/>
        <v>0.61195737847947507</v>
      </c>
      <c r="R163" s="310">
        <f t="shared" si="39"/>
        <v>0.60801228390077477</v>
      </c>
      <c r="S163" s="310">
        <f t="shared" si="39"/>
        <v>0.60003113192963453</v>
      </c>
      <c r="T163" s="310">
        <f t="shared" si="39"/>
        <v>0.60077472182440272</v>
      </c>
      <c r="U163" s="310">
        <f t="shared" si="39"/>
        <v>0.60748360906502752</v>
      </c>
      <c r="V163" s="310">
        <f t="shared" si="39"/>
        <v>0.62405064848485148</v>
      </c>
      <c r="W163" s="310">
        <f t="shared" si="39"/>
        <v>0.60044850986962739</v>
      </c>
      <c r="X163" s="310">
        <f t="shared" si="39"/>
        <v>0.64963640289055924</v>
      </c>
      <c r="Y163" s="310">
        <f t="shared" si="39"/>
        <v>0.55599039707437092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0.99999999999999989</v>
      </c>
      <c r="H165" s="232">
        <f t="shared" si="40"/>
        <v>1</v>
      </c>
      <c r="I165" s="232">
        <f t="shared" si="40"/>
        <v>1</v>
      </c>
      <c r="J165" s="232">
        <f t="shared" si="40"/>
        <v>1.0000000000000002</v>
      </c>
      <c r="K165" s="232">
        <f t="shared" si="40"/>
        <v>0.99999999999999989</v>
      </c>
      <c r="L165" s="232">
        <f t="shared" si="40"/>
        <v>1</v>
      </c>
      <c r="M165" s="232">
        <f t="shared" si="40"/>
        <v>1.0000000000000002</v>
      </c>
      <c r="N165" s="232">
        <f t="shared" si="40"/>
        <v>1</v>
      </c>
      <c r="O165" s="232">
        <f t="shared" si="40"/>
        <v>1</v>
      </c>
      <c r="P165" s="232">
        <f t="shared" si="40"/>
        <v>1</v>
      </c>
      <c r="Q165" s="232">
        <f t="shared" si="40"/>
        <v>1</v>
      </c>
      <c r="R165" s="232">
        <f t="shared" si="40"/>
        <v>0.99999999999999989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6.0872872692756853E-3</v>
      </c>
      <c r="C170" s="268">
        <f t="shared" si="45"/>
        <v>5.15961178463993E-3</v>
      </c>
      <c r="D170" s="268">
        <f t="shared" si="45"/>
        <v>5.4611206755540475E-3</v>
      </c>
      <c r="E170" s="268">
        <f t="shared" si="45"/>
        <v>4.8755096387141979E-3</v>
      </c>
      <c r="F170" s="268">
        <f t="shared" si="45"/>
        <v>4.7082588201382107E-3</v>
      </c>
      <c r="G170" s="268">
        <f t="shared" si="45"/>
        <v>4.542259954451006E-3</v>
      </c>
      <c r="H170" s="268">
        <f t="shared" si="45"/>
        <v>4.7957025218786581E-3</v>
      </c>
      <c r="I170" s="268">
        <f t="shared" si="45"/>
        <v>4.6641150178448982E-3</v>
      </c>
      <c r="J170" s="268">
        <f t="shared" si="45"/>
        <v>4.8280025625463746E-3</v>
      </c>
      <c r="K170" s="268">
        <f t="shared" si="45"/>
        <v>5.0659212751528598E-3</v>
      </c>
      <c r="L170" s="268">
        <f t="shared" si="45"/>
        <v>5.2327820015774292E-3</v>
      </c>
      <c r="M170" s="268">
        <f t="shared" si="45"/>
        <v>5.4482539662002137E-3</v>
      </c>
      <c r="N170" s="268">
        <f t="shared" si="45"/>
        <v>5.4271943179239317E-3</v>
      </c>
      <c r="O170" s="268">
        <f t="shared" si="45"/>
        <v>5.6953758899137095E-3</v>
      </c>
      <c r="P170" s="268">
        <f t="shared" si="45"/>
        <v>5.524190735905753E-3</v>
      </c>
      <c r="Q170" s="268">
        <f t="shared" si="45"/>
        <v>5.3297276535436673E-3</v>
      </c>
      <c r="R170" s="268">
        <f t="shared" si="45"/>
        <v>5.7575186252643868E-3</v>
      </c>
      <c r="S170" s="268">
        <f t="shared" si="45"/>
        <v>5.5946729036978147E-3</v>
      </c>
      <c r="T170" s="268">
        <f t="shared" si="45"/>
        <v>5.7064750007419871E-3</v>
      </c>
      <c r="U170" s="268">
        <f t="shared" si="45"/>
        <v>5.5721153575370459E-3</v>
      </c>
      <c r="V170" s="268">
        <f t="shared" si="45"/>
        <v>5.9470958185452076E-3</v>
      </c>
      <c r="W170" s="268">
        <f t="shared" si="45"/>
        <v>5.7842005584842907E-3</v>
      </c>
      <c r="X170" s="268">
        <f t="shared" si="45"/>
        <v>5.8365139818919928E-3</v>
      </c>
      <c r="Y170" s="268">
        <f t="shared" si="45"/>
        <v>6.5090300969870753E-3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0.73970321665395589</v>
      </c>
      <c r="C171" s="269">
        <f t="shared" si="46"/>
        <v>0.74911998425442405</v>
      </c>
      <c r="D171" s="269">
        <f t="shared" si="46"/>
        <v>0.74433771077422539</v>
      </c>
      <c r="E171" s="269">
        <f t="shared" si="46"/>
        <v>0.74434702227050065</v>
      </c>
      <c r="F171" s="269">
        <f t="shared" si="46"/>
        <v>0.73981463678476</v>
      </c>
      <c r="G171" s="269">
        <f t="shared" si="46"/>
        <v>0.72019037349208959</v>
      </c>
      <c r="H171" s="269">
        <f t="shared" si="46"/>
        <v>0.68970718790023633</v>
      </c>
      <c r="I171" s="269">
        <f t="shared" si="46"/>
        <v>0.69837545291913194</v>
      </c>
      <c r="J171" s="269">
        <f t="shared" si="46"/>
        <v>0.69838678432130785</v>
      </c>
      <c r="K171" s="269">
        <f t="shared" si="46"/>
        <v>0.66568725986437893</v>
      </c>
      <c r="L171" s="269">
        <f t="shared" si="46"/>
        <v>0.69098497318809438</v>
      </c>
      <c r="M171" s="269">
        <f t="shared" si="46"/>
        <v>0.6874856181459994</v>
      </c>
      <c r="N171" s="269">
        <f t="shared" si="46"/>
        <v>0.68201224907971669</v>
      </c>
      <c r="O171" s="269">
        <f t="shared" si="46"/>
        <v>0.69020979062281496</v>
      </c>
      <c r="P171" s="269">
        <f t="shared" si="46"/>
        <v>0.67435353524533059</v>
      </c>
      <c r="Q171" s="269">
        <f t="shared" si="46"/>
        <v>0.64925261166545378</v>
      </c>
      <c r="R171" s="269">
        <f t="shared" si="46"/>
        <v>0.67214339914337884</v>
      </c>
      <c r="S171" s="269">
        <f t="shared" si="46"/>
        <v>0.64743809138730368</v>
      </c>
      <c r="T171" s="269">
        <f t="shared" si="46"/>
        <v>0.66507808854450112</v>
      </c>
      <c r="U171" s="269">
        <f t="shared" si="46"/>
        <v>0.66390721942171305</v>
      </c>
      <c r="V171" s="269">
        <f t="shared" si="46"/>
        <v>0.65683534761982121</v>
      </c>
      <c r="W171" s="269">
        <f t="shared" si="46"/>
        <v>0.66596909645092839</v>
      </c>
      <c r="X171" s="269">
        <f t="shared" si="46"/>
        <v>0.68340348979125509</v>
      </c>
      <c r="Y171" s="269">
        <f t="shared" si="46"/>
        <v>0.7718824834442668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0.73970321665395589</v>
      </c>
      <c r="C172" s="318">
        <f t="shared" si="47"/>
        <v>0.74911998425442405</v>
      </c>
      <c r="D172" s="318">
        <f t="shared" si="47"/>
        <v>0.74433771077422539</v>
      </c>
      <c r="E172" s="318">
        <f t="shared" si="47"/>
        <v>0.74434702227050065</v>
      </c>
      <c r="F172" s="318">
        <f t="shared" si="47"/>
        <v>0.73981463678476</v>
      </c>
      <c r="G172" s="318">
        <f t="shared" si="47"/>
        <v>0.72019037349208959</v>
      </c>
      <c r="H172" s="318">
        <f t="shared" si="47"/>
        <v>0.68970718790023633</v>
      </c>
      <c r="I172" s="318">
        <f t="shared" si="47"/>
        <v>0.69837545291913194</v>
      </c>
      <c r="J172" s="318">
        <f t="shared" si="47"/>
        <v>0.69838678432130785</v>
      </c>
      <c r="K172" s="318">
        <f t="shared" si="47"/>
        <v>0.66568725986437893</v>
      </c>
      <c r="L172" s="318">
        <f t="shared" si="47"/>
        <v>0.69098497318809438</v>
      </c>
      <c r="M172" s="318">
        <f t="shared" si="47"/>
        <v>0.6874856181459994</v>
      </c>
      <c r="N172" s="318">
        <f t="shared" si="47"/>
        <v>0.68201224907971669</v>
      </c>
      <c r="O172" s="318">
        <f t="shared" si="47"/>
        <v>0.69020979062281496</v>
      </c>
      <c r="P172" s="318">
        <f t="shared" si="47"/>
        <v>0.67435353524533059</v>
      </c>
      <c r="Q172" s="318">
        <f t="shared" si="47"/>
        <v>0.64925261166545378</v>
      </c>
      <c r="R172" s="318">
        <f t="shared" si="47"/>
        <v>0.67214339914337884</v>
      </c>
      <c r="S172" s="318">
        <f t="shared" si="47"/>
        <v>0.64743809138730368</v>
      </c>
      <c r="T172" s="318">
        <f t="shared" si="47"/>
        <v>0.66507808854450112</v>
      </c>
      <c r="U172" s="318">
        <f t="shared" si="47"/>
        <v>0.66390721942171305</v>
      </c>
      <c r="V172" s="318">
        <f t="shared" si="47"/>
        <v>0.65683534761982121</v>
      </c>
      <c r="W172" s="318">
        <f t="shared" si="47"/>
        <v>0.66596909645092839</v>
      </c>
      <c r="X172" s="318">
        <f t="shared" si="47"/>
        <v>0.68340348979125509</v>
      </c>
      <c r="Y172" s="318">
        <f t="shared" si="47"/>
        <v>0.7718824834442668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6.1858018675587038E-2</v>
      </c>
      <c r="C175" s="269">
        <f t="shared" si="50"/>
        <v>6.2645500158672082E-2</v>
      </c>
      <c r="D175" s="269">
        <f t="shared" si="50"/>
        <v>6.2245580358960974E-2</v>
      </c>
      <c r="E175" s="269">
        <f t="shared" si="50"/>
        <v>6.2246359037081506E-2</v>
      </c>
      <c r="F175" s="269">
        <f t="shared" si="50"/>
        <v>6.1867336234814767E-2</v>
      </c>
      <c r="G175" s="269">
        <f t="shared" si="50"/>
        <v>6.0226248271531613E-2</v>
      </c>
      <c r="H175" s="269">
        <f t="shared" si="50"/>
        <v>5.7677077981098265E-2</v>
      </c>
      <c r="I175" s="269">
        <f t="shared" si="50"/>
        <v>5.8401965594605351E-2</v>
      </c>
      <c r="J175" s="269">
        <f t="shared" si="50"/>
        <v>5.8402913188277533E-2</v>
      </c>
      <c r="K175" s="269">
        <f t="shared" si="50"/>
        <v>5.5668400549966593E-2</v>
      </c>
      <c r="L175" s="269">
        <f t="shared" si="50"/>
        <v>5.7783933358255136E-2</v>
      </c>
      <c r="M175" s="269">
        <f t="shared" si="50"/>
        <v>5.7491298197730099E-2</v>
      </c>
      <c r="N175" s="269">
        <f t="shared" si="50"/>
        <v>5.7033585214606886E-2</v>
      </c>
      <c r="O175" s="269">
        <f t="shared" si="50"/>
        <v>5.7719108362877997E-2</v>
      </c>
      <c r="P175" s="269">
        <f t="shared" si="50"/>
        <v>5.6393121779093572E-2</v>
      </c>
      <c r="Q175" s="269">
        <f t="shared" si="50"/>
        <v>5.4294045602837286E-2</v>
      </c>
      <c r="R175" s="269">
        <f t="shared" si="50"/>
        <v>5.6208298140109671E-2</v>
      </c>
      <c r="S175" s="269">
        <f t="shared" si="50"/>
        <v>5.4142305517454421E-2</v>
      </c>
      <c r="T175" s="269">
        <f t="shared" si="50"/>
        <v>5.5617458320659958E-2</v>
      </c>
      <c r="U175" s="269">
        <f t="shared" si="50"/>
        <v>5.5519543856543216E-2</v>
      </c>
      <c r="V175" s="269">
        <f t="shared" si="50"/>
        <v>5.4928155353500617E-2</v>
      </c>
      <c r="W175" s="269">
        <f t="shared" si="50"/>
        <v>5.5691969262987875E-2</v>
      </c>
      <c r="X175" s="269">
        <f t="shared" si="50"/>
        <v>5.7149928353286077E-2</v>
      </c>
      <c r="Y175" s="269">
        <f t="shared" si="50"/>
        <v>6.4549024529375235E-2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6.1858018675587038E-2</v>
      </c>
      <c r="C176" s="318">
        <f t="shared" si="51"/>
        <v>6.2645500158672082E-2</v>
      </c>
      <c r="D176" s="318">
        <f t="shared" si="51"/>
        <v>6.2245580358960974E-2</v>
      </c>
      <c r="E176" s="318">
        <f t="shared" si="51"/>
        <v>6.2246359037081506E-2</v>
      </c>
      <c r="F176" s="318">
        <f t="shared" si="51"/>
        <v>6.1867336234814767E-2</v>
      </c>
      <c r="G176" s="318">
        <f t="shared" si="51"/>
        <v>6.0226248271531613E-2</v>
      </c>
      <c r="H176" s="318">
        <f t="shared" si="51"/>
        <v>5.7677077981098265E-2</v>
      </c>
      <c r="I176" s="318">
        <f t="shared" si="51"/>
        <v>5.8401965594605351E-2</v>
      </c>
      <c r="J176" s="318">
        <f t="shared" si="51"/>
        <v>5.8402913188277533E-2</v>
      </c>
      <c r="K176" s="318">
        <f t="shared" si="51"/>
        <v>5.5668400549966593E-2</v>
      </c>
      <c r="L176" s="318">
        <f t="shared" si="51"/>
        <v>5.7783933358255136E-2</v>
      </c>
      <c r="M176" s="318">
        <f t="shared" si="51"/>
        <v>5.7491298197730099E-2</v>
      </c>
      <c r="N176" s="318">
        <f t="shared" si="51"/>
        <v>5.7033585214606886E-2</v>
      </c>
      <c r="O176" s="318">
        <f t="shared" si="51"/>
        <v>5.7719108362877997E-2</v>
      </c>
      <c r="P176" s="318">
        <f t="shared" si="51"/>
        <v>5.6393121779093572E-2</v>
      </c>
      <c r="Q176" s="318">
        <f t="shared" si="51"/>
        <v>5.4294045602837286E-2</v>
      </c>
      <c r="R176" s="318">
        <f t="shared" si="51"/>
        <v>5.6208298140109671E-2</v>
      </c>
      <c r="S176" s="318">
        <f t="shared" si="51"/>
        <v>5.4142305517454421E-2</v>
      </c>
      <c r="T176" s="318">
        <f t="shared" si="51"/>
        <v>5.5617458320659958E-2</v>
      </c>
      <c r="U176" s="318">
        <f t="shared" si="51"/>
        <v>5.5519543856543216E-2</v>
      </c>
      <c r="V176" s="318">
        <f t="shared" si="51"/>
        <v>5.4928155353500617E-2</v>
      </c>
      <c r="W176" s="318">
        <f t="shared" si="51"/>
        <v>5.5691969262987875E-2</v>
      </c>
      <c r="X176" s="318">
        <f t="shared" si="51"/>
        <v>5.7149928353286077E-2</v>
      </c>
      <c r="Y176" s="318">
        <f t="shared" si="51"/>
        <v>6.4549024529375235E-2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0.19235147740118139</v>
      </c>
      <c r="C179" s="310">
        <f t="shared" si="54"/>
        <v>0.18307490380226393</v>
      </c>
      <c r="D179" s="310">
        <f t="shared" si="54"/>
        <v>0.1879555881912596</v>
      </c>
      <c r="E179" s="310">
        <f t="shared" si="54"/>
        <v>0.18853110905370365</v>
      </c>
      <c r="F179" s="310">
        <f t="shared" si="54"/>
        <v>0.19360976816028699</v>
      </c>
      <c r="G179" s="310">
        <f t="shared" si="54"/>
        <v>0.21504111828192776</v>
      </c>
      <c r="H179" s="310">
        <f t="shared" si="54"/>
        <v>0.24782003159678687</v>
      </c>
      <c r="I179" s="310">
        <f t="shared" si="54"/>
        <v>0.23855846646841788</v>
      </c>
      <c r="J179" s="310">
        <f t="shared" si="54"/>
        <v>0.23838229992786844</v>
      </c>
      <c r="K179" s="310">
        <f t="shared" si="54"/>
        <v>0.27357841831050156</v>
      </c>
      <c r="L179" s="310">
        <f t="shared" si="54"/>
        <v>0.24599831145207307</v>
      </c>
      <c r="M179" s="310">
        <f t="shared" si="54"/>
        <v>0.24957482969007044</v>
      </c>
      <c r="N179" s="310">
        <f t="shared" si="54"/>
        <v>0.25552697138775254</v>
      </c>
      <c r="O179" s="310">
        <f t="shared" si="54"/>
        <v>0.24637572512439329</v>
      </c>
      <c r="P179" s="310">
        <f t="shared" si="54"/>
        <v>0.26372915223967003</v>
      </c>
      <c r="Q179" s="310">
        <f t="shared" si="54"/>
        <v>0.29112361507816542</v>
      </c>
      <c r="R179" s="310">
        <f t="shared" si="54"/>
        <v>0.265890784091247</v>
      </c>
      <c r="S179" s="310">
        <f t="shared" si="54"/>
        <v>0.29282493019154399</v>
      </c>
      <c r="T179" s="310">
        <f t="shared" si="54"/>
        <v>0.27359797813409692</v>
      </c>
      <c r="U179" s="310">
        <f t="shared" si="54"/>
        <v>0.27500112136420662</v>
      </c>
      <c r="V179" s="310">
        <f t="shared" si="54"/>
        <v>0.28228940120813301</v>
      </c>
      <c r="W179" s="310">
        <f t="shared" si="54"/>
        <v>0.27255473372759942</v>
      </c>
      <c r="X179" s="310">
        <f t="shared" si="54"/>
        <v>0.25361006787356699</v>
      </c>
      <c r="Y179" s="310">
        <f t="shared" si="54"/>
        <v>0.1570594619293709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354.32045117442289</v>
      </c>
      <c r="C183" s="320">
        <f t="shared" si="55"/>
        <v>379.91746072178313</v>
      </c>
      <c r="D183" s="320">
        <f t="shared" si="55"/>
        <v>399.34904622086384</v>
      </c>
      <c r="E183" s="320">
        <f t="shared" si="55"/>
        <v>404.47030545552127</v>
      </c>
      <c r="F183" s="320">
        <f t="shared" si="55"/>
        <v>399.65855009334371</v>
      </c>
      <c r="G183" s="320">
        <f t="shared" si="55"/>
        <v>380.54021514428172</v>
      </c>
      <c r="H183" s="320">
        <f t="shared" si="55"/>
        <v>355.66429140625354</v>
      </c>
      <c r="I183" s="320">
        <f t="shared" si="55"/>
        <v>363.58906034055815</v>
      </c>
      <c r="J183" s="320">
        <f t="shared" si="55"/>
        <v>358.67720978238259</v>
      </c>
      <c r="K183" s="320">
        <f t="shared" si="55"/>
        <v>309.52762173164888</v>
      </c>
      <c r="L183" s="320">
        <f t="shared" si="55"/>
        <v>341.68916323233327</v>
      </c>
      <c r="M183" s="320">
        <f t="shared" si="55"/>
        <v>308.49253003269877</v>
      </c>
      <c r="N183" s="320">
        <f t="shared" si="55"/>
        <v>297.74587585750442</v>
      </c>
      <c r="O183" s="320">
        <f t="shared" si="55"/>
        <v>293.50071747642323</v>
      </c>
      <c r="P183" s="320">
        <f t="shared" si="55"/>
        <v>279.12983607188164</v>
      </c>
      <c r="Q183" s="320">
        <f t="shared" si="55"/>
        <v>263.43948591488538</v>
      </c>
      <c r="R183" s="320">
        <f t="shared" si="55"/>
        <v>288.37848363338895</v>
      </c>
      <c r="S183" s="320">
        <f t="shared" si="55"/>
        <v>289.94632486666353</v>
      </c>
      <c r="T183" s="320">
        <f t="shared" si="55"/>
        <v>277.13964560201362</v>
      </c>
      <c r="U183" s="320">
        <f t="shared" si="55"/>
        <v>262.16979204559379</v>
      </c>
      <c r="V183" s="320">
        <f t="shared" si="55"/>
        <v>280.35191780446002</v>
      </c>
      <c r="W183" s="320">
        <f t="shared" si="55"/>
        <v>286.84097450673892</v>
      </c>
      <c r="X183" s="320">
        <f t="shared" si="55"/>
        <v>269.78838137874442</v>
      </c>
      <c r="Y183" s="320">
        <f t="shared" si="55"/>
        <v>225.43949395710567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0.9812000731892272</v>
      </c>
      <c r="C188" s="275">
        <f>IF(C$10=0,0,C$10/NMM!C$9*1000)</f>
        <v>0.90171421772890614</v>
      </c>
      <c r="D188" s="275">
        <f>IF(D$10=0,0,D$10/NMM!D$9*1000)</f>
        <v>0.89960680328870701</v>
      </c>
      <c r="E188" s="275">
        <f>IF(E$10=0,0,E$10/NMM!E$9*1000)</f>
        <v>0.82933020249412148</v>
      </c>
      <c r="F188" s="275">
        <f>IF(F$10=0,0,F$10/NMM!F$9*1000)</f>
        <v>0.8393934273754039</v>
      </c>
      <c r="G188" s="275">
        <f>IF(G$10=0,0,G$10/NMM!G$9*1000)</f>
        <v>0.75185832992727364</v>
      </c>
      <c r="H188" s="275">
        <f>IF(H$10=0,0,H$10/NMM!H$9*1000)</f>
        <v>0.71800133196660776</v>
      </c>
      <c r="I188" s="275">
        <f>IF(I$10=0,0,I$10/NMM!I$9*1000)</f>
        <v>0.75046462103148937</v>
      </c>
      <c r="J188" s="275">
        <f>IF(J$10=0,0,J$10/NMM!J$9*1000)</f>
        <v>0.76516705329493673</v>
      </c>
      <c r="K188" s="275">
        <f>IF(K$10=0,0,K$10/NMM!K$9*1000)</f>
        <v>0.71041735233395198</v>
      </c>
      <c r="L188" s="275">
        <f>IF(L$10=0,0,L$10/NMM!L$9*1000)</f>
        <v>0.77342818316906425</v>
      </c>
      <c r="M188" s="275">
        <f>IF(M$10=0,0,M$10/NMM!M$9*1000)</f>
        <v>0.77246910317988737</v>
      </c>
      <c r="N188" s="275">
        <f>IF(N$10=0,0,N$10/NMM!N$9*1000)</f>
        <v>0.71231049496009213</v>
      </c>
      <c r="O188" s="275">
        <f>IF(O$10=0,0,O$10/NMM!O$9*1000)</f>
        <v>0.72472447975050713</v>
      </c>
      <c r="P188" s="275">
        <f>IF(P$10=0,0,P$10/NMM!P$9*1000)</f>
        <v>0.69628321748885458</v>
      </c>
      <c r="Q188" s="275">
        <f>IF(Q$10=0,0,Q$10/NMM!Q$9*1000)</f>
        <v>0.68115132219466468</v>
      </c>
      <c r="R188" s="275">
        <f>IF(R$10=0,0,R$10/NMM!R$9*1000)</f>
        <v>0.73213655693057811</v>
      </c>
      <c r="S188" s="275">
        <f>IF(S$10=0,0,S$10/NMM!S$9*1000)</f>
        <v>0.74224603984951665</v>
      </c>
      <c r="T188" s="275">
        <f>IF(T$10=0,0,T$10/NMM!T$9*1000)</f>
        <v>0.71118511038483889</v>
      </c>
      <c r="U188" s="275">
        <f>IF(U$10=0,0,U$10/NMM!U$9*1000)</f>
        <v>0.64960919814537643</v>
      </c>
      <c r="V188" s="275">
        <f>IF(V$10=0,0,V$10/NMM!V$9*1000)</f>
        <v>0.72370238651342378</v>
      </c>
      <c r="W188" s="275">
        <f>IF(W$10=0,0,W$10/NMM!W$9*1000)</f>
        <v>0.76782855112923876</v>
      </c>
      <c r="X188" s="275">
        <f>IF(X$10=0,0,X$10/NMM!X$9*1000)</f>
        <v>0.69660538289664919</v>
      </c>
      <c r="Y188" s="275">
        <f>IF(Y$10=0,0,Y$10/NMM!Y$9*1000)</f>
        <v>0.58107560779141454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63.234694930203851</v>
      </c>
      <c r="C190" s="276">
        <f>IF(C$17=0,0,C$17/NMM!C$9*1000)</f>
        <v>67.845130428468437</v>
      </c>
      <c r="D190" s="276">
        <f>IF(D$17=0,0,D$17/NMM!D$9*1000)</f>
        <v>71.314163289364814</v>
      </c>
      <c r="E190" s="276">
        <f>IF(E$17=0,0,E$17/NMM!E$9*1000)</f>
        <v>72.232046397173903</v>
      </c>
      <c r="F190" s="276">
        <f>IF(F$17=0,0,F$17/NMM!F$9*1000)</f>
        <v>71.366528105559652</v>
      </c>
      <c r="G190" s="276">
        <f>IF(G$17=0,0,G$17/NMM!G$9*1000)</f>
        <v>67.965567158529012</v>
      </c>
      <c r="H190" s="276">
        <f>IF(H$17=0,0,H$17/NMM!H$9*1000)</f>
        <v>63.518109192770424</v>
      </c>
      <c r="I190" s="276">
        <f>IF(I$17=0,0,I$17/NMM!I$9*1000)</f>
        <v>64.928661158861985</v>
      </c>
      <c r="J190" s="276">
        <f>IF(J$17=0,0,J$17/NMM!J$9*1000)</f>
        <v>64.045500493745706</v>
      </c>
      <c r="K190" s="276">
        <f>IF(K$17=0,0,K$17/NMM!K$9*1000)</f>
        <v>55.260903062548813</v>
      </c>
      <c r="L190" s="276">
        <f>IF(L$17=0,0,L$17/NMM!L$9*1000)</f>
        <v>61.004439057340534</v>
      </c>
      <c r="M190" s="276">
        <f>IF(M$17=0,0,M$17/NMM!M$9*1000)</f>
        <v>55.064710914989853</v>
      </c>
      <c r="N190" s="276">
        <f>IF(N$17=0,0,N$17/NMM!N$9*1000)</f>
        <v>53.152450005623898</v>
      </c>
      <c r="O190" s="276">
        <f>IF(O$17=0,0,O$17/NMM!O$9*1000)</f>
        <v>52.391694930144141</v>
      </c>
      <c r="P190" s="276">
        <f>IF(P$17=0,0,P$17/NMM!P$9*1000)</f>
        <v>49.823930702688379</v>
      </c>
      <c r="Q190" s="276">
        <f>IF(Q$17=0,0,Q$17/NMM!Q$9*1000)</f>
        <v>47.01877679847793</v>
      </c>
      <c r="R190" s="276">
        <f>IF(R$17=0,0,R$17/NMM!R$9*1000)</f>
        <v>51.472286694292684</v>
      </c>
      <c r="S190" s="276">
        <f>IF(S$17=0,0,S$17/NMM!S$9*1000)</f>
        <v>51.75049031420555</v>
      </c>
      <c r="T190" s="276">
        <f>IF(T$17=0,0,T$17/NMM!T$9*1000)</f>
        <v>49.464836066718142</v>
      </c>
      <c r="U190" s="276">
        <f>IF(U$17=0,0,U$17/NMM!U$9*1000)</f>
        <v>46.797264075955468</v>
      </c>
      <c r="V190" s="276">
        <f>IF(V$17=0,0,V$17/NMM!V$9*1000)</f>
        <v>50.03686567293984</v>
      </c>
      <c r="W190" s="276">
        <f>IF(W$17=0,0,W$17/NMM!W$9*1000)</f>
        <v>51.190156139733375</v>
      </c>
      <c r="X190" s="276">
        <f>IF(X$17=0,0,X$17/NMM!X$9*1000)</f>
        <v>48.151871785072174</v>
      </c>
      <c r="Y190" s="276">
        <f>IF(Y$17=0,0,Y$17/NMM!Y$9*1000)</f>
        <v>40.23677279245728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289.22911910858915</v>
      </c>
      <c r="C191" s="276">
        <f>IF(C$25=0,0,C$25/NMM!C$9*1000)</f>
        <v>310.31678624040455</v>
      </c>
      <c r="D191" s="276">
        <f>IF(D$25=0,0,D$25/NMM!D$9*1000)</f>
        <v>326.18379278836466</v>
      </c>
      <c r="E191" s="276">
        <f>IF(E$25=0,0,E$25/NMM!E$9*1000)</f>
        <v>330.3820975798925</v>
      </c>
      <c r="F191" s="276">
        <f>IF(F$25=0,0,F$25/NMM!F$9*1000)</f>
        <v>326.42330417806988</v>
      </c>
      <c r="G191" s="276">
        <f>IF(G$25=0,0,G$25/NMM!G$9*1000)</f>
        <v>310.86765170092735</v>
      </c>
      <c r="H191" s="276">
        <f>IF(H$25=0,0,H$25/NMM!H$9*1000)</f>
        <v>290.52542737093506</v>
      </c>
      <c r="I191" s="276">
        <f>IF(I$25=0,0,I$25/NMM!I$9*1000)</f>
        <v>296.97714984796841</v>
      </c>
      <c r="J191" s="276">
        <f>IF(J$25=0,0,J$25/NMM!J$9*1000)</f>
        <v>292.93766200850177</v>
      </c>
      <c r="K191" s="276">
        <f>IF(K$25=0,0,K$25/NMM!K$9*1000)</f>
        <v>252.75779904635658</v>
      </c>
      <c r="L191" s="276">
        <f>IF(L$25=0,0,L$25/NMM!L$9*1000)</f>
        <v>279.02815360686577</v>
      </c>
      <c r="M191" s="276">
        <f>IF(M$25=0,0,M$25/NMM!M$9*1000)</f>
        <v>251.86043594407349</v>
      </c>
      <c r="N191" s="276">
        <f>IF(N$25=0,0,N$25/NMM!N$9*1000)</f>
        <v>243.11394734422834</v>
      </c>
      <c r="O191" s="276">
        <f>IF(O$25=0,0,O$25/NMM!O$9*1000)</f>
        <v>239.63433033047878</v>
      </c>
      <c r="P191" s="276">
        <f>IF(P$25=0,0,P$25/NMM!P$9*1000)</f>
        <v>227.88963564340381</v>
      </c>
      <c r="Q191" s="276">
        <f>IF(Q$25=0,0,Q$25/NMM!Q$9*1000)</f>
        <v>215.05914450915657</v>
      </c>
      <c r="R191" s="276">
        <f>IF(R$25=0,0,R$25/NMM!R$9*1000)</f>
        <v>235.42904975705306</v>
      </c>
      <c r="S191" s="276">
        <f>IF(S$25=0,0,S$25/NMM!S$9*1000)</f>
        <v>236.7015250652525</v>
      </c>
      <c r="T191" s="276">
        <f>IF(T$25=0,0,T$25/NMM!T$9*1000)</f>
        <v>226.24717298342063</v>
      </c>
      <c r="U191" s="276">
        <f>IF(U$25=0,0,U$25/NMM!U$9*1000)</f>
        <v>214.04596764988298</v>
      </c>
      <c r="V191" s="276">
        <f>IF(V$25=0,0,V$25/NMM!V$9*1000)</f>
        <v>228.86357872862348</v>
      </c>
      <c r="W191" s="276">
        <f>IF(W$25=0,0,W$25/NMM!W$9*1000)</f>
        <v>234.13861304570557</v>
      </c>
      <c r="X191" s="276">
        <f>IF(X$25=0,0,X$25/NMM!X$9*1000)</f>
        <v>220.24180673597266</v>
      </c>
      <c r="Y191" s="276">
        <f>IF(Y$25=0,0,Y$25/NMM!Y$9*1000)</f>
        <v>184.03894196659084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0.87543706244063646</v>
      </c>
      <c r="C192" s="277">
        <f>IF(C$33=0,0,C$33/NMM!C$9*1000)</f>
        <v>0.85382983518122324</v>
      </c>
      <c r="D192" s="277">
        <f>IF(D$33=0,0,D$33/NMM!D$9*1000)</f>
        <v>0.95148333984567712</v>
      </c>
      <c r="E192" s="277">
        <f>IF(E$33=0,0,E$33/NMM!E$9*1000)</f>
        <v>1.0268312759607243</v>
      </c>
      <c r="F192" s="277">
        <f>IF(F$33=0,0,F$33/NMM!F$9*1000)</f>
        <v>1.0293243823387364</v>
      </c>
      <c r="G192" s="277">
        <f>IF(G$33=0,0,G$33/NMM!G$9*1000)</f>
        <v>0.95513795489808617</v>
      </c>
      <c r="H192" s="277">
        <f>IF(H$33=0,0,H$33/NMM!H$9*1000)</f>
        <v>0.90275351058150399</v>
      </c>
      <c r="I192" s="277">
        <f>IF(I$33=0,0,I$33/NMM!I$9*1000)</f>
        <v>0.93278471269629415</v>
      </c>
      <c r="J192" s="277">
        <f>IF(J$33=0,0,J$33/NMM!J$9*1000)</f>
        <v>0.92888022684019755</v>
      </c>
      <c r="K192" s="277">
        <f>IF(K$33=0,0,K$33/NMM!K$9*1000)</f>
        <v>0.79850227040950772</v>
      </c>
      <c r="L192" s="277">
        <f>IF(L$33=0,0,L$33/NMM!L$9*1000)</f>
        <v>0.88314238495792252</v>
      </c>
      <c r="M192" s="277">
        <f>IF(M$33=0,0,M$33/NMM!M$9*1000)</f>
        <v>0.79491407045553342</v>
      </c>
      <c r="N192" s="277">
        <f>IF(N$33=0,0,N$33/NMM!N$9*1000)</f>
        <v>0.76716801269207047</v>
      </c>
      <c r="O192" s="277">
        <f>IF(O$33=0,0,O$33/NMM!O$9*1000)</f>
        <v>0.74996773604985156</v>
      </c>
      <c r="P192" s="277">
        <f>IF(P$33=0,0,P$33/NMM!P$9*1000)</f>
        <v>0.71998650830062105</v>
      </c>
      <c r="Q192" s="277">
        <f>IF(Q$33=0,0,Q$33/NMM!Q$9*1000)</f>
        <v>0.68041328505618393</v>
      </c>
      <c r="R192" s="277">
        <f>IF(R$33=0,0,R$33/NMM!R$9*1000)</f>
        <v>0.74501062511265181</v>
      </c>
      <c r="S192" s="277">
        <f>IF(S$33=0,0,S$33/NMM!S$9*1000)</f>
        <v>0.7520634473559642</v>
      </c>
      <c r="T192" s="277">
        <f>IF(T$33=0,0,T$33/NMM!T$9*1000)</f>
        <v>0.71645144148998918</v>
      </c>
      <c r="U192" s="277">
        <f>IF(U$33=0,0,U$33/NMM!U$9*1000)</f>
        <v>0.67695112161001547</v>
      </c>
      <c r="V192" s="277">
        <f>IF(V$33=0,0,V$33/NMM!V$9*1000)</f>
        <v>0.72777101638324093</v>
      </c>
      <c r="W192" s="277">
        <f>IF(W$33=0,0,W$33/NMM!W$9*1000)</f>
        <v>0.74437677017070991</v>
      </c>
      <c r="X192" s="277">
        <f>IF(X$33=0,0,X$33/NMM!X$9*1000)</f>
        <v>0.69809747480293827</v>
      </c>
      <c r="Y192" s="277">
        <f>IF(Y$33=0,0,Y$33/NMM!Y$9*1000)</f>
        <v>0.58270359026614038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177.31960337916613</v>
      </c>
      <c r="C194" s="320">
        <f t="shared" si="56"/>
        <v>182.22294361909303</v>
      </c>
      <c r="D194" s="320">
        <f t="shared" si="56"/>
        <v>181.69736273914498</v>
      </c>
      <c r="E194" s="320">
        <f t="shared" si="56"/>
        <v>182.55355430624266</v>
      </c>
      <c r="F194" s="320">
        <f t="shared" si="56"/>
        <v>184.08588041561867</v>
      </c>
      <c r="G194" s="320">
        <f t="shared" si="56"/>
        <v>181.33227370119749</v>
      </c>
      <c r="H194" s="320">
        <f t="shared" si="56"/>
        <v>170.06935288241627</v>
      </c>
      <c r="I194" s="320">
        <f t="shared" si="56"/>
        <v>181.63499012782833</v>
      </c>
      <c r="J194" s="320">
        <f t="shared" si="56"/>
        <v>174.82452777912565</v>
      </c>
      <c r="K194" s="320">
        <f t="shared" si="56"/>
        <v>149.89562735962716</v>
      </c>
      <c r="L194" s="320">
        <f t="shared" si="56"/>
        <v>151.18580021996181</v>
      </c>
      <c r="M194" s="320">
        <f t="shared" si="56"/>
        <v>135.94342777538458</v>
      </c>
      <c r="N194" s="320">
        <f t="shared" si="56"/>
        <v>130.16447785135639</v>
      </c>
      <c r="O194" s="320">
        <f t="shared" si="56"/>
        <v>129.11153333703336</v>
      </c>
      <c r="P194" s="320">
        <f t="shared" si="56"/>
        <v>122.00395252527633</v>
      </c>
      <c r="Q194" s="320">
        <f t="shared" si="56"/>
        <v>115.39778519121153</v>
      </c>
      <c r="R194" s="320">
        <f t="shared" si="56"/>
        <v>126.0275590251008</v>
      </c>
      <c r="S194" s="320">
        <f t="shared" si="56"/>
        <v>123.17688752117391</v>
      </c>
      <c r="T194" s="320">
        <f t="shared" si="56"/>
        <v>117.89130005528314</v>
      </c>
      <c r="U194" s="320">
        <f t="shared" si="56"/>
        <v>113.72259347576994</v>
      </c>
      <c r="V194" s="320">
        <f t="shared" si="56"/>
        <v>118.06125531319881</v>
      </c>
      <c r="W194" s="320">
        <f t="shared" si="56"/>
        <v>122.3604476496304</v>
      </c>
      <c r="X194" s="320">
        <f t="shared" si="56"/>
        <v>115.17757997567843</v>
      </c>
      <c r="Y194" s="320">
        <f t="shared" si="56"/>
        <v>95.714115070215669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1.0839768702345294</v>
      </c>
      <c r="C199" s="275">
        <f>IF(C$53=0,0,C$53/NMM!C$10*1000)</f>
        <v>0.9527412821661464</v>
      </c>
      <c r="D199" s="275">
        <f>IF(D$53=0,0,D$53/NMM!D$10*1000)</f>
        <v>0.92245308145189298</v>
      </c>
      <c r="E199" s="275">
        <f>IF(E$53=0,0,E$53/NMM!E$10*1000)</f>
        <v>0.83907376968903447</v>
      </c>
      <c r="F199" s="275">
        <f>IF(F$53=0,0,F$53/NMM!F$10*1000)</f>
        <v>0.85686722592239861</v>
      </c>
      <c r="G199" s="275">
        <f>IF(G$53=0,0,G$53/NMM!G$10*1000)</f>
        <v>0.80334956483054332</v>
      </c>
      <c r="H199" s="275">
        <f>IF(H$53=0,0,H$53/NMM!H$10*1000)</f>
        <v>0.78113427504963473</v>
      </c>
      <c r="I199" s="275">
        <f>IF(I$53=0,0,I$53/NMM!I$10*1000)</f>
        <v>0.84229992155585343</v>
      </c>
      <c r="J199" s="275">
        <f>IF(J$53=0,0,J$53/NMM!J$10*1000)</f>
        <v>0.83785890766023052</v>
      </c>
      <c r="K199" s="275">
        <f>IF(K$53=0,0,K$53/NMM!K$10*1000)</f>
        <v>0.77631232721669896</v>
      </c>
      <c r="L199" s="275">
        <f>IF(L$53=0,0,L$53/NMM!L$10*1000)</f>
        <v>0.77355727836479427</v>
      </c>
      <c r="M199" s="275">
        <f>IF(M$53=0,0,M$53/NMM!M$10*1000)</f>
        <v>0.76079154044901731</v>
      </c>
      <c r="N199" s="275">
        <f>IF(N$53=0,0,N$53/NMM!N$10*1000)</f>
        <v>0.70303010289350332</v>
      </c>
      <c r="O199" s="275">
        <f>IF(O$53=0,0,O$53/NMM!O$10*1000)</f>
        <v>0.72050437331958161</v>
      </c>
      <c r="P199" s="275">
        <f>IF(P$53=0,0,P$53/NMM!P$10*1000)</f>
        <v>0.68523269009899712</v>
      </c>
      <c r="Q199" s="275">
        <f>IF(Q$53=0,0,Q$53/NMM!Q$10*1000)</f>
        <v>0.66715771303756022</v>
      </c>
      <c r="R199" s="275">
        <f>IF(R$53=0,0,R$53/NMM!R$10*1000)</f>
        <v>0.72414871476271869</v>
      </c>
      <c r="S199" s="275">
        <f>IF(S$53=0,0,S$53/NMM!S$10*1000)</f>
        <v>0.71361949553196602</v>
      </c>
      <c r="T199" s="275">
        <f>IF(T$53=0,0,T$53/NMM!T$10*1000)</f>
        <v>0.68345335346315006</v>
      </c>
      <c r="U199" s="275">
        <f>IF(U$53=0,0,U$53/NMM!U$10*1000)</f>
        <v>0.63829817041430903</v>
      </c>
      <c r="V199" s="275">
        <f>IF(V$53=0,0,V$53/NMM!V$10*1000)</f>
        <v>0.69473017144840965</v>
      </c>
      <c r="W199" s="275">
        <f>IF(W$53=0,0,W$53/NMM!W$10*1000)</f>
        <v>0.73538412881804427</v>
      </c>
      <c r="X199" s="275">
        <f>IF(X$53=0,0,X$53/NMM!X$10*1000)</f>
        <v>0.67039823622316619</v>
      </c>
      <c r="Y199" s="275">
        <f>IF(Y$53=0,0,Y$53/NMM!Y$10*1000)</f>
        <v>0.55495636516466895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29.982752784250369</v>
      </c>
      <c r="C201" s="276">
        <f>IF(C$60=0,0,C$60/NMM!C$10*1000)</f>
        <v>30.876981752197949</v>
      </c>
      <c r="D201" s="276">
        <f>IF(D$60=0,0,D$60/NMM!D$10*1000)</f>
        <v>28.90080755248955</v>
      </c>
      <c r="E201" s="276">
        <f>IF(E$60=0,0,E$60/NMM!E$10*1000)</f>
        <v>29.68726810209921</v>
      </c>
      <c r="F201" s="276">
        <f>IF(F$60=0,0,F$60/NMM!F$10*1000)</f>
        <v>30.98142776743655</v>
      </c>
      <c r="G201" s="276">
        <f>IF(G$60=0,0,G$60/NMM!G$10*1000)</f>
        <v>29.451696001888454</v>
      </c>
      <c r="H201" s="276">
        <f>IF(H$60=0,0,H$60/NMM!H$10*1000)</f>
        <v>26.416425193931349</v>
      </c>
      <c r="I201" s="276">
        <f>IF(I$60=0,0,I$60/NMM!I$10*1000)</f>
        <v>29.357614573563676</v>
      </c>
      <c r="J201" s="276">
        <f>IF(J$60=0,0,J$60/NMM!J$10*1000)</f>
        <v>28.271342173663417</v>
      </c>
      <c r="K201" s="276">
        <f>IF(K$60=0,0,K$60/NMM!K$10*1000)</f>
        <v>23.884002120121483</v>
      </c>
      <c r="L201" s="276">
        <f>IF(L$60=0,0,L$60/NMM!L$10*1000)</f>
        <v>23.967261783691942</v>
      </c>
      <c r="M201" s="276">
        <f>IF(M$60=0,0,M$60/NMM!M$10*1000)</f>
        <v>22.271113344236724</v>
      </c>
      <c r="N201" s="276">
        <f>IF(N$60=0,0,N$60/NMM!N$10*1000)</f>
        <v>20.69270097046417</v>
      </c>
      <c r="O201" s="276">
        <f>IF(O$60=0,0,O$60/NMM!O$10*1000)</f>
        <v>20.436619146673333</v>
      </c>
      <c r="P201" s="276">
        <f>IF(P$60=0,0,P$60/NMM!P$10*1000)</f>
        <v>19.547385523207989</v>
      </c>
      <c r="Q201" s="276">
        <f>IF(Q$60=0,0,Q$60/NMM!Q$10*1000)</f>
        <v>18.873788249380286</v>
      </c>
      <c r="R201" s="276">
        <f>IF(R$60=0,0,R$60/NMM!R$10*1000)</f>
        <v>19.867047147984465</v>
      </c>
      <c r="S201" s="276">
        <f>IF(S$60=0,0,S$60/NMM!S$10*1000)</f>
        <v>19.424789036471154</v>
      </c>
      <c r="T201" s="276">
        <f>IF(T$60=0,0,T$60/NMM!T$10*1000)</f>
        <v>18.68825985626167</v>
      </c>
      <c r="U201" s="276">
        <f>IF(U$60=0,0,U$60/NMM!U$10*1000)</f>
        <v>17.884795105870804</v>
      </c>
      <c r="V201" s="276">
        <f>IF(V$60=0,0,V$60/NMM!V$10*1000)</f>
        <v>18.192267207892307</v>
      </c>
      <c r="W201" s="276">
        <f>IF(W$60=0,0,W$60/NMM!W$10*1000)</f>
        <v>19.76292571198691</v>
      </c>
      <c r="X201" s="276">
        <f>IF(X$60=0,0,X$60/NMM!X$10*1000)</f>
        <v>18.380839854366009</v>
      </c>
      <c r="Y201" s="276">
        <f>IF(Y$60=0,0,Y$60/NMM!Y$10*1000)</f>
        <v>15.373810053708963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133.04677029559011</v>
      </c>
      <c r="C202" s="276">
        <f>IF(C$79=0,0,C$79/NMM!C$10*1000)</f>
        <v>136.52469444562368</v>
      </c>
      <c r="D202" s="276">
        <f>IF(D$79=0,0,D$79/NMM!D$10*1000)</f>
        <v>139.26879287799105</v>
      </c>
      <c r="E202" s="276">
        <f>IF(E$79=0,0,E$79/NMM!E$10*1000)</f>
        <v>139.18391472247959</v>
      </c>
      <c r="F202" s="276">
        <f>IF(F$79=0,0,F$79/NMM!F$10*1000)</f>
        <v>138.74872547219312</v>
      </c>
      <c r="G202" s="276">
        <f>IF(G$79=0,0,G$79/NMM!G$10*1000)</f>
        <v>138.30693523317987</v>
      </c>
      <c r="H202" s="276">
        <f>IF(H$79=0,0,H$79/NMM!H$10*1000)</f>
        <v>131.60866126631026</v>
      </c>
      <c r="I202" s="276">
        <f>IF(I$79=0,0,I$79/NMM!I$10*1000)</f>
        <v>138.79040726429011</v>
      </c>
      <c r="J202" s="276">
        <f>IF(J$79=0,0,J$79/NMM!J$10*1000)</f>
        <v>133.56409279518471</v>
      </c>
      <c r="K202" s="276">
        <f>IF(K$79=0,0,K$79/NMM!K$10*1000)</f>
        <v>115.00781827906813</v>
      </c>
      <c r="L202" s="276">
        <f>IF(L$79=0,0,L$79/NMM!L$10*1000)</f>
        <v>116.20381514481463</v>
      </c>
      <c r="M202" s="276">
        <f>IF(M$79=0,0,M$79/NMM!M$10*1000)</f>
        <v>103.28669621330592</v>
      </c>
      <c r="N202" s="276">
        <f>IF(N$79=0,0,N$79/NMM!N$10*1000)</f>
        <v>99.911235916555327</v>
      </c>
      <c r="O202" s="276">
        <f>IF(O$79=0,0,O$79/NMM!O$10*1000)</f>
        <v>99.200212862729344</v>
      </c>
      <c r="P202" s="276">
        <f>IF(P$79=0,0,P$79/NMM!P$10*1000)</f>
        <v>93.384887135391466</v>
      </c>
      <c r="Q202" s="276">
        <f>IF(Q$79=0,0,Q$79/NMM!Q$10*1000)</f>
        <v>87.708705123264039</v>
      </c>
      <c r="R202" s="276">
        <f>IF(R$79=0,0,R$79/NMM!R$10*1000)</f>
        <v>96.960668172633248</v>
      </c>
      <c r="S202" s="276">
        <f>IF(S$79=0,0,S$79/NMM!S$10*1000)</f>
        <v>94.758843413745097</v>
      </c>
      <c r="T202" s="276">
        <f>IF(T$79=0,0,T$79/NMM!T$10*1000)</f>
        <v>90.533490069921768</v>
      </c>
      <c r="U202" s="276">
        <f>IF(U$79=0,0,U$79/NMM!U$10*1000)</f>
        <v>87.574640429095709</v>
      </c>
      <c r="V202" s="276">
        <f>IF(V$79=0,0,V$79/NMM!V$10*1000)</f>
        <v>91.481382331562401</v>
      </c>
      <c r="W202" s="276">
        <f>IF(W$79=0,0,W$79/NMM!W$10*1000)</f>
        <v>93.373344577550881</v>
      </c>
      <c r="X202" s="276">
        <f>IF(X$79=0,0,X$79/NMM!X$10*1000)</f>
        <v>88.256291841387707</v>
      </c>
      <c r="Y202" s="276">
        <f>IF(Y$79=0,0,Y$79/NMM!Y$10*1000)</f>
        <v>73.187312181110045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13.206103429091103</v>
      </c>
      <c r="C203" s="277">
        <f>IF(C$89=0,0,C$89/NMM!C$10*1000)</f>
        <v>13.868526139105265</v>
      </c>
      <c r="D203" s="277">
        <f>IF(D$89=0,0,D$89/NMM!D$10*1000)</f>
        <v>12.605309227212508</v>
      </c>
      <c r="E203" s="277">
        <f>IF(E$89=0,0,E$89/NMM!E$10*1000)</f>
        <v>12.843297711974815</v>
      </c>
      <c r="F203" s="277">
        <f>IF(F$89=0,0,F$89/NMM!F$10*1000)</f>
        <v>13.498859950066615</v>
      </c>
      <c r="G203" s="277">
        <f>IF(G$89=0,0,G$89/NMM!G$10*1000)</f>
        <v>12.770292901298642</v>
      </c>
      <c r="H203" s="277">
        <f>IF(H$89=0,0,H$89/NMM!H$10*1000)</f>
        <v>11.263132147125031</v>
      </c>
      <c r="I203" s="277">
        <f>IF(I$89=0,0,I$89/NMM!I$10*1000)</f>
        <v>12.644668368418676</v>
      </c>
      <c r="J203" s="277">
        <f>IF(J$89=0,0,J$89/NMM!J$10*1000)</f>
        <v>12.151233902617291</v>
      </c>
      <c r="K203" s="277">
        <f>IF(K$89=0,0,K$89/NMM!K$10*1000)</f>
        <v>10.227494633220841</v>
      </c>
      <c r="L203" s="277">
        <f>IF(L$89=0,0,L$89/NMM!L$10*1000)</f>
        <v>10.24116601309043</v>
      </c>
      <c r="M203" s="277">
        <f>IF(M$89=0,0,M$89/NMM!M$10*1000)</f>
        <v>9.6248266773929281</v>
      </c>
      <c r="N203" s="277">
        <f>IF(N$89=0,0,N$89/NMM!N$10*1000)</f>
        <v>8.8575108614433784</v>
      </c>
      <c r="O203" s="277">
        <f>IF(O$89=0,0,O$89/NMM!O$10*1000)</f>
        <v>8.7541969543111176</v>
      </c>
      <c r="P203" s="277">
        <f>IF(P$89=0,0,P$89/NMM!P$10*1000)</f>
        <v>8.3864471765778905</v>
      </c>
      <c r="Q203" s="277">
        <f>IF(Q$89=0,0,Q$89/NMM!Q$10*1000)</f>
        <v>8.1481341055296408</v>
      </c>
      <c r="R203" s="277">
        <f>IF(R$89=0,0,R$89/NMM!R$10*1000)</f>
        <v>8.4756949897203722</v>
      </c>
      <c r="S203" s="277">
        <f>IF(S$89=0,0,S$89/NMM!S$10*1000)</f>
        <v>8.279635575425683</v>
      </c>
      <c r="T203" s="277">
        <f>IF(T$89=0,0,T$89/NMM!T$10*1000)</f>
        <v>7.9860967756365602</v>
      </c>
      <c r="U203" s="277">
        <f>IF(U$89=0,0,U$89/NMM!U$10*1000)</f>
        <v>7.6248597703891265</v>
      </c>
      <c r="V203" s="277">
        <f>IF(V$89=0,0,V$89/NMM!V$10*1000)</f>
        <v>7.6928756022957065</v>
      </c>
      <c r="W203" s="277">
        <f>IF(W$89=0,0,W$89/NMM!W$10*1000)</f>
        <v>8.4887932312745633</v>
      </c>
      <c r="X203" s="277">
        <f>IF(X$89=0,0,X$89/NMM!X$10*1000)</f>
        <v>7.8700500437015419</v>
      </c>
      <c r="Y203" s="277">
        <f>IF(Y$89=0,0,Y$89/NMM!Y$10*1000)</f>
        <v>6.5980364702319951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709.57144510325531</v>
      </c>
      <c r="C205" s="320">
        <f t="shared" si="57"/>
        <v>754.08897313818159</v>
      </c>
      <c r="D205" s="320">
        <f t="shared" si="57"/>
        <v>730.11918815658282</v>
      </c>
      <c r="E205" s="320">
        <f t="shared" si="57"/>
        <v>727.37450512613498</v>
      </c>
      <c r="F205" s="320">
        <f t="shared" si="57"/>
        <v>703.86147765591068</v>
      </c>
      <c r="G205" s="320">
        <f t="shared" si="57"/>
        <v>616.87135451675647</v>
      </c>
      <c r="H205" s="320">
        <f t="shared" si="57"/>
        <v>512.92574641561919</v>
      </c>
      <c r="I205" s="320">
        <f t="shared" si="57"/>
        <v>547.06967702955183</v>
      </c>
      <c r="J205" s="320">
        <f t="shared" si="57"/>
        <v>532.24624792588008</v>
      </c>
      <c r="K205" s="320">
        <f t="shared" si="57"/>
        <v>433.27721815971933</v>
      </c>
      <c r="L205" s="320">
        <f t="shared" si="57"/>
        <v>508.65811198824531</v>
      </c>
      <c r="M205" s="320">
        <f t="shared" si="57"/>
        <v>451.57807908060084</v>
      </c>
      <c r="N205" s="320">
        <f t="shared" si="57"/>
        <v>414.39268080683814</v>
      </c>
      <c r="O205" s="320">
        <f t="shared" si="57"/>
        <v>422.90944700651141</v>
      </c>
      <c r="P205" s="320">
        <f t="shared" si="57"/>
        <v>377.23220342405034</v>
      </c>
      <c r="Q205" s="320">
        <f t="shared" si="57"/>
        <v>355.3890348908692</v>
      </c>
      <c r="R205" s="320">
        <f t="shared" si="57"/>
        <v>367.23730549425653</v>
      </c>
      <c r="S205" s="320">
        <f t="shared" si="57"/>
        <v>359.87428554493516</v>
      </c>
      <c r="T205" s="320">
        <f t="shared" si="57"/>
        <v>347.03804301185551</v>
      </c>
      <c r="U205" s="320">
        <f t="shared" si="57"/>
        <v>327.50507710636589</v>
      </c>
      <c r="V205" s="320">
        <f t="shared" si="57"/>
        <v>339.4415160254099</v>
      </c>
      <c r="W205" s="320">
        <f t="shared" si="57"/>
        <v>349.39269492076528</v>
      </c>
      <c r="X205" s="320">
        <f t="shared" si="57"/>
        <v>314.31244028420952</v>
      </c>
      <c r="Y205" s="320">
        <f t="shared" si="57"/>
        <v>265.96676929965201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5.3480754357352369</v>
      </c>
      <c r="C210" s="275">
        <f>IF(C$104=0,0,C$104/NMM!C$11*1000)</f>
        <v>4.7627455327055088</v>
      </c>
      <c r="D210" s="275">
        <f>IF(D$104=0,0,D$104/NMM!D$11*1000)</f>
        <v>4.9101612375848296</v>
      </c>
      <c r="E210" s="275">
        <f>IF(E$104=0,0,E$104/NMM!E$11*1000)</f>
        <v>4.3702493715586437</v>
      </c>
      <c r="F210" s="275">
        <f>IF(F$104=0,0,F$104/NMM!F$11*1000)</f>
        <v>4.1096256867700687</v>
      </c>
      <c r="G210" s="275">
        <f>IF(G$104=0,0,G$104/NMM!G$11*1000)</f>
        <v>3.5696010529068483</v>
      </c>
      <c r="H210" s="275">
        <f>IF(H$104=0,0,H$104/NMM!H$11*1000)</f>
        <v>3.2702802506743409</v>
      </c>
      <c r="I210" s="275">
        <f>IF(I$104=0,0,I$104/NMM!I$11*1000)</f>
        <v>3.3510069835654148</v>
      </c>
      <c r="J210" s="275">
        <f>IF(J$104=0,0,J$104/NMM!J$11*1000)</f>
        <v>3.3739844132410139</v>
      </c>
      <c r="K210" s="275">
        <f>IF(K$104=0,0,K$104/NMM!K$11*1000)</f>
        <v>3.0215901245794456</v>
      </c>
      <c r="L210" s="275">
        <f>IF(L$104=0,0,L$104/NMM!L$11*1000)</f>
        <v>3.5300942342641188</v>
      </c>
      <c r="M210" s="275">
        <f>IF(M$104=0,0,M$104/NMM!M$11*1000)</f>
        <v>3.2785574867962319</v>
      </c>
      <c r="N210" s="275">
        <f>IF(N$104=0,0,N$104/NMM!N$11*1000)</f>
        <v>3.0209148165601372</v>
      </c>
      <c r="O210" s="275">
        <f>IF(O$104=0,0,O$104/NMM!O$11*1000)</f>
        <v>3.1960598250304413</v>
      </c>
      <c r="P210" s="275">
        <f>IF(P$104=0,0,P$104/NMM!P$11*1000)</f>
        <v>2.8303478940929123</v>
      </c>
      <c r="Q210" s="275">
        <f>IF(Q$104=0,0,Q$104/NMM!Q$11*1000)</f>
        <v>2.6720127899773662</v>
      </c>
      <c r="R210" s="275">
        <f>IF(R$104=0,0,R$104/NMM!R$11*1000)</f>
        <v>2.8801921845616754</v>
      </c>
      <c r="S210" s="275">
        <f>IF(S$104=0,0,S$104/NMM!S$11*1000)</f>
        <v>2.8470728112929646</v>
      </c>
      <c r="T210" s="275">
        <f>IF(T$104=0,0,T$104/NMM!T$11*1000)</f>
        <v>2.7262643235306956</v>
      </c>
      <c r="U210" s="275">
        <f>IF(U$104=0,0,U$104/NMM!U$11*1000)</f>
        <v>2.5171019205568745</v>
      </c>
      <c r="V210" s="275">
        <f>IF(V$104=0,0,V$104/NMM!V$11*1000)</f>
        <v>2.8126813565153617</v>
      </c>
      <c r="W210" s="275">
        <f>IF(W$104=0,0,W$104/NMM!W$11*1000)</f>
        <v>2.7781573608236951</v>
      </c>
      <c r="X210" s="275">
        <f>IF(X$104=0,0,X$104/NMM!X$11*1000)</f>
        <v>2.4578157789119688</v>
      </c>
      <c r="Y210" s="275">
        <f>IF(Y$104=0,0,Y$104/NMM!Y$11*1000)</f>
        <v>2.0537459381563155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649.87710087026608</v>
      </c>
      <c r="C211" s="276">
        <f>IF(C$110=0,0,C$110/NMM!C$11*1000)</f>
        <v>691.49928471162434</v>
      </c>
      <c r="D211" s="276">
        <f>IF(D$110=0,0,D$110/NMM!D$11*1000)</f>
        <v>669.2432546815013</v>
      </c>
      <c r="E211" s="276">
        <f>IF(E$110=0,0,E$110/NMM!E$11*1000)</f>
        <v>667.20862993865421</v>
      </c>
      <c r="F211" s="276">
        <f>IF(F$110=0,0,F$110/NMM!F$11*1000)</f>
        <v>645.75065877322959</v>
      </c>
      <c r="G211" s="276">
        <f>IF(G$110=0,0,G$110/NMM!G$11*1000)</f>
        <v>565.9720802618516</v>
      </c>
      <c r="H211" s="276">
        <f>IF(H$110=0,0,H$110/NMM!H$11*1000)</f>
        <v>470.32437584445933</v>
      </c>
      <c r="I211" s="276">
        <f>IF(I$110=0,0,I$110/NMM!I$11*1000)</f>
        <v>501.75885691687171</v>
      </c>
      <c r="J211" s="276">
        <f>IF(J$110=0,0,J$110/NMM!J$11*1000)</f>
        <v>488.05817606501586</v>
      </c>
      <c r="K211" s="276">
        <f>IF(K$110=0,0,K$110/NMM!K$11*1000)</f>
        <v>397.05197558638827</v>
      </c>
      <c r="L211" s="276">
        <f>IF(L$110=0,0,L$110/NMM!L$11*1000)</f>
        <v>466.14631931525628</v>
      </c>
      <c r="M211" s="276">
        <f>IF(M$110=0,0,M$110/NMM!M$11*1000)</f>
        <v>413.70338725404281</v>
      </c>
      <c r="N211" s="276">
        <f>IF(N$110=0,0,N$110/NMM!N$11*1000)</f>
        <v>379.62541741246281</v>
      </c>
      <c r="O211" s="276">
        <f>IF(O$110=0,0,O$110/NMM!O$11*1000)</f>
        <v>387.32329968929827</v>
      </c>
      <c r="P211" s="276">
        <f>IF(P$110=0,0,P$110/NMM!P$11*1000)</f>
        <v>345.50854588528011</v>
      </c>
      <c r="Q211" s="276">
        <f>IF(Q$110=0,0,Q$110/NMM!Q$11*1000)</f>
        <v>325.49717266375643</v>
      </c>
      <c r="R211" s="276">
        <f>IF(R$110=0,0,R$110/NMM!R$11*1000)</f>
        <v>336.23897569737886</v>
      </c>
      <c r="S211" s="276">
        <f>IF(S$110=0,0,S$110/NMM!S$11*1000)</f>
        <v>329.47473761439483</v>
      </c>
      <c r="T211" s="276">
        <f>IF(T$110=0,0,T$110/NMM!T$11*1000)</f>
        <v>317.74057801446656</v>
      </c>
      <c r="U211" s="276">
        <f>IF(U$110=0,0,U$110/NMM!U$11*1000)</f>
        <v>299.90802950939411</v>
      </c>
      <c r="V211" s="276">
        <f>IF(V$110=0,0,V$110/NMM!V$11*1000)</f>
        <v>310.6505415280983</v>
      </c>
      <c r="W211" s="276">
        <f>IF(W$110=0,0,W$110/NMM!W$11*1000)</f>
        <v>319.86562856511239</v>
      </c>
      <c r="X211" s="276">
        <f>IF(X$110=0,0,X$110/NMM!X$11*1000)</f>
        <v>287.78820470296517</v>
      </c>
      <c r="Y211" s="276">
        <f>IF(Y$110=0,0,Y$110/NMM!Y$11*1000)</f>
        <v>243.54634891632455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54.346268797253977</v>
      </c>
      <c r="C213" s="276">
        <f>IF(C$119=0,0,C$119/NMM!C$11*1000)</f>
        <v>57.826942893851736</v>
      </c>
      <c r="D213" s="276">
        <f>IF(D$119=0,0,D$119/NMM!D$11*1000)</f>
        <v>55.96577223749668</v>
      </c>
      <c r="E213" s="276">
        <f>IF(E$119=0,0,E$119/NMM!E$11*1000)</f>
        <v>55.795625815922151</v>
      </c>
      <c r="F213" s="276">
        <f>IF(F$119=0,0,F$119/NMM!F$11*1000)</f>
        <v>54.001193195910979</v>
      </c>
      <c r="G213" s="276">
        <f>IF(G$119=0,0,G$119/NMM!G$11*1000)</f>
        <v>47.329673201998013</v>
      </c>
      <c r="H213" s="276">
        <f>IF(H$119=0,0,H$119/NMM!H$11*1000)</f>
        <v>39.331090320485494</v>
      </c>
      <c r="I213" s="276">
        <f>IF(I$119=0,0,I$119/NMM!I$11*1000)</f>
        <v>41.959813129114742</v>
      </c>
      <c r="J213" s="276">
        <f>IF(J$119=0,0,J$119/NMM!J$11*1000)</f>
        <v>40.814087447623166</v>
      </c>
      <c r="K213" s="276">
        <f>IF(K$119=0,0,K$119/NMM!K$11*1000)</f>
        <v>33.203652448751583</v>
      </c>
      <c r="L213" s="276">
        <f>IF(L$119=0,0,L$119/NMM!L$11*1000)</f>
        <v>38.981698438724877</v>
      </c>
      <c r="M213" s="276">
        <f>IF(M$119=0,0,M$119/NMM!M$11*1000)</f>
        <v>34.596134339761818</v>
      </c>
      <c r="N213" s="276">
        <f>IF(N$119=0,0,N$119/NMM!N$11*1000)</f>
        <v>31.746348577815198</v>
      </c>
      <c r="O213" s="276">
        <f>IF(O$119=0,0,O$119/NMM!O$11*1000)</f>
        <v>32.390087492182701</v>
      </c>
      <c r="P213" s="276">
        <f>IF(P$119=0,0,P$119/NMM!P$11*1000)</f>
        <v>28.893309644677295</v>
      </c>
      <c r="Q213" s="276">
        <f>IF(Q$119=0,0,Q$119/NMM!Q$11*1000)</f>
        <v>27.219849437135405</v>
      </c>
      <c r="R213" s="276">
        <f>IF(R$119=0,0,R$119/NMM!R$11*1000)</f>
        <v>28.118137612315994</v>
      </c>
      <c r="S213" s="276">
        <f>IF(S$119=0,0,S$119/NMM!S$11*1000)</f>
        <v>27.552475119247386</v>
      </c>
      <c r="T213" s="276">
        <f>IF(T$119=0,0,T$119/NMM!T$11*1000)</f>
        <v>26.57120067385824</v>
      </c>
      <c r="U213" s="276">
        <f>IF(U$119=0,0,U$119/NMM!U$11*1000)</f>
        <v>25.079945676414948</v>
      </c>
      <c r="V213" s="276">
        <f>IF(V$119=0,0,V$119/NMM!V$11*1000)</f>
        <v>25.978293140796183</v>
      </c>
      <c r="W213" s="276">
        <f>IF(W$119=0,0,W$119/NMM!W$11*1000)</f>
        <v>26.748908994829236</v>
      </c>
      <c r="X213" s="276">
        <f>IF(X$119=0,0,X$119/NMM!X$11*1000)</f>
        <v>24.066419802332337</v>
      </c>
      <c r="Y213" s="276">
        <f>IF(Y$119=0,0,Y$119/NMM!Y$11*1000)</f>
        <v>20.366674445171174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BG: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131.37942226062131</v>
      </c>
      <c r="C3" s="203">
        <f t="shared" si="0"/>
        <v>173.6201434274208</v>
      </c>
      <c r="D3" s="203">
        <f t="shared" si="0"/>
        <v>232.9835233692861</v>
      </c>
      <c r="E3" s="203">
        <f t="shared" si="0"/>
        <v>261.70377808205291</v>
      </c>
      <c r="F3" s="203">
        <f t="shared" si="0"/>
        <v>236.17668083462132</v>
      </c>
      <c r="G3" s="203">
        <f t="shared" si="0"/>
        <v>277.62385437804772</v>
      </c>
      <c r="H3" s="203">
        <f t="shared" si="0"/>
        <v>278.30390571231942</v>
      </c>
      <c r="I3" s="203">
        <f t="shared" si="0"/>
        <v>308.44459844459834</v>
      </c>
      <c r="J3" s="203">
        <f t="shared" si="0"/>
        <v>371.166659478111</v>
      </c>
      <c r="K3" s="203">
        <f t="shared" si="0"/>
        <v>386.07881755365406</v>
      </c>
      <c r="L3" s="203">
        <f t="shared" si="0"/>
        <v>384.72328841642388</v>
      </c>
      <c r="M3" s="203">
        <f t="shared" si="0"/>
        <v>446.19818763326236</v>
      </c>
      <c r="N3" s="203">
        <f t="shared" si="0"/>
        <v>432.19150938430931</v>
      </c>
      <c r="O3" s="203">
        <f t="shared" si="0"/>
        <v>429.04377617533135</v>
      </c>
      <c r="P3" s="203">
        <f t="shared" si="0"/>
        <v>401.2607020398076</v>
      </c>
      <c r="Q3" s="203">
        <f t="shared" si="0"/>
        <v>429.63955199999998</v>
      </c>
      <c r="R3" s="203">
        <f t="shared" si="0"/>
        <v>443.44716377518972</v>
      </c>
      <c r="S3" s="203">
        <f t="shared" si="0"/>
        <v>438.01788800504937</v>
      </c>
      <c r="T3" s="203">
        <f t="shared" si="0"/>
        <v>464.65230144524878</v>
      </c>
      <c r="U3" s="203">
        <f t="shared" si="0"/>
        <v>464.33907654797576</v>
      </c>
      <c r="V3" s="203">
        <f t="shared" si="0"/>
        <v>406.60641068070095</v>
      </c>
      <c r="W3" s="203">
        <f t="shared" si="0"/>
        <v>423.11622758268504</v>
      </c>
      <c r="X3" s="203">
        <f t="shared" si="0"/>
        <v>371.48253500368457</v>
      </c>
      <c r="Y3" s="203">
        <f t="shared" si="0"/>
        <v>394.50000000000011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60.397175162465722</v>
      </c>
      <c r="C4" s="241">
        <f t="shared" si="1"/>
        <v>90.762638216695521</v>
      </c>
      <c r="D4" s="241">
        <f t="shared" si="1"/>
        <v>146.7143502824859</v>
      </c>
      <c r="E4" s="241">
        <f t="shared" si="1"/>
        <v>166.43687813783663</v>
      </c>
      <c r="F4" s="241">
        <f t="shared" si="1"/>
        <v>144.374671561051</v>
      </c>
      <c r="G4" s="241">
        <f t="shared" si="1"/>
        <v>163.91354150891971</v>
      </c>
      <c r="H4" s="241">
        <f t="shared" si="1"/>
        <v>164.9384377150723</v>
      </c>
      <c r="I4" s="241">
        <f t="shared" si="1"/>
        <v>173.57985677985673</v>
      </c>
      <c r="J4" s="241">
        <f t="shared" si="1"/>
        <v>176.54743727985058</v>
      </c>
      <c r="K4" s="241">
        <f t="shared" si="1"/>
        <v>218.25968516908432</v>
      </c>
      <c r="L4" s="241">
        <f t="shared" si="1"/>
        <v>217.34611557509891</v>
      </c>
      <c r="M4" s="241">
        <f t="shared" si="1"/>
        <v>252.34495522388065</v>
      </c>
      <c r="N4" s="241">
        <f t="shared" si="1"/>
        <v>247.9386898809461</v>
      </c>
      <c r="O4" s="241">
        <f t="shared" si="1"/>
        <v>245.14301728752719</v>
      </c>
      <c r="P4" s="241">
        <f t="shared" si="1"/>
        <v>217.61267337335372</v>
      </c>
      <c r="Q4" s="241">
        <f t="shared" si="1"/>
        <v>247.97097599999998</v>
      </c>
      <c r="R4" s="241">
        <f t="shared" si="1"/>
        <v>248.79821002271302</v>
      </c>
      <c r="S4" s="241">
        <f t="shared" si="1"/>
        <v>249.70250517463825</v>
      </c>
      <c r="T4" s="241">
        <f t="shared" si="1"/>
        <v>258.89457964897281</v>
      </c>
      <c r="U4" s="241">
        <f t="shared" si="1"/>
        <v>237.29144105247116</v>
      </c>
      <c r="V4" s="241">
        <f t="shared" si="1"/>
        <v>216.74971546651383</v>
      </c>
      <c r="W4" s="241">
        <f t="shared" si="1"/>
        <v>216.59965754453424</v>
      </c>
      <c r="X4" s="241">
        <f t="shared" si="1"/>
        <v>179.58025055268979</v>
      </c>
      <c r="Y4" s="241">
        <f t="shared" si="1"/>
        <v>182.20000000000002</v>
      </c>
      <c r="DA4" s="83"/>
    </row>
    <row r="5" spans="1:105" ht="12" customHeight="1" x14ac:dyDescent="0.25">
      <c r="A5" s="99" t="s">
        <v>54</v>
      </c>
      <c r="B5" s="282">
        <v>5.108776547818084</v>
      </c>
      <c r="C5" s="282">
        <v>6.6087464720985034</v>
      </c>
      <c r="D5" s="282">
        <v>10.682787145528881</v>
      </c>
      <c r="E5" s="282">
        <v>12.11885366966103</v>
      </c>
      <c r="F5" s="282">
        <v>8.0914702405075865</v>
      </c>
      <c r="G5" s="282">
        <v>9.186525093321384</v>
      </c>
      <c r="H5" s="282">
        <v>9.6279000055915827</v>
      </c>
      <c r="I5" s="282">
        <v>8.6414633713436313</v>
      </c>
      <c r="J5" s="282">
        <v>10.029468738854961</v>
      </c>
      <c r="K5" s="282">
        <v>16.518866442991239</v>
      </c>
      <c r="L5" s="282">
        <v>14.894660110770021</v>
      </c>
      <c r="M5" s="282">
        <v>15.42539817732146</v>
      </c>
      <c r="N5" s="282">
        <v>14.71001863343928</v>
      </c>
      <c r="O5" s="282">
        <v>13.510098740717989</v>
      </c>
      <c r="P5" s="282">
        <v>11.726337642652631</v>
      </c>
      <c r="Q5" s="282">
        <v>17.670700699790189</v>
      </c>
      <c r="R5" s="282">
        <v>17.34960771477542</v>
      </c>
      <c r="S5" s="282">
        <v>19.888537994309161</v>
      </c>
      <c r="T5" s="282">
        <v>20.006972975813099</v>
      </c>
      <c r="U5" s="282">
        <v>18.418608566833068</v>
      </c>
      <c r="V5" s="282">
        <v>14.689168314152351</v>
      </c>
      <c r="W5" s="282">
        <v>14.612327701499449</v>
      </c>
      <c r="X5" s="282">
        <v>12.947120153134479</v>
      </c>
      <c r="Y5" s="282">
        <v>13.13599510325313</v>
      </c>
      <c r="DA5" s="94" t="s">
        <v>1810</v>
      </c>
    </row>
    <row r="6" spans="1:105" ht="12" customHeight="1" x14ac:dyDescent="0.25">
      <c r="A6" s="99" t="s">
        <v>61</v>
      </c>
      <c r="B6" s="282">
        <v>55.28839861464764</v>
      </c>
      <c r="C6" s="282">
        <v>84.153891744597018</v>
      </c>
      <c r="D6" s="282">
        <v>136.031563136957</v>
      </c>
      <c r="E6" s="282">
        <v>154.31802446817559</v>
      </c>
      <c r="F6" s="282">
        <v>136.28320132054341</v>
      </c>
      <c r="G6" s="282">
        <v>154.72701641559831</v>
      </c>
      <c r="H6" s="282">
        <v>155.31053770948071</v>
      </c>
      <c r="I6" s="282">
        <v>164.93839340851309</v>
      </c>
      <c r="J6" s="282">
        <v>166.51796854099561</v>
      </c>
      <c r="K6" s="282">
        <v>201.7408187260931</v>
      </c>
      <c r="L6" s="282">
        <v>202.45145546432889</v>
      </c>
      <c r="M6" s="282">
        <v>236.91955704655919</v>
      </c>
      <c r="N6" s="282">
        <v>233.22867124750681</v>
      </c>
      <c r="O6" s="282">
        <v>231.63291854680921</v>
      </c>
      <c r="P6" s="282">
        <v>205.88633573070109</v>
      </c>
      <c r="Q6" s="282">
        <v>230.30027530020979</v>
      </c>
      <c r="R6" s="282">
        <v>231.44860230793759</v>
      </c>
      <c r="S6" s="282">
        <v>229.81396718032909</v>
      </c>
      <c r="T6" s="282">
        <v>238.88760667315969</v>
      </c>
      <c r="U6" s="282">
        <v>218.8728324856381</v>
      </c>
      <c r="V6" s="282">
        <v>202.06054715236149</v>
      </c>
      <c r="W6" s="282">
        <v>201.98732984303479</v>
      </c>
      <c r="X6" s="282">
        <v>166.63313039955531</v>
      </c>
      <c r="Y6" s="282">
        <v>169.06400489674689</v>
      </c>
      <c r="DA6" s="94" t="s">
        <v>1811</v>
      </c>
    </row>
    <row r="7" spans="1:105" ht="12" customHeight="1" x14ac:dyDescent="0.25">
      <c r="A7" s="49" t="s">
        <v>62</v>
      </c>
      <c r="B7" s="242">
        <v>70.982247098155582</v>
      </c>
      <c r="C7" s="242">
        <v>82.857505210725279</v>
      </c>
      <c r="D7" s="242">
        <v>86.269173086800194</v>
      </c>
      <c r="E7" s="242">
        <v>95.266899944216291</v>
      </c>
      <c r="F7" s="242">
        <v>91.802009273570334</v>
      </c>
      <c r="G7" s="242">
        <v>113.710312869128</v>
      </c>
      <c r="H7" s="242">
        <v>113.36546799724709</v>
      </c>
      <c r="I7" s="242">
        <v>134.86474166474159</v>
      </c>
      <c r="J7" s="242">
        <v>194.61922219826039</v>
      </c>
      <c r="K7" s="242">
        <v>167.81913238456971</v>
      </c>
      <c r="L7" s="242">
        <v>167.37717284132501</v>
      </c>
      <c r="M7" s="242">
        <v>193.85323240938169</v>
      </c>
      <c r="N7" s="242">
        <v>184.25281950336321</v>
      </c>
      <c r="O7" s="242">
        <v>183.90075888780419</v>
      </c>
      <c r="P7" s="242">
        <v>183.64802866645391</v>
      </c>
      <c r="Q7" s="242">
        <v>181.668576</v>
      </c>
      <c r="R7" s="242">
        <v>194.6489537524767</v>
      </c>
      <c r="S7" s="242">
        <v>188.3153828304111</v>
      </c>
      <c r="T7" s="242">
        <v>205.757721796276</v>
      </c>
      <c r="U7" s="242">
        <v>227.04763549550461</v>
      </c>
      <c r="V7" s="242">
        <v>189.85669521418711</v>
      </c>
      <c r="W7" s="242">
        <v>206.5165700381508</v>
      </c>
      <c r="X7" s="242">
        <v>191.90228445099481</v>
      </c>
      <c r="Y7" s="242">
        <v>212.3000000000001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85</v>
      </c>
      <c r="C10" s="241">
        <v>92</v>
      </c>
      <c r="D10" s="241">
        <v>92</v>
      </c>
      <c r="E10" s="241">
        <v>92</v>
      </c>
      <c r="F10" s="241">
        <v>135</v>
      </c>
      <c r="G10" s="241">
        <v>135</v>
      </c>
      <c r="H10" s="241">
        <v>135</v>
      </c>
      <c r="I10" s="241">
        <v>135</v>
      </c>
      <c r="J10" s="241">
        <v>136.91999999999999</v>
      </c>
      <c r="K10" s="241">
        <v>136.91999999999999</v>
      </c>
      <c r="L10" s="241">
        <v>135.16999999999999</v>
      </c>
      <c r="M10" s="241">
        <v>134.77000000000001</v>
      </c>
      <c r="N10" s="241">
        <v>135.36000000000001</v>
      </c>
      <c r="O10" s="241">
        <v>135.36000000000001</v>
      </c>
      <c r="P10" s="241">
        <v>135.14861114195</v>
      </c>
      <c r="Q10" s="241">
        <v>202.72291671292501</v>
      </c>
      <c r="R10" s="241">
        <v>202.72291671292501</v>
      </c>
      <c r="S10" s="241">
        <v>235.77</v>
      </c>
      <c r="T10" s="241">
        <v>242.88</v>
      </c>
      <c r="U10" s="241">
        <v>238.79</v>
      </c>
      <c r="V10" s="241">
        <v>209.95</v>
      </c>
      <c r="W10" s="241">
        <v>209.95</v>
      </c>
      <c r="X10" s="241">
        <v>215.55</v>
      </c>
      <c r="Y10" s="241">
        <v>215.55</v>
      </c>
      <c r="DA10" s="83" t="s">
        <v>1814</v>
      </c>
    </row>
    <row r="11" spans="1:105" ht="12" customHeight="1" x14ac:dyDescent="0.25">
      <c r="A11" s="107" t="s">
        <v>1815</v>
      </c>
      <c r="B11" s="282">
        <v>136</v>
      </c>
      <c r="C11" s="282">
        <v>171</v>
      </c>
      <c r="D11" s="282">
        <v>171</v>
      </c>
      <c r="E11" s="282">
        <v>171</v>
      </c>
      <c r="F11" s="282">
        <v>326</v>
      </c>
      <c r="G11" s="282">
        <v>326</v>
      </c>
      <c r="H11" s="282">
        <v>313</v>
      </c>
      <c r="I11" s="282">
        <v>367</v>
      </c>
      <c r="J11" s="282">
        <v>326.19</v>
      </c>
      <c r="K11" s="282">
        <v>216.9</v>
      </c>
      <c r="L11" s="282">
        <v>248.03</v>
      </c>
      <c r="M11" s="282">
        <v>290.58999999999997</v>
      </c>
      <c r="N11" s="282">
        <v>304.07</v>
      </c>
      <c r="O11" s="282">
        <v>335.82</v>
      </c>
      <c r="P11" s="282">
        <v>345.43</v>
      </c>
      <c r="Q11" s="282">
        <v>351.37</v>
      </c>
      <c r="R11" s="282">
        <v>362.7</v>
      </c>
      <c r="S11" s="282">
        <v>345.3</v>
      </c>
      <c r="T11" s="282">
        <v>372.72</v>
      </c>
      <c r="U11" s="282">
        <v>363.97</v>
      </c>
      <c r="V11" s="282">
        <v>391.49</v>
      </c>
      <c r="W11" s="282">
        <v>394.06</v>
      </c>
      <c r="X11" s="282">
        <v>367.23</v>
      </c>
      <c r="Y11" s="282">
        <v>367.23</v>
      </c>
      <c r="DA11" s="94" t="s">
        <v>1816</v>
      </c>
    </row>
    <row r="12" spans="1:105" ht="12" customHeight="1" x14ac:dyDescent="0.25">
      <c r="A12" s="49" t="s">
        <v>1817</v>
      </c>
      <c r="B12" s="242">
        <v>9.4975206611570329</v>
      </c>
      <c r="C12" s="242">
        <v>11.302479338842989</v>
      </c>
      <c r="D12" s="242">
        <v>11.302479338842989</v>
      </c>
      <c r="E12" s="242">
        <v>11.302479338842989</v>
      </c>
      <c r="F12" s="242">
        <v>10.98513238289206</v>
      </c>
      <c r="G12" s="242">
        <v>12.855260469867231</v>
      </c>
      <c r="H12" s="242">
        <v>13.71054247697033</v>
      </c>
      <c r="I12" s="242">
        <v>17.420533880903509</v>
      </c>
      <c r="J12" s="242">
        <v>25.08512500000003</v>
      </c>
      <c r="K12" s="242">
        <v>21.67379057591625</v>
      </c>
      <c r="L12" s="242">
        <v>23.47350785340317</v>
      </c>
      <c r="M12" s="242">
        <v>25.450410041841032</v>
      </c>
      <c r="N12" s="242">
        <v>30.06626315789477</v>
      </c>
      <c r="O12" s="242">
        <v>32.238631578947391</v>
      </c>
      <c r="P12" s="242">
        <v>32.881694446554512</v>
      </c>
      <c r="Q12" s="242">
        <v>41.92343232272399</v>
      </c>
      <c r="R12" s="242">
        <v>34.635854060425281</v>
      </c>
      <c r="S12" s="242">
        <v>35.594340314136169</v>
      </c>
      <c r="T12" s="242">
        <v>37.709528795811551</v>
      </c>
      <c r="U12" s="242">
        <v>36.922994764397941</v>
      </c>
      <c r="V12" s="242">
        <v>36.842136125654491</v>
      </c>
      <c r="W12" s="242">
        <v>41.327000000000027</v>
      </c>
      <c r="X12" s="242">
        <v>39.874421052631618</v>
      </c>
      <c r="Y12" s="242">
        <v>44.09393650793654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266.66666666666669</v>
      </c>
      <c r="C15" s="241">
        <v>266.66666666666669</v>
      </c>
      <c r="D15" s="241">
        <v>242.72124522356989</v>
      </c>
      <c r="E15" s="241">
        <v>242.72124522356989</v>
      </c>
      <c r="F15" s="241">
        <v>242.72124522356989</v>
      </c>
      <c r="G15" s="241">
        <v>242.72124522356989</v>
      </c>
      <c r="H15" s="241">
        <v>218.77582378047299</v>
      </c>
      <c r="I15" s="241">
        <v>218.77582378047299</v>
      </c>
      <c r="J15" s="241">
        <v>218.77582378047299</v>
      </c>
      <c r="K15" s="241">
        <v>194.8304023373762</v>
      </c>
      <c r="L15" s="241">
        <v>194.8304023373762</v>
      </c>
      <c r="M15" s="241">
        <v>194.8304023373762</v>
      </c>
      <c r="N15" s="241">
        <v>194.8304023373762</v>
      </c>
      <c r="O15" s="241">
        <v>170.88498089427941</v>
      </c>
      <c r="P15" s="241">
        <v>170.88498089427941</v>
      </c>
      <c r="Q15" s="241">
        <v>218.77582378047299</v>
      </c>
      <c r="R15" s="241">
        <v>218.77582378047299</v>
      </c>
      <c r="S15" s="241">
        <v>266.66666666666669</v>
      </c>
      <c r="T15" s="241">
        <v>266.66666666666669</v>
      </c>
      <c r="U15" s="241">
        <v>266.66666666666669</v>
      </c>
      <c r="V15" s="241">
        <v>242.72124522356989</v>
      </c>
      <c r="W15" s="241">
        <v>242.72124522356989</v>
      </c>
      <c r="X15" s="241">
        <v>242.72124522356989</v>
      </c>
      <c r="Y15" s="241">
        <v>242.72124522356989</v>
      </c>
      <c r="DA15" s="83" t="s">
        <v>1819</v>
      </c>
    </row>
    <row r="16" spans="1:105" ht="12" customHeight="1" x14ac:dyDescent="0.25">
      <c r="A16" s="107" t="s">
        <v>1815</v>
      </c>
      <c r="B16" s="282">
        <v>288.88888888888891</v>
      </c>
      <c r="C16" s="282">
        <v>260.2520197265689</v>
      </c>
      <c r="D16" s="282">
        <v>260.2520197265689</v>
      </c>
      <c r="E16" s="282">
        <v>260.2520197265689</v>
      </c>
      <c r="F16" s="282">
        <v>346.16262721352871</v>
      </c>
      <c r="G16" s="282">
        <v>346.16262721352871</v>
      </c>
      <c r="H16" s="282">
        <v>346.16262721352871</v>
      </c>
      <c r="I16" s="282">
        <v>403.43636553816862</v>
      </c>
      <c r="J16" s="282">
        <v>403.43636553816862</v>
      </c>
      <c r="K16" s="282">
        <v>374.79949637584872</v>
      </c>
      <c r="L16" s="282">
        <v>374.79949637584872</v>
      </c>
      <c r="M16" s="282">
        <v>346.16262721352871</v>
      </c>
      <c r="N16" s="282">
        <v>346.16262721352871</v>
      </c>
      <c r="O16" s="282">
        <v>374.79949637584872</v>
      </c>
      <c r="P16" s="282">
        <v>374.79949637584872</v>
      </c>
      <c r="Q16" s="282">
        <v>374.79949637584872</v>
      </c>
      <c r="R16" s="282">
        <v>403.43636553816862</v>
      </c>
      <c r="S16" s="282">
        <v>403.43636553816862</v>
      </c>
      <c r="T16" s="282">
        <v>403.43636553816862</v>
      </c>
      <c r="U16" s="282">
        <v>403.43636553816862</v>
      </c>
      <c r="V16" s="282">
        <v>432.07323470048863</v>
      </c>
      <c r="W16" s="282">
        <v>432.07323470048863</v>
      </c>
      <c r="X16" s="282">
        <v>432.07323470048863</v>
      </c>
      <c r="Y16" s="282">
        <v>432.07323470048863</v>
      </c>
      <c r="DA16" s="94" t="s">
        <v>1820</v>
      </c>
    </row>
    <row r="17" spans="1:105" ht="12" customHeight="1" x14ac:dyDescent="0.25">
      <c r="A17" s="49" t="s">
        <v>1817</v>
      </c>
      <c r="B17" s="242">
        <v>10.552800734618931</v>
      </c>
      <c r="C17" s="242">
        <v>12.423509601943611</v>
      </c>
      <c r="D17" s="242">
        <v>12.423509601943611</v>
      </c>
      <c r="E17" s="242">
        <v>12.423509601943611</v>
      </c>
      <c r="F17" s="242">
        <v>12.423509601943611</v>
      </c>
      <c r="G17" s="242">
        <v>14.2942184692683</v>
      </c>
      <c r="H17" s="242">
        <v>15.22957290293064</v>
      </c>
      <c r="I17" s="242">
        <v>18.970990637580019</v>
      </c>
      <c r="J17" s="242">
        <v>26.453826106878768</v>
      </c>
      <c r="K17" s="242">
        <v>26.453826106878768</v>
      </c>
      <c r="L17" s="242">
        <v>25.518471673216428</v>
      </c>
      <c r="M17" s="242">
        <v>27.389180540541119</v>
      </c>
      <c r="N17" s="242">
        <v>32.065952708852834</v>
      </c>
      <c r="O17" s="242">
        <v>33.936661576177521</v>
      </c>
      <c r="P17" s="242">
        <v>34.872016009839868</v>
      </c>
      <c r="Q17" s="242">
        <v>44.225560346463297</v>
      </c>
      <c r="R17" s="242">
        <v>44.225560346463297</v>
      </c>
      <c r="S17" s="242">
        <v>43.290205912800957</v>
      </c>
      <c r="T17" s="242">
        <v>43.290205912800957</v>
      </c>
      <c r="U17" s="242">
        <v>42.35485147913861</v>
      </c>
      <c r="V17" s="242">
        <v>42.35485147913861</v>
      </c>
      <c r="W17" s="242">
        <v>44.225560346463297</v>
      </c>
      <c r="X17" s="242">
        <v>43.29020591280095</v>
      </c>
      <c r="Y17" s="242">
        <v>47.031623647450317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47.890842886193639</v>
      </c>
      <c r="R19" s="241">
        <v>23.945421443096819</v>
      </c>
      <c r="S19" s="241">
        <v>47.890842886193639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114.5474766492798</v>
      </c>
      <c r="G20" s="282">
        <v>0</v>
      </c>
      <c r="H20" s="282">
        <v>28.63686916231994</v>
      </c>
      <c r="I20" s="282">
        <v>57.273738324639879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28.63686916231994</v>
      </c>
      <c r="P20" s="282">
        <v>28.63686916231994</v>
      </c>
      <c r="Q20" s="282">
        <v>0</v>
      </c>
      <c r="R20" s="282">
        <v>57.273738324639879</v>
      </c>
      <c r="S20" s="282">
        <v>0</v>
      </c>
      <c r="T20" s="282">
        <v>0</v>
      </c>
      <c r="U20" s="282">
        <v>28.63686916231994</v>
      </c>
      <c r="V20" s="282">
        <v>28.63686916231994</v>
      </c>
      <c r="W20" s="282">
        <v>28.63686916231994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2.8060633009870322</v>
      </c>
      <c r="D21" s="242">
        <v>0</v>
      </c>
      <c r="E21" s="242">
        <v>0.93535443366234383</v>
      </c>
      <c r="F21" s="242">
        <v>0</v>
      </c>
      <c r="G21" s="242">
        <v>2.8060633009870322</v>
      </c>
      <c r="H21" s="242">
        <v>0.93535443366234383</v>
      </c>
      <c r="I21" s="242">
        <v>4.6767721683117189</v>
      </c>
      <c r="J21" s="242">
        <v>8.4181899029610943</v>
      </c>
      <c r="K21" s="242">
        <v>0</v>
      </c>
      <c r="L21" s="242">
        <v>0</v>
      </c>
      <c r="M21" s="242">
        <v>1.8707088673246881</v>
      </c>
      <c r="N21" s="242">
        <v>5.6121266019740634</v>
      </c>
      <c r="O21" s="242">
        <v>1.8707088673246881</v>
      </c>
      <c r="P21" s="242">
        <v>1.8707088673246881</v>
      </c>
      <c r="Q21" s="242">
        <v>10.28889877028578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2.8060633009870322</v>
      </c>
      <c r="X21" s="242">
        <v>0</v>
      </c>
      <c r="Y21" s="242">
        <v>3.7414177346493749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23.945421443096791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23.945421443096905</v>
      </c>
      <c r="I23" s="241">
        <f t="shared" si="2"/>
        <v>0</v>
      </c>
      <c r="J23" s="241">
        <f t="shared" si="2"/>
        <v>0</v>
      </c>
      <c r="K23" s="241">
        <f t="shared" si="2"/>
        <v>23.945421443096791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23.945421443096791</v>
      </c>
      <c r="P23" s="241">
        <f t="shared" si="2"/>
        <v>0</v>
      </c>
      <c r="Q23" s="241">
        <f t="shared" si="2"/>
        <v>0</v>
      </c>
      <c r="R23" s="241">
        <f t="shared" si="2"/>
        <v>23.945421443096819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23.945421443096791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28.636869162320011</v>
      </c>
      <c r="D24" s="282">
        <f t="shared" si="3"/>
        <v>0</v>
      </c>
      <c r="E24" s="282">
        <f t="shared" si="3"/>
        <v>0</v>
      </c>
      <c r="F24" s="282">
        <f t="shared" si="3"/>
        <v>28.636869162320011</v>
      </c>
      <c r="G24" s="282">
        <f t="shared" si="3"/>
        <v>0</v>
      </c>
      <c r="H24" s="282">
        <f t="shared" si="3"/>
        <v>28.636869162319954</v>
      </c>
      <c r="I24" s="282">
        <f t="shared" si="3"/>
        <v>0</v>
      </c>
      <c r="J24" s="282">
        <f t="shared" si="3"/>
        <v>0</v>
      </c>
      <c r="K24" s="282">
        <f t="shared" si="3"/>
        <v>28.636869162319897</v>
      </c>
      <c r="L24" s="282">
        <f t="shared" si="3"/>
        <v>0</v>
      </c>
      <c r="M24" s="282">
        <f t="shared" si="3"/>
        <v>28.636869162320011</v>
      </c>
      <c r="N24" s="282">
        <f t="shared" si="3"/>
        <v>0</v>
      </c>
      <c r="O24" s="282">
        <f t="shared" si="3"/>
        <v>0</v>
      </c>
      <c r="P24" s="282">
        <f t="shared" si="3"/>
        <v>28.636869162319954</v>
      </c>
      <c r="Q24" s="282">
        <f t="shared" si="3"/>
        <v>0</v>
      </c>
      <c r="R24" s="282">
        <f t="shared" si="3"/>
        <v>28.636869162319954</v>
      </c>
      <c r="S24" s="282">
        <f t="shared" si="3"/>
        <v>0</v>
      </c>
      <c r="T24" s="282">
        <f t="shared" si="3"/>
        <v>0</v>
      </c>
      <c r="U24" s="282">
        <f t="shared" si="3"/>
        <v>28.636869162319954</v>
      </c>
      <c r="V24" s="282">
        <f t="shared" si="3"/>
        <v>0</v>
      </c>
      <c r="W24" s="282">
        <f t="shared" si="3"/>
        <v>28.636869162319954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0.93535443366235249</v>
      </c>
      <c r="D25" s="242">
        <f t="shared" si="4"/>
        <v>0</v>
      </c>
      <c r="E25" s="242">
        <f t="shared" si="4"/>
        <v>0.93535443366234361</v>
      </c>
      <c r="F25" s="242">
        <f t="shared" si="4"/>
        <v>0</v>
      </c>
      <c r="G25" s="242">
        <f t="shared" si="4"/>
        <v>0.93535443366234361</v>
      </c>
      <c r="H25" s="242">
        <f t="shared" si="4"/>
        <v>0</v>
      </c>
      <c r="I25" s="242">
        <f t="shared" si="4"/>
        <v>0.93535443366234006</v>
      </c>
      <c r="J25" s="242">
        <f t="shared" si="4"/>
        <v>0.93535443366234361</v>
      </c>
      <c r="K25" s="242">
        <f t="shared" si="4"/>
        <v>0</v>
      </c>
      <c r="L25" s="242">
        <f t="shared" si="4"/>
        <v>0.93535443366234006</v>
      </c>
      <c r="M25" s="242">
        <f t="shared" si="4"/>
        <v>0</v>
      </c>
      <c r="N25" s="242">
        <f t="shared" si="4"/>
        <v>0.93535443366234716</v>
      </c>
      <c r="O25" s="242">
        <f t="shared" si="4"/>
        <v>0</v>
      </c>
      <c r="P25" s="242">
        <f t="shared" si="4"/>
        <v>0.93535443366234006</v>
      </c>
      <c r="Q25" s="242">
        <f t="shared" si="4"/>
        <v>0.93535443366235427</v>
      </c>
      <c r="R25" s="242">
        <f t="shared" si="4"/>
        <v>0</v>
      </c>
      <c r="S25" s="242">
        <f t="shared" si="4"/>
        <v>0.93535443366234006</v>
      </c>
      <c r="T25" s="242">
        <f t="shared" si="4"/>
        <v>0</v>
      </c>
      <c r="U25" s="242">
        <f t="shared" si="4"/>
        <v>0.93535443366234716</v>
      </c>
      <c r="V25" s="242">
        <f t="shared" si="4"/>
        <v>0</v>
      </c>
      <c r="W25" s="242">
        <f t="shared" si="4"/>
        <v>0.93535443366234716</v>
      </c>
      <c r="X25" s="242">
        <f t="shared" si="4"/>
        <v>0.93535443366234716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181.66666666666669</v>
      </c>
      <c r="C27" s="241">
        <f t="shared" si="5"/>
        <v>174.66666666666669</v>
      </c>
      <c r="D27" s="241">
        <f t="shared" si="5"/>
        <v>150.72124522356989</v>
      </c>
      <c r="E27" s="241">
        <f t="shared" si="5"/>
        <v>150.72124522356989</v>
      </c>
      <c r="F27" s="241">
        <f t="shared" si="5"/>
        <v>107.72124522356989</v>
      </c>
      <c r="G27" s="241">
        <f t="shared" si="5"/>
        <v>107.72124522356989</v>
      </c>
      <c r="H27" s="241">
        <f t="shared" si="5"/>
        <v>83.77582378047299</v>
      </c>
      <c r="I27" s="241">
        <f t="shared" si="5"/>
        <v>83.77582378047299</v>
      </c>
      <c r="J27" s="241">
        <f t="shared" si="5"/>
        <v>81.855823780473003</v>
      </c>
      <c r="K27" s="241">
        <f t="shared" si="5"/>
        <v>57.910402337376212</v>
      </c>
      <c r="L27" s="241">
        <f t="shared" si="5"/>
        <v>59.660402337376212</v>
      </c>
      <c r="M27" s="241">
        <f t="shared" si="5"/>
        <v>60.060402337376189</v>
      </c>
      <c r="N27" s="241">
        <f t="shared" si="5"/>
        <v>59.470402337376186</v>
      </c>
      <c r="O27" s="241">
        <f t="shared" si="5"/>
        <v>35.524980894279395</v>
      </c>
      <c r="P27" s="241">
        <f t="shared" si="5"/>
        <v>35.736369752329409</v>
      </c>
      <c r="Q27" s="241">
        <f t="shared" si="5"/>
        <v>16.052907067547977</v>
      </c>
      <c r="R27" s="241">
        <f t="shared" si="5"/>
        <v>16.052907067547977</v>
      </c>
      <c r="S27" s="241">
        <f t="shared" si="5"/>
        <v>30.896666666666675</v>
      </c>
      <c r="T27" s="241">
        <f t="shared" si="5"/>
        <v>23.78666666666669</v>
      </c>
      <c r="U27" s="241">
        <f t="shared" si="5"/>
        <v>27.876666666666694</v>
      </c>
      <c r="V27" s="241">
        <f t="shared" si="5"/>
        <v>32.771245223569906</v>
      </c>
      <c r="W27" s="241">
        <f t="shared" si="5"/>
        <v>32.771245223569906</v>
      </c>
      <c r="X27" s="241">
        <f t="shared" si="5"/>
        <v>27.171245223569883</v>
      </c>
      <c r="Y27" s="241">
        <f t="shared" si="5"/>
        <v>27.171245223569883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152.88888888888891</v>
      </c>
      <c r="C28" s="282">
        <f t="shared" si="6"/>
        <v>89.252019726568903</v>
      </c>
      <c r="D28" s="282">
        <f t="shared" si="6"/>
        <v>89.252019726568903</v>
      </c>
      <c r="E28" s="282">
        <f t="shared" si="6"/>
        <v>89.252019726568903</v>
      </c>
      <c r="F28" s="282">
        <f t="shared" si="6"/>
        <v>20.162627213528708</v>
      </c>
      <c r="G28" s="282">
        <f t="shared" si="6"/>
        <v>20.162627213528708</v>
      </c>
      <c r="H28" s="282">
        <f t="shared" si="6"/>
        <v>33.162627213528708</v>
      </c>
      <c r="I28" s="282">
        <f t="shared" si="6"/>
        <v>36.436365538168616</v>
      </c>
      <c r="J28" s="282">
        <f t="shared" si="6"/>
        <v>77.246365538168618</v>
      </c>
      <c r="K28" s="282">
        <f t="shared" si="6"/>
        <v>157.89949637584871</v>
      </c>
      <c r="L28" s="282">
        <f t="shared" si="6"/>
        <v>126.76949637584872</v>
      </c>
      <c r="M28" s="282">
        <f t="shared" si="6"/>
        <v>55.572627213528733</v>
      </c>
      <c r="N28" s="282">
        <f t="shared" si="6"/>
        <v>42.092627213528715</v>
      </c>
      <c r="O28" s="282">
        <f t="shared" si="6"/>
        <v>38.979496375848726</v>
      </c>
      <c r="P28" s="282">
        <f t="shared" si="6"/>
        <v>29.369496375848712</v>
      </c>
      <c r="Q28" s="282">
        <f t="shared" si="6"/>
        <v>23.429496375848714</v>
      </c>
      <c r="R28" s="282">
        <f t="shared" si="6"/>
        <v>40.736365538168627</v>
      </c>
      <c r="S28" s="282">
        <f t="shared" si="6"/>
        <v>58.136365538168604</v>
      </c>
      <c r="T28" s="282">
        <f t="shared" si="6"/>
        <v>30.716365538168589</v>
      </c>
      <c r="U28" s="282">
        <f t="shared" si="6"/>
        <v>39.466365538168589</v>
      </c>
      <c r="V28" s="282">
        <f t="shared" si="6"/>
        <v>40.583234700488617</v>
      </c>
      <c r="W28" s="282">
        <f t="shared" si="6"/>
        <v>38.013234700488624</v>
      </c>
      <c r="X28" s="282">
        <f t="shared" si="6"/>
        <v>64.843234700488608</v>
      </c>
      <c r="Y28" s="282">
        <f t="shared" si="6"/>
        <v>64.843234700488608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1.0552800734618977</v>
      </c>
      <c r="C29" s="242">
        <f t="shared" si="7"/>
        <v>1.1210302631006215</v>
      </c>
      <c r="D29" s="242">
        <f t="shared" si="7"/>
        <v>1.1210302631006215</v>
      </c>
      <c r="E29" s="242">
        <f t="shared" si="7"/>
        <v>1.1210302631006215</v>
      </c>
      <c r="F29" s="242">
        <f t="shared" si="7"/>
        <v>1.4383772190515511</v>
      </c>
      <c r="G29" s="242">
        <f t="shared" si="7"/>
        <v>1.4389579994010688</v>
      </c>
      <c r="H29" s="242">
        <f t="shared" si="7"/>
        <v>1.5190304259603096</v>
      </c>
      <c r="I29" s="242">
        <f t="shared" si="7"/>
        <v>1.5504567566765104</v>
      </c>
      <c r="J29" s="242">
        <f t="shared" si="7"/>
        <v>1.3687011068787385</v>
      </c>
      <c r="K29" s="242">
        <f t="shared" si="7"/>
        <v>4.7800355309625182</v>
      </c>
      <c r="L29" s="242">
        <f t="shared" si="7"/>
        <v>2.0449638198132583</v>
      </c>
      <c r="M29" s="242">
        <f t="shared" si="7"/>
        <v>1.9387704987000873</v>
      </c>
      <c r="N29" s="242">
        <f t="shared" si="7"/>
        <v>1.9996895509580632</v>
      </c>
      <c r="O29" s="242">
        <f t="shared" si="7"/>
        <v>1.6980299972301296</v>
      </c>
      <c r="P29" s="242">
        <f t="shared" si="7"/>
        <v>1.9903215632853559</v>
      </c>
      <c r="Q29" s="242">
        <f t="shared" si="7"/>
        <v>2.3021280237393071</v>
      </c>
      <c r="R29" s="242">
        <f t="shared" si="7"/>
        <v>9.589706286038016</v>
      </c>
      <c r="S29" s="242">
        <f t="shared" si="7"/>
        <v>7.6958655986647884</v>
      </c>
      <c r="T29" s="242">
        <f t="shared" si="7"/>
        <v>5.5806771169894063</v>
      </c>
      <c r="U29" s="242">
        <f t="shared" si="7"/>
        <v>5.4318567147406682</v>
      </c>
      <c r="V29" s="242">
        <f t="shared" si="7"/>
        <v>5.5127153534841185</v>
      </c>
      <c r="W29" s="242">
        <f t="shared" si="7"/>
        <v>2.8985603464632703</v>
      </c>
      <c r="X29" s="242">
        <f t="shared" si="7"/>
        <v>3.4157848601693317</v>
      </c>
      <c r="Y29" s="242">
        <f t="shared" si="7"/>
        <v>2.9376871395137769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103.1689595872743</v>
      </c>
      <c r="C32" s="210">
        <v>74.845055889939815</v>
      </c>
      <c r="D32" s="210">
        <v>143.35838349097159</v>
      </c>
      <c r="E32" s="210">
        <v>162.27592433361991</v>
      </c>
      <c r="F32" s="210">
        <v>192.92338779019781</v>
      </c>
      <c r="G32" s="210">
        <v>195.83447979363709</v>
      </c>
      <c r="H32" s="210">
        <v>164.55270851246769</v>
      </c>
      <c r="I32" s="210">
        <v>171.7307824591573</v>
      </c>
      <c r="J32" s="210">
        <v>170.8731728288908</v>
      </c>
      <c r="K32" s="210">
        <v>75.71401547721409</v>
      </c>
      <c r="L32" s="210">
        <v>190.12407566638001</v>
      </c>
      <c r="M32" s="210">
        <v>219.5446259673258</v>
      </c>
      <c r="N32" s="210">
        <v>216.24161650902829</v>
      </c>
      <c r="O32" s="210">
        <v>250.88813413585549</v>
      </c>
      <c r="P32" s="210">
        <v>212.333361994841</v>
      </c>
      <c r="Q32" s="210">
        <v>244.61238177128121</v>
      </c>
      <c r="R32" s="210">
        <v>242.35202063628549</v>
      </c>
      <c r="S32" s="210">
        <v>220.4933791917455</v>
      </c>
      <c r="T32" s="210">
        <v>201.0357695614789</v>
      </c>
      <c r="U32" s="210">
        <v>208.77119518486671</v>
      </c>
      <c r="V32" s="210">
        <v>191.5945829750645</v>
      </c>
      <c r="W32" s="210">
        <v>177.91702493551159</v>
      </c>
      <c r="X32" s="210">
        <v>193.22012037833181</v>
      </c>
      <c r="Y32" s="210">
        <v>135.83697334479791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51.772914875322442</v>
      </c>
      <c r="E33" s="213">
        <v>18.886758383490971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0.76809974204643161</v>
      </c>
      <c r="P33" s="213">
        <v>1.001977644024076</v>
      </c>
      <c r="Q33" s="213">
        <v>0.83121238177128109</v>
      </c>
      <c r="R33" s="213">
        <v>1.519088564058469</v>
      </c>
      <c r="S33" s="213">
        <v>1.3525365434221841</v>
      </c>
      <c r="T33" s="213">
        <v>1.1573516766981939</v>
      </c>
      <c r="U33" s="213">
        <v>0.96655202063628542</v>
      </c>
      <c r="V33" s="213">
        <v>0.97652622527944977</v>
      </c>
      <c r="W33" s="213">
        <v>3.1330180567497861</v>
      </c>
      <c r="X33" s="213">
        <v>2.969475494411006</v>
      </c>
      <c r="Y33" s="213">
        <v>0.96921754084264822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30.94006878761823</v>
      </c>
      <c r="C34" s="204">
        <f t="shared" si="8"/>
        <v>20.325709372312982</v>
      </c>
      <c r="D34" s="204">
        <f t="shared" si="8"/>
        <v>32.869905417024931</v>
      </c>
      <c r="E34" s="204">
        <f t="shared" si="8"/>
        <v>29.07231298366294</v>
      </c>
      <c r="F34" s="204">
        <f t="shared" si="8"/>
        <v>29.975150472914873</v>
      </c>
      <c r="G34" s="204">
        <f t="shared" si="8"/>
        <v>31.904987102321581</v>
      </c>
      <c r="H34" s="204">
        <f t="shared" si="8"/>
        <v>11.447979363714531</v>
      </c>
      <c r="I34" s="204">
        <f t="shared" si="8"/>
        <v>23.88460877042132</v>
      </c>
      <c r="J34" s="204">
        <f t="shared" si="8"/>
        <v>18.152278589853829</v>
      </c>
      <c r="K34" s="204">
        <f t="shared" si="8"/>
        <v>7.643078245915734</v>
      </c>
      <c r="L34" s="204">
        <f t="shared" si="8"/>
        <v>8.5984522785898534</v>
      </c>
      <c r="M34" s="204">
        <f t="shared" si="8"/>
        <v>9.6493551160791053</v>
      </c>
      <c r="N34" s="204">
        <f t="shared" si="8"/>
        <v>4.7769561478933786</v>
      </c>
      <c r="O34" s="204">
        <f t="shared" si="8"/>
        <v>1.9107480653482369</v>
      </c>
      <c r="P34" s="204">
        <f t="shared" si="8"/>
        <v>3.8214961306964752</v>
      </c>
      <c r="Q34" s="204">
        <f t="shared" si="8"/>
        <v>0</v>
      </c>
      <c r="R34" s="204">
        <f t="shared" si="8"/>
        <v>0</v>
      </c>
      <c r="S34" s="204">
        <f t="shared" si="8"/>
        <v>0.91315563198624239</v>
      </c>
      <c r="T34" s="204">
        <f t="shared" si="8"/>
        <v>0.51160791057609623</v>
      </c>
      <c r="U34" s="204">
        <f t="shared" si="8"/>
        <v>0.95322441960447124</v>
      </c>
      <c r="V34" s="204">
        <f t="shared" si="8"/>
        <v>0.4950988822012039</v>
      </c>
      <c r="W34" s="204">
        <f t="shared" si="8"/>
        <v>0.52966466036113491</v>
      </c>
      <c r="X34" s="204">
        <f t="shared" si="8"/>
        <v>0.45184866723989681</v>
      </c>
      <c r="Y34" s="204">
        <f t="shared" si="8"/>
        <v>0.42149613069647462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0.36809974204643159</v>
      </c>
      <c r="T36" s="204">
        <v>0.39441100601891649</v>
      </c>
      <c r="U36" s="204">
        <v>0.38237317282889077</v>
      </c>
      <c r="V36" s="204">
        <v>0.35159071367153921</v>
      </c>
      <c r="W36" s="204">
        <v>0.3548581255374032</v>
      </c>
      <c r="X36" s="204">
        <v>0.34170249355116078</v>
      </c>
      <c r="Y36" s="204">
        <v>0.31642304385210662</v>
      </c>
      <c r="DA36" s="71" t="s">
        <v>1828</v>
      </c>
    </row>
    <row r="37" spans="1:105" ht="12" customHeight="1" x14ac:dyDescent="0.25">
      <c r="A37" s="18" t="s">
        <v>71</v>
      </c>
      <c r="B37" s="204">
        <v>1.026999140154772</v>
      </c>
      <c r="C37" s="204">
        <v>1.026999140154772</v>
      </c>
      <c r="D37" s="204">
        <v>1.026999140154772</v>
      </c>
      <c r="E37" s="204">
        <v>2.0540842648323299</v>
      </c>
      <c r="F37" s="204">
        <v>1.026999140154772</v>
      </c>
      <c r="G37" s="204">
        <v>1.026999140154772</v>
      </c>
      <c r="H37" s="204">
        <v>1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0.43138435081685289</v>
      </c>
      <c r="T37" s="204">
        <v>0.1171969045571797</v>
      </c>
      <c r="U37" s="204">
        <v>0.57085124677558041</v>
      </c>
      <c r="V37" s="204">
        <v>0.14350816852966469</v>
      </c>
      <c r="W37" s="204">
        <v>0.17480653482373171</v>
      </c>
      <c r="X37" s="204">
        <v>0.110146173688736</v>
      </c>
      <c r="Y37" s="204">
        <v>0.105073086844368</v>
      </c>
      <c r="DA37" s="71" t="s">
        <v>1829</v>
      </c>
    </row>
    <row r="38" spans="1:105" ht="12" customHeight="1" x14ac:dyDescent="0.25">
      <c r="A38" s="18" t="s">
        <v>32</v>
      </c>
      <c r="B38" s="204">
        <v>29.913069647463459</v>
      </c>
      <c r="C38" s="204">
        <v>19.298710232158211</v>
      </c>
      <c r="D38" s="204">
        <v>31.84290627687016</v>
      </c>
      <c r="E38" s="204">
        <v>27.01822871883061</v>
      </c>
      <c r="F38" s="204">
        <v>28.948151332760101</v>
      </c>
      <c r="G38" s="204">
        <v>30.877987962166809</v>
      </c>
      <c r="H38" s="204">
        <v>10.447979363714531</v>
      </c>
      <c r="I38" s="204">
        <v>23.88460877042132</v>
      </c>
      <c r="J38" s="204">
        <v>18.152278589853829</v>
      </c>
      <c r="K38" s="204">
        <v>7.643078245915734</v>
      </c>
      <c r="L38" s="204">
        <v>8.5984522785898534</v>
      </c>
      <c r="M38" s="204">
        <v>9.6493551160791053</v>
      </c>
      <c r="N38" s="204">
        <v>4.7769561478933786</v>
      </c>
      <c r="O38" s="204">
        <v>1.9107480653482369</v>
      </c>
      <c r="P38" s="204">
        <v>3.8214961306964752</v>
      </c>
      <c r="Q38" s="204">
        <v>0</v>
      </c>
      <c r="R38" s="204">
        <v>0</v>
      </c>
      <c r="S38" s="204">
        <v>0.1136715391229579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40.218744625967332</v>
      </c>
      <c r="C40" s="204">
        <f t="shared" si="9"/>
        <v>31.900687876182289</v>
      </c>
      <c r="D40" s="204">
        <f t="shared" si="9"/>
        <v>21.044797936371449</v>
      </c>
      <c r="E40" s="204">
        <f t="shared" si="9"/>
        <v>47.334909716251069</v>
      </c>
      <c r="F40" s="204">
        <f t="shared" si="9"/>
        <v>53.375236457437659</v>
      </c>
      <c r="G40" s="204">
        <f t="shared" si="9"/>
        <v>51.504729148753221</v>
      </c>
      <c r="H40" s="204">
        <f t="shared" si="9"/>
        <v>54.728976784178847</v>
      </c>
      <c r="I40" s="204">
        <f t="shared" si="9"/>
        <v>52.881083404987088</v>
      </c>
      <c r="J40" s="204">
        <f t="shared" si="9"/>
        <v>46.453568357695609</v>
      </c>
      <c r="K40" s="204">
        <f t="shared" si="9"/>
        <v>26.741014617368869</v>
      </c>
      <c r="L40" s="204">
        <f t="shared" si="9"/>
        <v>32.352020636285467</v>
      </c>
      <c r="M40" s="204">
        <f t="shared" si="9"/>
        <v>35.232072226999144</v>
      </c>
      <c r="N40" s="204">
        <f t="shared" si="9"/>
        <v>39.939896818572649</v>
      </c>
      <c r="O40" s="204">
        <f t="shared" si="9"/>
        <v>48.925795356835764</v>
      </c>
      <c r="P40" s="204">
        <f t="shared" si="9"/>
        <v>41.703095442820292</v>
      </c>
      <c r="Q40" s="204">
        <f t="shared" si="9"/>
        <v>46.174376612209812</v>
      </c>
      <c r="R40" s="204">
        <f t="shared" si="9"/>
        <v>47.377300085984523</v>
      </c>
      <c r="S40" s="204">
        <f t="shared" si="9"/>
        <v>41.804643164230427</v>
      </c>
      <c r="T40" s="204">
        <f t="shared" si="9"/>
        <v>43.219260533104027</v>
      </c>
      <c r="U40" s="204">
        <f t="shared" si="9"/>
        <v>40.898710232158209</v>
      </c>
      <c r="V40" s="204">
        <f t="shared" si="9"/>
        <v>38.345915735167672</v>
      </c>
      <c r="W40" s="204">
        <f t="shared" si="9"/>
        <v>41.957265692175397</v>
      </c>
      <c r="X40" s="204">
        <f t="shared" si="9"/>
        <v>32.221840068787607</v>
      </c>
      <c r="Y40" s="204">
        <f t="shared" si="9"/>
        <v>22.592347377472059</v>
      </c>
      <c r="DA40" s="71"/>
    </row>
    <row r="41" spans="1:105" ht="12" customHeight="1" x14ac:dyDescent="0.25">
      <c r="A41" s="18" t="s">
        <v>73</v>
      </c>
      <c r="B41" s="204">
        <v>40.218744625967332</v>
      </c>
      <c r="C41" s="204">
        <v>31.900687876182289</v>
      </c>
      <c r="D41" s="204">
        <v>21.044797936371449</v>
      </c>
      <c r="E41" s="204">
        <v>47.334909716251069</v>
      </c>
      <c r="F41" s="204">
        <v>53.375236457437659</v>
      </c>
      <c r="G41" s="204">
        <v>51.504729148753221</v>
      </c>
      <c r="H41" s="204">
        <v>54.728976784178847</v>
      </c>
      <c r="I41" s="204">
        <v>52.881083404987088</v>
      </c>
      <c r="J41" s="204">
        <v>46.453568357695609</v>
      </c>
      <c r="K41" s="204">
        <v>26.741014617368869</v>
      </c>
      <c r="L41" s="204">
        <v>32.352020636285467</v>
      </c>
      <c r="M41" s="204">
        <v>35.232072226999144</v>
      </c>
      <c r="N41" s="204">
        <v>39.939896818572649</v>
      </c>
      <c r="O41" s="204">
        <v>48.925795356835764</v>
      </c>
      <c r="P41" s="204">
        <v>41.703095442820292</v>
      </c>
      <c r="Q41" s="204">
        <v>46.174376612209812</v>
      </c>
      <c r="R41" s="204">
        <v>47.377300085984523</v>
      </c>
      <c r="S41" s="204">
        <v>41.804643164230427</v>
      </c>
      <c r="T41" s="204">
        <v>43.219260533104027</v>
      </c>
      <c r="U41" s="204">
        <v>40.898710232158209</v>
      </c>
      <c r="V41" s="204">
        <v>38.345915735167672</v>
      </c>
      <c r="W41" s="204">
        <v>41.957265692175397</v>
      </c>
      <c r="X41" s="204">
        <v>32.221840068787607</v>
      </c>
      <c r="Y41" s="204">
        <v>22.592347377472059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8.2879621668099741</v>
      </c>
      <c r="C43" s="204">
        <f t="shared" si="10"/>
        <v>0.74041272570937233</v>
      </c>
      <c r="D43" s="204">
        <f t="shared" si="10"/>
        <v>2.603439380911436</v>
      </c>
      <c r="E43" s="204">
        <f t="shared" si="10"/>
        <v>25.341530524505579</v>
      </c>
      <c r="F43" s="204">
        <f t="shared" si="10"/>
        <v>28.327171109200339</v>
      </c>
      <c r="G43" s="204">
        <f t="shared" si="10"/>
        <v>56.152708512467747</v>
      </c>
      <c r="H43" s="204">
        <f t="shared" si="10"/>
        <v>54.098538263112637</v>
      </c>
      <c r="I43" s="204">
        <f t="shared" si="10"/>
        <v>57.776784178847812</v>
      </c>
      <c r="J43" s="204">
        <f t="shared" si="10"/>
        <v>61.884952708512458</v>
      </c>
      <c r="K43" s="204">
        <f t="shared" si="10"/>
        <v>18.486672398968189</v>
      </c>
      <c r="L43" s="204">
        <f t="shared" si="10"/>
        <v>115.3386930352536</v>
      </c>
      <c r="M43" s="204">
        <f t="shared" si="10"/>
        <v>140.79965606190879</v>
      </c>
      <c r="N43" s="204">
        <f t="shared" si="10"/>
        <v>138.55451418744619</v>
      </c>
      <c r="O43" s="204">
        <f t="shared" si="10"/>
        <v>164.6603611349957</v>
      </c>
      <c r="P43" s="204">
        <f t="shared" si="10"/>
        <v>130.55313843508171</v>
      </c>
      <c r="Q43" s="204">
        <f t="shared" si="10"/>
        <v>162.5107480653482</v>
      </c>
      <c r="R43" s="204">
        <f t="shared" si="10"/>
        <v>155.5603611349957</v>
      </c>
      <c r="S43" s="204">
        <f t="shared" si="10"/>
        <v>138.25924333619949</v>
      </c>
      <c r="T43" s="204">
        <f t="shared" si="10"/>
        <v>117.11762682717109</v>
      </c>
      <c r="U43" s="204">
        <f t="shared" si="10"/>
        <v>127.020464316423</v>
      </c>
      <c r="V43" s="204">
        <f t="shared" si="10"/>
        <v>115.1227858985383</v>
      </c>
      <c r="W43" s="204">
        <f t="shared" si="10"/>
        <v>93.698366294067057</v>
      </c>
      <c r="X43" s="204">
        <f t="shared" si="10"/>
        <v>120.8234737747205</v>
      </c>
      <c r="Y43" s="204">
        <f t="shared" si="10"/>
        <v>84.678331900257945</v>
      </c>
      <c r="DA43" s="71"/>
    </row>
    <row r="44" spans="1:105" ht="12" customHeight="1" x14ac:dyDescent="0.25">
      <c r="A44" s="18" t="s">
        <v>38</v>
      </c>
      <c r="B44" s="204">
        <v>8.2879621668099741</v>
      </c>
      <c r="C44" s="204">
        <v>0.74041272570937233</v>
      </c>
      <c r="D44" s="204">
        <v>2.603439380911436</v>
      </c>
      <c r="E44" s="204">
        <v>25.341530524505579</v>
      </c>
      <c r="F44" s="204">
        <v>28.327171109200339</v>
      </c>
      <c r="G44" s="204">
        <v>56.152708512467747</v>
      </c>
      <c r="H44" s="204">
        <v>54.098538263112637</v>
      </c>
      <c r="I44" s="204">
        <v>57.776784178847812</v>
      </c>
      <c r="J44" s="204">
        <v>61.884952708512458</v>
      </c>
      <c r="K44" s="204">
        <v>18.486672398968189</v>
      </c>
      <c r="L44" s="204">
        <v>115.3386930352536</v>
      </c>
      <c r="M44" s="204">
        <v>140.79965606190879</v>
      </c>
      <c r="N44" s="204">
        <v>138.55451418744619</v>
      </c>
      <c r="O44" s="204">
        <v>164.6603611349957</v>
      </c>
      <c r="P44" s="204">
        <v>130.55313843508171</v>
      </c>
      <c r="Q44" s="204">
        <v>162.5107480653482</v>
      </c>
      <c r="R44" s="204">
        <v>155.5603611349957</v>
      </c>
      <c r="S44" s="204">
        <v>138.25924333619949</v>
      </c>
      <c r="T44" s="204">
        <v>117.11762682717109</v>
      </c>
      <c r="U44" s="204">
        <v>127.020464316423</v>
      </c>
      <c r="V44" s="204">
        <v>115.1227858985383</v>
      </c>
      <c r="W44" s="204">
        <v>93.698366294067057</v>
      </c>
      <c r="X44" s="204">
        <v>120.8234737747205</v>
      </c>
      <c r="Y44" s="204">
        <v>84.678331900257945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1.1942390369733451</v>
      </c>
      <c r="C50" s="204">
        <v>1.241960447119518</v>
      </c>
      <c r="D50" s="204">
        <v>1.361392949269131</v>
      </c>
      <c r="E50" s="204">
        <v>1.7435941530524499</v>
      </c>
      <c r="F50" s="204">
        <v>25.26990541702493</v>
      </c>
      <c r="G50" s="204">
        <v>14.139638865004301</v>
      </c>
      <c r="H50" s="204">
        <v>10.48529664660361</v>
      </c>
      <c r="I50" s="204">
        <v>9.6732588134135842</v>
      </c>
      <c r="J50" s="204">
        <v>10.24651762682717</v>
      </c>
      <c r="K50" s="204">
        <v>2.2929492691315558</v>
      </c>
      <c r="L50" s="204">
        <v>5.3740326741186584</v>
      </c>
      <c r="M50" s="204">
        <v>4.3708512467755796</v>
      </c>
      <c r="N50" s="204">
        <v>2.101805674978503</v>
      </c>
      <c r="O50" s="204">
        <v>0.57325881341358553</v>
      </c>
      <c r="P50" s="204">
        <v>0.42992261392949271</v>
      </c>
      <c r="Q50" s="204">
        <v>0.35829750644883918</v>
      </c>
      <c r="R50" s="204">
        <v>0.40601891659501288</v>
      </c>
      <c r="S50" s="204">
        <v>0.38968185726569221</v>
      </c>
      <c r="T50" s="204">
        <v>0.45485812553740318</v>
      </c>
      <c r="U50" s="204">
        <v>0.463542562338779</v>
      </c>
      <c r="V50" s="204">
        <v>0.45812553740326739</v>
      </c>
      <c r="W50" s="204">
        <v>0.41883061049011178</v>
      </c>
      <c r="X50" s="204">
        <v>0.45296646603611351</v>
      </c>
      <c r="Y50" s="204">
        <v>0.38091143594153049</v>
      </c>
      <c r="DA50" s="71" t="s">
        <v>1840</v>
      </c>
    </row>
    <row r="51" spans="1:105" ht="12" customHeight="1" x14ac:dyDescent="0.25">
      <c r="A51" s="21" t="s">
        <v>40</v>
      </c>
      <c r="B51" s="207">
        <v>22.52794496990542</v>
      </c>
      <c r="C51" s="207">
        <v>20.63628546861565</v>
      </c>
      <c r="D51" s="207">
        <v>33.705932932072223</v>
      </c>
      <c r="E51" s="207">
        <v>39.896818572656919</v>
      </c>
      <c r="F51" s="207">
        <v>55.975924333619943</v>
      </c>
      <c r="G51" s="207">
        <v>42.132416165090277</v>
      </c>
      <c r="H51" s="207">
        <v>33.791917454858122</v>
      </c>
      <c r="I51" s="207">
        <v>27.51504729148753</v>
      </c>
      <c r="J51" s="207">
        <v>34.135855546001707</v>
      </c>
      <c r="K51" s="207">
        <v>20.550300945829751</v>
      </c>
      <c r="L51" s="207">
        <v>28.46087704213241</v>
      </c>
      <c r="M51" s="207">
        <v>29.492691315563199</v>
      </c>
      <c r="N51" s="207">
        <v>30.86844368013757</v>
      </c>
      <c r="O51" s="207">
        <v>34.049871023215822</v>
      </c>
      <c r="P51" s="207">
        <v>34.823731728288912</v>
      </c>
      <c r="Q51" s="207">
        <v>34.737747205503013</v>
      </c>
      <c r="R51" s="207">
        <v>37.489251934651762</v>
      </c>
      <c r="S51" s="207">
        <v>37.774118658641441</v>
      </c>
      <c r="T51" s="207">
        <v>38.575064488392087</v>
      </c>
      <c r="U51" s="207">
        <v>38.468701633705933</v>
      </c>
      <c r="V51" s="207">
        <v>36.196130696474633</v>
      </c>
      <c r="W51" s="207">
        <v>38.179879621668093</v>
      </c>
      <c r="X51" s="207">
        <v>36.300515907136713</v>
      </c>
      <c r="Y51" s="207">
        <v>26.79466895958727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103.16895958727426</v>
      </c>
      <c r="C52" s="284">
        <f t="shared" si="11"/>
        <v>74.8450558899398</v>
      </c>
      <c r="D52" s="284">
        <f t="shared" si="11"/>
        <v>143.35838349097165</v>
      </c>
      <c r="E52" s="284">
        <f t="shared" si="11"/>
        <v>162.27592433361994</v>
      </c>
      <c r="F52" s="284">
        <f t="shared" si="11"/>
        <v>192.92338779019778</v>
      </c>
      <c r="G52" s="284">
        <f t="shared" si="11"/>
        <v>195.83447979363717</v>
      </c>
      <c r="H52" s="284">
        <f t="shared" si="11"/>
        <v>164.55270851246775</v>
      </c>
      <c r="I52" s="284">
        <f t="shared" si="11"/>
        <v>171.73078245915727</v>
      </c>
      <c r="J52" s="284">
        <f t="shared" si="11"/>
        <v>170.87317282889083</v>
      </c>
      <c r="K52" s="284">
        <f t="shared" si="11"/>
        <v>75.714015477214105</v>
      </c>
      <c r="L52" s="284">
        <f t="shared" si="11"/>
        <v>190.12407566637995</v>
      </c>
      <c r="M52" s="284">
        <f t="shared" si="11"/>
        <v>219.54462596732589</v>
      </c>
      <c r="N52" s="284">
        <f t="shared" si="11"/>
        <v>216.24161650902829</v>
      </c>
      <c r="O52" s="284">
        <f t="shared" si="11"/>
        <v>250.88813413585561</v>
      </c>
      <c r="P52" s="284">
        <f t="shared" si="11"/>
        <v>212.333361994841</v>
      </c>
      <c r="Q52" s="284">
        <f t="shared" si="11"/>
        <v>244.61238177128115</v>
      </c>
      <c r="R52" s="284">
        <f t="shared" si="11"/>
        <v>242.35202063628554</v>
      </c>
      <c r="S52" s="284">
        <f t="shared" si="11"/>
        <v>220.4933791917455</v>
      </c>
      <c r="T52" s="284">
        <f t="shared" si="11"/>
        <v>201.03576956147893</v>
      </c>
      <c r="U52" s="284">
        <f t="shared" si="11"/>
        <v>208.77119518486671</v>
      </c>
      <c r="V52" s="284">
        <f t="shared" si="11"/>
        <v>191.59458297506458</v>
      </c>
      <c r="W52" s="284">
        <f t="shared" si="11"/>
        <v>177.91702493551159</v>
      </c>
      <c r="X52" s="284">
        <f t="shared" si="11"/>
        <v>193.22012037833184</v>
      </c>
      <c r="Y52" s="284">
        <f t="shared" si="11"/>
        <v>135.83697334479794</v>
      </c>
      <c r="DA52" s="118"/>
    </row>
    <row r="53" spans="1:105" ht="12" customHeight="1" x14ac:dyDescent="0.25">
      <c r="A53" s="51" t="s">
        <v>54</v>
      </c>
      <c r="B53" s="241">
        <f>PPA_fec!B5</f>
        <v>51.734550816568657</v>
      </c>
      <c r="C53" s="241">
        <f>PPA_fec!C5</f>
        <v>34.811342463441612</v>
      </c>
      <c r="D53" s="241">
        <f>PPA_fec!D5</f>
        <v>66.677721372112686</v>
      </c>
      <c r="E53" s="241">
        <f>PPA_fec!E5</f>
        <v>75.516575112216898</v>
      </c>
      <c r="F53" s="241">
        <f>PPA_fec!F5</f>
        <v>85.807141290925301</v>
      </c>
      <c r="G53" s="241">
        <f>PPA_fec!G5</f>
        <v>86.983205705604703</v>
      </c>
      <c r="H53" s="241">
        <f>PPA_fec!H5</f>
        <v>75.386629657435492</v>
      </c>
      <c r="I53" s="241">
        <f>PPA_fec!I5</f>
        <v>72.446601433426807</v>
      </c>
      <c r="J53" s="241">
        <f>PPA_fec!J5</f>
        <v>76.919910116387953</v>
      </c>
      <c r="K53" s="241">
        <f>PPA_fec!K5</f>
        <v>41.526053710556468</v>
      </c>
      <c r="L53" s="241">
        <f>PPA_fec!L5</f>
        <v>97.465089919057959</v>
      </c>
      <c r="M53" s="241">
        <f>PPA_fec!M5</f>
        <v>103.99308535225531</v>
      </c>
      <c r="N53" s="241">
        <f>PPA_fec!N5</f>
        <v>100.0777186855332</v>
      </c>
      <c r="O53" s="241">
        <f>PPA_fec!O5</f>
        <v>111.950970820164</v>
      </c>
      <c r="P53" s="241">
        <f>PPA_fec!P5</f>
        <v>95.032070554615572</v>
      </c>
      <c r="Q53" s="241">
        <f>PPA_fec!Q5</f>
        <v>125.53649798251</v>
      </c>
      <c r="R53" s="241">
        <f>PPA_fec!R5</f>
        <v>123.21090188221829</v>
      </c>
      <c r="S53" s="241">
        <f>PPA_fec!S5</f>
        <v>118.0976065382591</v>
      </c>
      <c r="T53" s="241">
        <f>PPA_fec!T5</f>
        <v>105.38898324571819</v>
      </c>
      <c r="U53" s="241">
        <f>PPA_fec!U5</f>
        <v>110.4768397998656</v>
      </c>
      <c r="V53" s="241">
        <f>PPA_fec!V5</f>
        <v>92.698778700777794</v>
      </c>
      <c r="W53" s="241">
        <f>PPA_fec!W5</f>
        <v>86.153960072563308</v>
      </c>
      <c r="X53" s="241">
        <f>PPA_fec!X5</f>
        <v>98.141002118698367</v>
      </c>
      <c r="Y53" s="241">
        <f>PPA_fec!Y5</f>
        <v>68.816117949714581</v>
      </c>
      <c r="DA53" s="83"/>
    </row>
    <row r="54" spans="1:105" ht="12" customHeight="1" x14ac:dyDescent="0.25">
      <c r="A54" s="99" t="s">
        <v>61</v>
      </c>
      <c r="B54" s="282">
        <f>PPA_fec!B32</f>
        <v>48.449803084715292</v>
      </c>
      <c r="C54" s="282">
        <f>PPA_fec!C32</f>
        <v>36.549786229364848</v>
      </c>
      <c r="D54" s="282">
        <f>PPA_fec!D32</f>
        <v>73.053283794747841</v>
      </c>
      <c r="E54" s="282">
        <f>PPA_fec!E32</f>
        <v>82.753641556682354</v>
      </c>
      <c r="F54" s="282">
        <f>PPA_fec!F32</f>
        <v>103.2562278317266</v>
      </c>
      <c r="G54" s="282">
        <f>PPA_fec!G32</f>
        <v>104.0700723056257</v>
      </c>
      <c r="H54" s="282">
        <f>PPA_fec!H32</f>
        <v>84.399376838517355</v>
      </c>
      <c r="I54" s="282">
        <f>PPA_fec!I32</f>
        <v>93.613494462996059</v>
      </c>
      <c r="J54" s="282">
        <f>PPA_fec!J32</f>
        <v>85.770066759679395</v>
      </c>
      <c r="K54" s="282">
        <f>PPA_fec!K32</f>
        <v>27.131634907346861</v>
      </c>
      <c r="L54" s="282">
        <f>PPA_fec!L32</f>
        <v>85.621242055206849</v>
      </c>
      <c r="M54" s="282">
        <f>PPA_fec!M32</f>
        <v>107.4005523983045</v>
      </c>
      <c r="N54" s="282">
        <f>PPA_fec!N32</f>
        <v>108.4165802161919</v>
      </c>
      <c r="O54" s="282">
        <f>PPA_fec!O32</f>
        <v>131.204648876194</v>
      </c>
      <c r="P54" s="282">
        <f>PPA_fec!P32</f>
        <v>109.57940360225849</v>
      </c>
      <c r="Q54" s="282">
        <f>PPA_fec!Q32</f>
        <v>111.76242243403721</v>
      </c>
      <c r="R54" s="282">
        <f>PPA_fec!R32</f>
        <v>111.8276573993333</v>
      </c>
      <c r="S54" s="282">
        <f>PPA_fec!S32</f>
        <v>94.327558265409579</v>
      </c>
      <c r="T54" s="282">
        <f>PPA_fec!T32</f>
        <v>86.589749915646109</v>
      </c>
      <c r="U54" s="282">
        <f>PPA_fec!U32</f>
        <v>89.8177145136913</v>
      </c>
      <c r="V54" s="282">
        <f>PPA_fec!V32</f>
        <v>90.944624375557424</v>
      </c>
      <c r="W54" s="282">
        <f>PPA_fec!W32</f>
        <v>82.765739936990499</v>
      </c>
      <c r="X54" s="282">
        <f>PPA_fec!X32</f>
        <v>86.535600537267953</v>
      </c>
      <c r="Y54" s="282">
        <f>PPA_fec!Y32</f>
        <v>57.569228398316767</v>
      </c>
      <c r="DA54" s="94"/>
    </row>
    <row r="55" spans="1:105" ht="12" customHeight="1" x14ac:dyDescent="0.25">
      <c r="A55" s="52" t="s">
        <v>62</v>
      </c>
      <c r="B55" s="242">
        <f>PPA_fec!B83</f>
        <v>2.9846056859903238</v>
      </c>
      <c r="C55" s="242">
        <f>PPA_fec!C83</f>
        <v>3.4839271971333421</v>
      </c>
      <c r="D55" s="242">
        <f>PPA_fec!D83</f>
        <v>3.627378324111096</v>
      </c>
      <c r="E55" s="242">
        <f>PPA_fec!E83</f>
        <v>4.0057076647206813</v>
      </c>
      <c r="F55" s="242">
        <f>PPA_fec!F83</f>
        <v>3.8600186675458721</v>
      </c>
      <c r="G55" s="242">
        <f>PPA_fec!G83</f>
        <v>4.7812017824067539</v>
      </c>
      <c r="H55" s="242">
        <f>PPA_fec!H83</f>
        <v>4.7667020165149072</v>
      </c>
      <c r="I55" s="242">
        <f>PPA_fec!I83</f>
        <v>5.6706865627344021</v>
      </c>
      <c r="J55" s="242">
        <f>PPA_fec!J83</f>
        <v>8.1831959528234659</v>
      </c>
      <c r="K55" s="242">
        <f>PPA_fec!K83</f>
        <v>7.0563268593107722</v>
      </c>
      <c r="L55" s="242">
        <f>PPA_fec!L83</f>
        <v>7.0377436921151553</v>
      </c>
      <c r="M55" s="242">
        <f>PPA_fec!M83</f>
        <v>8.1509882167660805</v>
      </c>
      <c r="N55" s="242">
        <f>PPA_fec!N83</f>
        <v>7.7473176073031906</v>
      </c>
      <c r="O55" s="242">
        <f>PPA_fec!O83</f>
        <v>7.7325144394976189</v>
      </c>
      <c r="P55" s="242">
        <f>PPA_fec!P83</f>
        <v>7.7218878379669418</v>
      </c>
      <c r="Q55" s="242">
        <f>PPA_fec!Q83</f>
        <v>7.3134613547339242</v>
      </c>
      <c r="R55" s="242">
        <f>PPA_fec!R83</f>
        <v>7.3134613547339251</v>
      </c>
      <c r="S55" s="242">
        <f>PPA_fec!S83</f>
        <v>8.0682143880768127</v>
      </c>
      <c r="T55" s="242">
        <f>PPA_fec!T83</f>
        <v>9.0570364001146455</v>
      </c>
      <c r="U55" s="242">
        <f>PPA_fec!U83</f>
        <v>8.4766408713098294</v>
      </c>
      <c r="V55" s="242">
        <f>PPA_fec!V83</f>
        <v>7.9511798987293414</v>
      </c>
      <c r="W55" s="242">
        <f>PPA_fec!W83</f>
        <v>8.9973249259577734</v>
      </c>
      <c r="X55" s="242">
        <f>PPA_fec!X83</f>
        <v>8.5435177223655305</v>
      </c>
      <c r="Y55" s="242">
        <f>PPA_fec!Y83</f>
        <v>9.4516269967665796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244.06549343765607</v>
      </c>
      <c r="C57" s="203">
        <f t="shared" si="12"/>
        <v>144.94325579763338</v>
      </c>
      <c r="D57" s="203">
        <f t="shared" si="12"/>
        <v>383.77241801349248</v>
      </c>
      <c r="E57" s="203">
        <f t="shared" si="12"/>
        <v>433.98199353291113</v>
      </c>
      <c r="F57" s="203">
        <f t="shared" si="12"/>
        <v>391.81772375716298</v>
      </c>
      <c r="G57" s="203">
        <f t="shared" si="12"/>
        <v>518.51708207721617</v>
      </c>
      <c r="H57" s="203">
        <f t="shared" si="12"/>
        <v>449.64787247678015</v>
      </c>
      <c r="I57" s="203">
        <f t="shared" si="12"/>
        <v>521.92676123659135</v>
      </c>
      <c r="J57" s="203">
        <f t="shared" si="12"/>
        <v>167.93386883910384</v>
      </c>
      <c r="K57" s="203">
        <f t="shared" si="12"/>
        <v>87.577187038941219</v>
      </c>
      <c r="L57" s="203">
        <f t="shared" si="12"/>
        <v>103.85225783952768</v>
      </c>
      <c r="M57" s="203">
        <f t="shared" si="12"/>
        <v>114.02244611949669</v>
      </c>
      <c r="N57" s="203">
        <f t="shared" si="12"/>
        <v>109.29074579958464</v>
      </c>
      <c r="O57" s="203">
        <f t="shared" si="12"/>
        <v>124.56503720905187</v>
      </c>
      <c r="P57" s="203">
        <f t="shared" si="12"/>
        <v>114.56551594991772</v>
      </c>
      <c r="Q57" s="203">
        <f t="shared" si="12"/>
        <v>112.19753376620704</v>
      </c>
      <c r="R57" s="203">
        <f t="shared" si="12"/>
        <v>118.15059394724928</v>
      </c>
      <c r="S57" s="203">
        <f t="shared" si="12"/>
        <v>106.88792700591587</v>
      </c>
      <c r="T57" s="203">
        <f t="shared" si="12"/>
        <v>107.93821277912235</v>
      </c>
      <c r="U57" s="203">
        <f t="shared" si="12"/>
        <v>103.13484767300514</v>
      </c>
      <c r="V57" s="203">
        <f t="shared" si="12"/>
        <v>95.696850996176821</v>
      </c>
      <c r="W57" s="203">
        <f t="shared" si="12"/>
        <v>111.85620739737942</v>
      </c>
      <c r="X57" s="203">
        <f t="shared" si="12"/>
        <v>89.048478831685301</v>
      </c>
      <c r="Y57" s="203">
        <f t="shared" si="12"/>
        <v>58.408014651260366</v>
      </c>
      <c r="DA57" s="112"/>
    </row>
    <row r="58" spans="1:105" ht="12" customHeight="1" x14ac:dyDescent="0.25">
      <c r="A58" s="51" t="s">
        <v>54</v>
      </c>
      <c r="B58" s="241">
        <f>PPA_emi!B5</f>
        <v>115.60704739450389</v>
      </c>
      <c r="C58" s="241">
        <f>PPA_emi!C5</f>
        <v>61.993429809585393</v>
      </c>
      <c r="D58" s="241">
        <f>PPA_emi!D5</f>
        <v>165.0436110020357</v>
      </c>
      <c r="E58" s="241">
        <f>PPA_emi!E5</f>
        <v>184.65842938580329</v>
      </c>
      <c r="F58" s="241">
        <f>PPA_emi!F5</f>
        <v>151.59594995668709</v>
      </c>
      <c r="G58" s="241">
        <f>PPA_emi!G5</f>
        <v>214.09832249765651</v>
      </c>
      <c r="H58" s="241">
        <f>PPA_emi!H5</f>
        <v>194.5353616544723</v>
      </c>
      <c r="I58" s="241">
        <f>PPA_emi!I5</f>
        <v>214.22721726149791</v>
      </c>
      <c r="J58" s="241">
        <f>PPA_emi!J5</f>
        <v>71.745820152244448</v>
      </c>
      <c r="K58" s="241">
        <f>PPA_emi!K5</f>
        <v>47.208597798281268</v>
      </c>
      <c r="L58" s="241">
        <f>PPA_emi!L5</f>
        <v>50.181045194391913</v>
      </c>
      <c r="M58" s="241">
        <f>PPA_emi!M5</f>
        <v>50.572897985438587</v>
      </c>
      <c r="N58" s="241">
        <f>PPA_emi!N5</f>
        <v>47.297592129550601</v>
      </c>
      <c r="O58" s="241">
        <f>PPA_emi!O5</f>
        <v>52.167445132621481</v>
      </c>
      <c r="P58" s="241">
        <f>PPA_emi!P5</f>
        <v>47.983394776584383</v>
      </c>
      <c r="Q58" s="241">
        <f>PPA_emi!Q5</f>
        <v>54.010671158367757</v>
      </c>
      <c r="R58" s="241">
        <f>PPA_emi!R5</f>
        <v>56.494137700615717</v>
      </c>
      <c r="S58" s="241">
        <f>PPA_emi!S5</f>
        <v>53.610052063173441</v>
      </c>
      <c r="T58" s="241">
        <f>PPA_emi!T5</f>
        <v>52.948786631310803</v>
      </c>
      <c r="U58" s="241">
        <f>PPA_emi!U5</f>
        <v>50.979706527258401</v>
      </c>
      <c r="V58" s="241">
        <f>PPA_emi!V5</f>
        <v>43.044265715602037</v>
      </c>
      <c r="W58" s="241">
        <f>PPA_emi!W5</f>
        <v>50.649968525534469</v>
      </c>
      <c r="X58" s="241">
        <f>PPA_emi!X5</f>
        <v>41.993955654613153</v>
      </c>
      <c r="Y58" s="241">
        <f>PPA_emi!Y5</f>
        <v>26.775895563938079</v>
      </c>
      <c r="DA58" s="83"/>
    </row>
    <row r="59" spans="1:105" ht="12" customHeight="1" x14ac:dyDescent="0.25">
      <c r="A59" s="99" t="s">
        <v>61</v>
      </c>
      <c r="B59" s="282">
        <f>PPA_emi!B32</f>
        <v>126.4788086273268</v>
      </c>
      <c r="C59" s="282">
        <f>PPA_emi!C32</f>
        <v>81.354782491668473</v>
      </c>
      <c r="D59" s="282">
        <f>PPA_emi!D32</f>
        <v>217.18687483506741</v>
      </c>
      <c r="E59" s="282">
        <f>PPA_emi!E32</f>
        <v>247.3969717138327</v>
      </c>
      <c r="F59" s="282">
        <f>PPA_emi!F32</f>
        <v>239.07662941650409</v>
      </c>
      <c r="G59" s="282">
        <f>PPA_emi!G32</f>
        <v>301.61862700432329</v>
      </c>
      <c r="H59" s="282">
        <f>PPA_emi!H32</f>
        <v>251.84775990488359</v>
      </c>
      <c r="I59" s="282">
        <f>PPA_emi!I32</f>
        <v>302.33371864948691</v>
      </c>
      <c r="J59" s="282">
        <f>PPA_emi!J32</f>
        <v>90.200039369070822</v>
      </c>
      <c r="K59" s="282">
        <f>PPA_emi!K32</f>
        <v>36.269017435641892</v>
      </c>
      <c r="L59" s="282">
        <f>PPA_emi!L32</f>
        <v>46.517913175590387</v>
      </c>
      <c r="M59" s="282">
        <f>PPA_emi!M32</f>
        <v>54.215488207975874</v>
      </c>
      <c r="N59" s="282">
        <f>PPA_emi!N32</f>
        <v>53.763746897647593</v>
      </c>
      <c r="O59" s="282">
        <f>PPA_emi!O32</f>
        <v>63.816112894975049</v>
      </c>
      <c r="P59" s="282">
        <f>PPA_emi!P32</f>
        <v>59.715620214145801</v>
      </c>
      <c r="Q59" s="282">
        <f>PPA_emi!Q32</f>
        <v>50.336035335203817</v>
      </c>
      <c r="R59" s="282">
        <f>PPA_emi!R32</f>
        <v>54.55817672248331</v>
      </c>
      <c r="S59" s="282">
        <f>PPA_emi!S32</f>
        <v>46.187998360335641</v>
      </c>
      <c r="T59" s="282">
        <f>PPA_emi!T32</f>
        <v>47.946064128152429</v>
      </c>
      <c r="U59" s="282">
        <f>PPA_emi!U32</f>
        <v>45.319822264906783</v>
      </c>
      <c r="V59" s="282">
        <f>PPA_emi!V32</f>
        <v>46.641856251443642</v>
      </c>
      <c r="W59" s="282">
        <f>PPA_emi!W32</f>
        <v>55.293560284793941</v>
      </c>
      <c r="X59" s="282">
        <f>PPA_emi!X32</f>
        <v>40.610605019990913</v>
      </c>
      <c r="Y59" s="282">
        <f>PPA_emi!Y32</f>
        <v>24.396584926782229</v>
      </c>
      <c r="DA59" s="94"/>
    </row>
    <row r="60" spans="1:105" ht="12" customHeight="1" x14ac:dyDescent="0.25">
      <c r="A60" s="52" t="s">
        <v>62</v>
      </c>
      <c r="B60" s="242">
        <f>PPA_emi!B83</f>
        <v>1.979637415825394</v>
      </c>
      <c r="C60" s="242">
        <f>PPA_emi!C83</f>
        <v>1.595043496379525</v>
      </c>
      <c r="D60" s="242">
        <f>PPA_emi!D83</f>
        <v>1.541932176389369</v>
      </c>
      <c r="E60" s="242">
        <f>PPA_emi!E83</f>
        <v>1.926592433275109</v>
      </c>
      <c r="F60" s="242">
        <f>PPA_emi!F83</f>
        <v>1.145144383971813</v>
      </c>
      <c r="G60" s="242">
        <f>PPA_emi!G83</f>
        <v>2.8001325752363879</v>
      </c>
      <c r="H60" s="242">
        <f>PPA_emi!H83</f>
        <v>3.264750917424263</v>
      </c>
      <c r="I60" s="242">
        <f>PPA_emi!I83</f>
        <v>5.3658253256064734</v>
      </c>
      <c r="J60" s="242">
        <f>PPA_emi!J83</f>
        <v>5.9880093177885714</v>
      </c>
      <c r="K60" s="242">
        <f>PPA_emi!K83</f>
        <v>4.0995718050180638</v>
      </c>
      <c r="L60" s="242">
        <f>PPA_emi!L83</f>
        <v>7.1532994695453738</v>
      </c>
      <c r="M60" s="242">
        <f>PPA_emi!M83</f>
        <v>9.2340599260822422</v>
      </c>
      <c r="N60" s="242">
        <f>PPA_emi!N83</f>
        <v>8.2294067723864508</v>
      </c>
      <c r="O60" s="242">
        <f>PPA_emi!O83</f>
        <v>8.5814791814553377</v>
      </c>
      <c r="P60" s="242">
        <f>PPA_emi!P83</f>
        <v>6.8665009591875492</v>
      </c>
      <c r="Q60" s="242">
        <f>PPA_emi!Q83</f>
        <v>7.8508272726354713</v>
      </c>
      <c r="R60" s="242">
        <f>PPA_emi!R83</f>
        <v>7.0982795241502483</v>
      </c>
      <c r="S60" s="242">
        <f>PPA_emi!S83</f>
        <v>7.0898765824067844</v>
      </c>
      <c r="T60" s="242">
        <f>PPA_emi!T83</f>
        <v>7.043362019659134</v>
      </c>
      <c r="U60" s="242">
        <f>PPA_emi!U83</f>
        <v>6.8353188808399628</v>
      </c>
      <c r="V60" s="242">
        <f>PPA_emi!V83</f>
        <v>6.0107290291311362</v>
      </c>
      <c r="W60" s="242">
        <f>PPA_emi!W83</f>
        <v>5.9126785870510012</v>
      </c>
      <c r="X60" s="242">
        <f>PPA_emi!X83</f>
        <v>6.4439181570812218</v>
      </c>
      <c r="Y60" s="242">
        <f>PPA_emi!Y83</f>
        <v>7.2355341605400652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60.10325350374216</v>
      </c>
      <c r="C63" s="287">
        <f t="shared" si="13"/>
        <v>71.834200783679393</v>
      </c>
      <c r="D63" s="287">
        <f t="shared" si="13"/>
        <v>116.11725158183566</v>
      </c>
      <c r="E63" s="287">
        <f t="shared" si="13"/>
        <v>131.7266703224025</v>
      </c>
      <c r="F63" s="287">
        <f t="shared" si="13"/>
        <v>59.936816596352493</v>
      </c>
      <c r="G63" s="287">
        <f t="shared" si="13"/>
        <v>68.048334024602852</v>
      </c>
      <c r="H63" s="287">
        <f t="shared" si="13"/>
        <v>71.317777819196905</v>
      </c>
      <c r="I63" s="287">
        <f t="shared" si="13"/>
        <v>64.010839787730603</v>
      </c>
      <c r="J63" s="287">
        <f t="shared" si="13"/>
        <v>73.250575071976058</v>
      </c>
      <c r="K63" s="287">
        <f t="shared" si="13"/>
        <v>120.64611775482939</v>
      </c>
      <c r="L63" s="287">
        <f t="shared" si="13"/>
        <v>110.19205526943865</v>
      </c>
      <c r="M63" s="287">
        <f t="shared" si="13"/>
        <v>114.45720989331053</v>
      </c>
      <c r="N63" s="287">
        <f t="shared" si="13"/>
        <v>108.67330550708687</v>
      </c>
      <c r="O63" s="287">
        <f t="shared" si="13"/>
        <v>99.808649089228638</v>
      </c>
      <c r="P63" s="287">
        <f t="shared" si="13"/>
        <v>86.766246012962441</v>
      </c>
      <c r="Q63" s="287">
        <f t="shared" si="13"/>
        <v>87.166764302299313</v>
      </c>
      <c r="R63" s="287">
        <f t="shared" si="13"/>
        <v>85.582863526693032</v>
      </c>
      <c r="S63" s="287">
        <f t="shared" si="13"/>
        <v>84.355677118841086</v>
      </c>
      <c r="T63" s="287">
        <f t="shared" si="13"/>
        <v>82.373900592115859</v>
      </c>
      <c r="U63" s="287">
        <f t="shared" si="13"/>
        <v>77.133081648448723</v>
      </c>
      <c r="V63" s="287">
        <f t="shared" si="13"/>
        <v>69.965078895700657</v>
      </c>
      <c r="W63" s="287">
        <f t="shared" si="13"/>
        <v>69.599084074777096</v>
      </c>
      <c r="X63" s="287">
        <f t="shared" si="13"/>
        <v>60.065507553395868</v>
      </c>
      <c r="Y63" s="287">
        <f t="shared" si="13"/>
        <v>60.941754132466386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406.53234275476206</v>
      </c>
      <c r="C64" s="288">
        <f t="shared" si="14"/>
        <v>492.12802189822821</v>
      </c>
      <c r="D64" s="288">
        <f t="shared" si="14"/>
        <v>795.5062171751872</v>
      </c>
      <c r="E64" s="288">
        <f t="shared" si="14"/>
        <v>902.44458753319054</v>
      </c>
      <c r="F64" s="288">
        <f t="shared" si="14"/>
        <v>418.04662981761783</v>
      </c>
      <c r="G64" s="288">
        <f t="shared" si="14"/>
        <v>474.62274974109914</v>
      </c>
      <c r="H64" s="288">
        <f t="shared" si="14"/>
        <v>496.19980098875629</v>
      </c>
      <c r="I64" s="288">
        <f t="shared" si="14"/>
        <v>449.42341528205202</v>
      </c>
      <c r="J64" s="288">
        <f t="shared" si="14"/>
        <v>510.49378748887341</v>
      </c>
      <c r="K64" s="288">
        <f t="shared" si="14"/>
        <v>930.10981432039227</v>
      </c>
      <c r="L64" s="288">
        <f t="shared" si="14"/>
        <v>816.23777552848003</v>
      </c>
      <c r="M64" s="288">
        <f t="shared" si="14"/>
        <v>815.30526531043472</v>
      </c>
      <c r="N64" s="288">
        <f t="shared" si="14"/>
        <v>767.02295934326571</v>
      </c>
      <c r="O64" s="288">
        <f t="shared" si="14"/>
        <v>689.75319679235668</v>
      </c>
      <c r="P64" s="288">
        <f t="shared" si="14"/>
        <v>596.0291107625311</v>
      </c>
      <c r="Q64" s="288">
        <f t="shared" si="14"/>
        <v>655.4352258309184</v>
      </c>
      <c r="R64" s="288">
        <f t="shared" si="14"/>
        <v>638.12683294165322</v>
      </c>
      <c r="S64" s="288">
        <f t="shared" si="14"/>
        <v>665.54870309970772</v>
      </c>
      <c r="T64" s="288">
        <f t="shared" si="14"/>
        <v>640.93047508360075</v>
      </c>
      <c r="U64" s="288">
        <f t="shared" si="14"/>
        <v>601.34855203900895</v>
      </c>
      <c r="V64" s="288">
        <f t="shared" si="14"/>
        <v>516.13207783688347</v>
      </c>
      <c r="W64" s="288">
        <f t="shared" si="14"/>
        <v>512.58013968186265</v>
      </c>
      <c r="X64" s="288">
        <f t="shared" si="14"/>
        <v>453.75685646476404</v>
      </c>
      <c r="Y64" s="288">
        <f t="shared" si="14"/>
        <v>460.37634424406201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7473.7660101608235</v>
      </c>
      <c r="C65" s="289">
        <f t="shared" si="15"/>
        <v>7330.9141053654184</v>
      </c>
      <c r="D65" s="289">
        <f t="shared" si="15"/>
        <v>7632.7653871766679</v>
      </c>
      <c r="E65" s="289">
        <f t="shared" si="15"/>
        <v>8428.8497318295977</v>
      </c>
      <c r="F65" s="289">
        <f t="shared" si="15"/>
        <v>8356.9324495843339</v>
      </c>
      <c r="G65" s="289">
        <f t="shared" si="15"/>
        <v>8845.4304862717727</v>
      </c>
      <c r="H65" s="289">
        <f t="shared" si="15"/>
        <v>8268.4888790992518</v>
      </c>
      <c r="I65" s="289">
        <f t="shared" si="15"/>
        <v>7741.7111660728788</v>
      </c>
      <c r="J65" s="289">
        <f t="shared" si="15"/>
        <v>7758.3517003905763</v>
      </c>
      <c r="K65" s="289">
        <f t="shared" si="15"/>
        <v>7742.9525673764256</v>
      </c>
      <c r="L65" s="289">
        <f t="shared" si="15"/>
        <v>7130.4712481248862</v>
      </c>
      <c r="M65" s="289">
        <f t="shared" si="15"/>
        <v>7616.9001635212444</v>
      </c>
      <c r="N65" s="289">
        <f t="shared" si="15"/>
        <v>6128.2247991959821</v>
      </c>
      <c r="O65" s="289">
        <f t="shared" si="15"/>
        <v>5704.3599520488287</v>
      </c>
      <c r="P65" s="289">
        <f t="shared" si="15"/>
        <v>5585.1145069471122</v>
      </c>
      <c r="Q65" s="289">
        <f t="shared" si="15"/>
        <v>4333.3421414908616</v>
      </c>
      <c r="R65" s="289">
        <f t="shared" si="15"/>
        <v>5619.8687467874925</v>
      </c>
      <c r="S65" s="289">
        <f t="shared" si="15"/>
        <v>5290.5990437929895</v>
      </c>
      <c r="T65" s="289">
        <f t="shared" si="15"/>
        <v>5456.3853849886818</v>
      </c>
      <c r="U65" s="289">
        <f t="shared" si="15"/>
        <v>6149.2204774903448</v>
      </c>
      <c r="V65" s="289">
        <f t="shared" si="15"/>
        <v>5153.2488389559785</v>
      </c>
      <c r="W65" s="289">
        <f t="shared" si="15"/>
        <v>4997.1343198913701</v>
      </c>
      <c r="X65" s="289">
        <f t="shared" si="15"/>
        <v>4812.6663506335653</v>
      </c>
      <c r="Y65" s="289">
        <f t="shared" si="15"/>
        <v>4814.7209528862977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0.60864177431257238</v>
      </c>
      <c r="C67" s="252">
        <f t="shared" si="16"/>
        <v>0.37838415721132185</v>
      </c>
      <c r="D67" s="252">
        <f t="shared" si="16"/>
        <v>0.72475784100122487</v>
      </c>
      <c r="E67" s="252">
        <f t="shared" si="16"/>
        <v>0.82083233817627066</v>
      </c>
      <c r="F67" s="252">
        <f t="shared" si="16"/>
        <v>0.63560845400685406</v>
      </c>
      <c r="G67" s="252">
        <f t="shared" si="16"/>
        <v>0.64432004226373851</v>
      </c>
      <c r="H67" s="252">
        <f t="shared" si="16"/>
        <v>0.5584194789439666</v>
      </c>
      <c r="I67" s="252">
        <f t="shared" si="16"/>
        <v>0.53664149209945777</v>
      </c>
      <c r="J67" s="252">
        <f t="shared" si="16"/>
        <v>0.56178724887808906</v>
      </c>
      <c r="K67" s="252">
        <f t="shared" si="16"/>
        <v>0.30328698298682788</v>
      </c>
      <c r="L67" s="252">
        <f t="shared" si="16"/>
        <v>0.7210556330477027</v>
      </c>
      <c r="M67" s="252">
        <f t="shared" si="16"/>
        <v>0.77163378609672251</v>
      </c>
      <c r="N67" s="252">
        <f t="shared" si="16"/>
        <v>0.73934484844513293</v>
      </c>
      <c r="O67" s="252">
        <f t="shared" si="16"/>
        <v>0.8270609546406914</v>
      </c>
      <c r="P67" s="252">
        <f t="shared" si="16"/>
        <v>0.70316720054785464</v>
      </c>
      <c r="Q67" s="252">
        <f t="shared" si="16"/>
        <v>0.61925163675639916</v>
      </c>
      <c r="R67" s="252">
        <f t="shared" si="16"/>
        <v>0.60777983999064444</v>
      </c>
      <c r="S67" s="252">
        <f t="shared" si="16"/>
        <v>0.50090175399015602</v>
      </c>
      <c r="T67" s="252">
        <f t="shared" si="16"/>
        <v>0.43391379794844448</v>
      </c>
      <c r="U67" s="252">
        <f t="shared" si="16"/>
        <v>0.46265270656168855</v>
      </c>
      <c r="V67" s="252">
        <f t="shared" si="16"/>
        <v>0.44152788140403809</v>
      </c>
      <c r="W67" s="252">
        <f t="shared" si="16"/>
        <v>0.4103546562160672</v>
      </c>
      <c r="X67" s="252">
        <f t="shared" si="16"/>
        <v>0.45530504346415385</v>
      </c>
      <c r="Y67" s="252">
        <f t="shared" si="16"/>
        <v>0.31925826003115093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0.35624855209349482</v>
      </c>
      <c r="C68" s="291">
        <f t="shared" si="17"/>
        <v>0.21374143993780612</v>
      </c>
      <c r="D68" s="291">
        <f t="shared" si="17"/>
        <v>0.42721218593419791</v>
      </c>
      <c r="E68" s="291">
        <f t="shared" si="17"/>
        <v>0.48393942430808395</v>
      </c>
      <c r="F68" s="291">
        <f t="shared" si="17"/>
        <v>0.31673689518934539</v>
      </c>
      <c r="G68" s="291">
        <f t="shared" si="17"/>
        <v>0.3192333506307537</v>
      </c>
      <c r="H68" s="291">
        <f t="shared" si="17"/>
        <v>0.26964657136906506</v>
      </c>
      <c r="I68" s="291">
        <f t="shared" si="17"/>
        <v>0.25507764158854512</v>
      </c>
      <c r="J68" s="291">
        <f t="shared" si="17"/>
        <v>0.26294511407363619</v>
      </c>
      <c r="K68" s="291">
        <f t="shared" si="17"/>
        <v>0.12508821995088457</v>
      </c>
      <c r="L68" s="291">
        <f t="shared" si="17"/>
        <v>0.34520518507925191</v>
      </c>
      <c r="M68" s="291">
        <f t="shared" si="17"/>
        <v>0.36959479816340723</v>
      </c>
      <c r="N68" s="291">
        <f t="shared" si="17"/>
        <v>0.35655138690496235</v>
      </c>
      <c r="O68" s="291">
        <f t="shared" si="17"/>
        <v>0.39069932962954562</v>
      </c>
      <c r="P68" s="291">
        <f t="shared" si="17"/>
        <v>0.31722607649091999</v>
      </c>
      <c r="Q68" s="291">
        <f t="shared" si="17"/>
        <v>0.31807616596191252</v>
      </c>
      <c r="R68" s="291">
        <f t="shared" si="17"/>
        <v>0.30831998180130493</v>
      </c>
      <c r="S68" s="291">
        <f t="shared" si="17"/>
        <v>0.27317566830411116</v>
      </c>
      <c r="T68" s="291">
        <f t="shared" si="17"/>
        <v>0.23231849623214773</v>
      </c>
      <c r="U68" s="291">
        <f t="shared" si="17"/>
        <v>0.24677230132618427</v>
      </c>
      <c r="V68" s="291">
        <f t="shared" si="17"/>
        <v>0.23230382481176384</v>
      </c>
      <c r="W68" s="291">
        <f t="shared" si="17"/>
        <v>0.2100333450159633</v>
      </c>
      <c r="X68" s="291">
        <f t="shared" si="17"/>
        <v>0.2356441481830677</v>
      </c>
      <c r="Y68" s="291">
        <f t="shared" si="17"/>
        <v>0.1567661367489496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0.3142510337668194</v>
      </c>
      <c r="C69" s="253">
        <f t="shared" si="18"/>
        <v>0.30824450925207214</v>
      </c>
      <c r="D69" s="253">
        <f t="shared" si="18"/>
        <v>0.32093651449067129</v>
      </c>
      <c r="E69" s="253">
        <f t="shared" si="18"/>
        <v>0.35440964275460796</v>
      </c>
      <c r="F69" s="253">
        <f t="shared" si="18"/>
        <v>0.35138572144632124</v>
      </c>
      <c r="G69" s="253">
        <f t="shared" si="18"/>
        <v>0.37192570260352992</v>
      </c>
      <c r="H69" s="253">
        <f t="shared" si="18"/>
        <v>0.34766691577095227</v>
      </c>
      <c r="I69" s="253">
        <f t="shared" si="18"/>
        <v>0.32551738089672683</v>
      </c>
      <c r="J69" s="253">
        <f t="shared" si="18"/>
        <v>0.326217068993017</v>
      </c>
      <c r="K69" s="253">
        <f t="shared" si="18"/>
        <v>0.32556957836215822</v>
      </c>
      <c r="L69" s="253">
        <f t="shared" si="18"/>
        <v>0.2998164456743021</v>
      </c>
      <c r="M69" s="253">
        <f t="shared" si="18"/>
        <v>0.3202694260471905</v>
      </c>
      <c r="N69" s="253">
        <f t="shared" si="18"/>
        <v>0.25767477543244038</v>
      </c>
      <c r="O69" s="253">
        <f t="shared" si="18"/>
        <v>0.23985243978367676</v>
      </c>
      <c r="P69" s="253">
        <f t="shared" si="18"/>
        <v>0.23483850111550669</v>
      </c>
      <c r="Q69" s="253">
        <f t="shared" si="18"/>
        <v>0.17444805803197005</v>
      </c>
      <c r="R69" s="253">
        <f t="shared" si="18"/>
        <v>0.2111529094092772</v>
      </c>
      <c r="S69" s="253">
        <f t="shared" si="18"/>
        <v>0.22667127180532545</v>
      </c>
      <c r="T69" s="253">
        <f t="shared" si="18"/>
        <v>0.24017898630227974</v>
      </c>
      <c r="U69" s="253">
        <f t="shared" si="18"/>
        <v>0.22957620110173768</v>
      </c>
      <c r="V69" s="253">
        <f t="shared" si="18"/>
        <v>0.2158175593187891</v>
      </c>
      <c r="W69" s="253">
        <f t="shared" si="18"/>
        <v>0.21771057482899236</v>
      </c>
      <c r="X69" s="253">
        <f t="shared" si="18"/>
        <v>0.21426060860140508</v>
      </c>
      <c r="Y69" s="253">
        <f t="shared" si="18"/>
        <v>0.21435207979367787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0.2449486811189942</v>
      </c>
      <c r="C71" s="252">
        <f>IF(PPA_ued!C$5=0,"",PPA_ued!C$5/C$10)</f>
        <v>0.15383689208110118</v>
      </c>
      <c r="D71" s="252">
        <f>IF(PPA_ued!D$5=0,"",PPA_ued!D$5/D$10)</f>
        <v>0.27868805019867532</v>
      </c>
      <c r="E71" s="252">
        <f>IF(PPA_ued!E$5=0,"",PPA_ued!E$5/E$10)</f>
        <v>0.32478210555164155</v>
      </c>
      <c r="F71" s="252">
        <f>IF(PPA_ued!F$5=0,"",PPA_ued!F$5/F$10)</f>
        <v>0.25670116293278356</v>
      </c>
      <c r="G71" s="252">
        <f>IF(PPA_ued!G$5=0,"",PPA_ued!G$5/G$10)</f>
        <v>0.25601366030468403</v>
      </c>
      <c r="H71" s="252">
        <f>IF(PPA_ued!H$5=0,"",PPA_ued!H$5/H$10)</f>
        <v>0.22370943790018138</v>
      </c>
      <c r="I71" s="252">
        <f>IF(PPA_ued!I$5=0,"",PPA_ued!I$5/I$10)</f>
        <v>0.21314884488409949</v>
      </c>
      <c r="J71" s="252">
        <f>IF(PPA_ued!J$5=0,"",PPA_ued!J$5/J$10)</f>
        <v>0.2224079896477574</v>
      </c>
      <c r="K71" s="252">
        <f>IF(PPA_ued!K$5=0,"",PPA_ued!K$5/K$10)</f>
        <v>0.12172429493222883</v>
      </c>
      <c r="L71" s="252">
        <f>IF(PPA_ued!L$5=0,"",PPA_ued!L$5/L$10)</f>
        <v>0.27744479188969068</v>
      </c>
      <c r="M71" s="252">
        <f>IF(PPA_ued!M$5=0,"",PPA_ued!M$5/M$10)</f>
        <v>0.29547682618149845</v>
      </c>
      <c r="N71" s="252">
        <f>IF(PPA_ued!N$5=0,"",PPA_ued!N$5/N$10)</f>
        <v>0.28405424236014792</v>
      </c>
      <c r="O71" s="252">
        <f>IF(PPA_ued!O$5=0,"",PPA_ued!O$5/O$10)</f>
        <v>0.31776791166764201</v>
      </c>
      <c r="P71" s="252">
        <f>IF(PPA_ued!P$5=0,"",PPA_ued!P$5/P$10)</f>
        <v>0.27092141265500735</v>
      </c>
      <c r="Q71" s="252">
        <f>IF(PPA_ued!Q$5=0,"",PPA_ued!Q$5/Q$10)</f>
        <v>0.25095959237215743</v>
      </c>
      <c r="R71" s="252">
        <f>IF(PPA_ued!R$5=0,"",PPA_ued!R$5/R$10)</f>
        <v>0.25249832435491948</v>
      </c>
      <c r="S71" s="252">
        <f>IF(PPA_ued!S$5=0,"",PPA_ued!S$5/S$10)</f>
        <v>0.21558544591239068</v>
      </c>
      <c r="T71" s="252">
        <f>IF(PPA_ued!T$5=0,"",PPA_ued!T$5/T$10)</f>
        <v>0.1878694046385152</v>
      </c>
      <c r="U71" s="252">
        <f>IF(PPA_ued!U$5=0,"",PPA_ued!U$5/U$10)</f>
        <v>0.19959389837005956</v>
      </c>
      <c r="V71" s="252">
        <f>IF(PPA_ued!V$5=0,"",PPA_ued!V$5/V$10)</f>
        <v>0.19070765638079368</v>
      </c>
      <c r="W71" s="252">
        <f>IF(PPA_ued!W$5=0,"",PPA_ued!W$5/W$10)</f>
        <v>0.17866510920029899</v>
      </c>
      <c r="X71" s="252">
        <f>IF(PPA_ued!X$5=0,"",PPA_ued!X$5/X$10)</f>
        <v>0.19537145059662769</v>
      </c>
      <c r="Y71" s="252">
        <f>IF(PPA_ued!Y$5=0,"",PPA_ued!Y$5/Y$10)</f>
        <v>0.13686996835653778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0.20773948120273295</v>
      </c>
      <c r="C72" s="291">
        <f>IF(PPA_ued!C$32=0,"",PPA_ued!C$32/C$11)</f>
        <v>0.12603706374396503</v>
      </c>
      <c r="D72" s="291">
        <f>IF(PPA_ued!D$32=0,"",PPA_ued!D$32/D$11)</f>
        <v>0.23544913051058169</v>
      </c>
      <c r="E72" s="291">
        <f>IF(PPA_ued!E$32=0,"",PPA_ued!E$32/E$11)</f>
        <v>0.27599759283889996</v>
      </c>
      <c r="F72" s="291">
        <f>IF(PPA_ued!F$32=0,"",PPA_ued!F$32/F$11)</f>
        <v>0.18839117902761207</v>
      </c>
      <c r="G72" s="291">
        <f>IF(PPA_ued!G$32=0,"",PPA_ued!G$32/G$11)</f>
        <v>0.18687083698783652</v>
      </c>
      <c r="H72" s="291">
        <f>IF(PPA_ued!H$32=0,"",PPA_ued!H$32/H$11)</f>
        <v>0.16046954062393509</v>
      </c>
      <c r="I72" s="291">
        <f>IF(PPA_ued!I$32=0,"",PPA_ued!I$32/I$11)</f>
        <v>0.15238094887456224</v>
      </c>
      <c r="J72" s="291">
        <f>IF(PPA_ued!J$32=0,"",PPA_ued!J$32/J$11)</f>
        <v>0.15627610771856659</v>
      </c>
      <c r="K72" s="291">
        <f>IF(PPA_ued!K$32=0,"",PPA_ued!K$32/K$11)</f>
        <v>7.5482479043030334E-2</v>
      </c>
      <c r="L72" s="291">
        <f>IF(PPA_ued!L$32=0,"",PPA_ued!L$32/L$11)</f>
        <v>0.19954697659807308</v>
      </c>
      <c r="M72" s="291">
        <f>IF(PPA_ued!M$32=0,"",PPA_ued!M$32/M$11)</f>
        <v>0.21281117297957744</v>
      </c>
      <c r="N72" s="291">
        <f>IF(PPA_ued!N$32=0,"",PPA_ued!N$32/N$11)</f>
        <v>0.20589001644888805</v>
      </c>
      <c r="O72" s="291">
        <f>IF(PPA_ued!O$32=0,"",PPA_ued!O$32/O$11)</f>
        <v>0.22867442775262983</v>
      </c>
      <c r="P72" s="291">
        <f>IF(PPA_ued!P$32=0,"",PPA_ued!P$32/P$11)</f>
        <v>0.18830434175080046</v>
      </c>
      <c r="Q72" s="291">
        <f>IF(PPA_ued!Q$32=0,"",PPA_ued!Q$32/Q$11)</f>
        <v>0.18842267097327739</v>
      </c>
      <c r="R72" s="291">
        <f>IF(PPA_ued!R$32=0,"",PPA_ued!R$32/R$11)</f>
        <v>0.18798379526094727</v>
      </c>
      <c r="S72" s="291">
        <f>IF(PPA_ued!S$32=0,"",PPA_ued!S$32/S$11)</f>
        <v>0.16649177987771896</v>
      </c>
      <c r="T72" s="291">
        <f>IF(PPA_ued!T$32=0,"",PPA_ued!T$32/T$11)</f>
        <v>0.14234143685575032</v>
      </c>
      <c r="U72" s="291">
        <f>IF(PPA_ued!U$32=0,"",PPA_ued!U$32/U$11)</f>
        <v>0.15296792047798971</v>
      </c>
      <c r="V72" s="291">
        <f>IF(PPA_ued!V$32=0,"",PPA_ued!V$32/V$11)</f>
        <v>0.14615685746696994</v>
      </c>
      <c r="W72" s="291">
        <f>IF(PPA_ued!W$32=0,"",PPA_ued!W$32/W$11)</f>
        <v>0.13505625182937819</v>
      </c>
      <c r="X72" s="291">
        <f>IF(PPA_ued!X$32=0,"",PPA_ued!X$32/X$11)</f>
        <v>0.1493558545379465</v>
      </c>
      <c r="Y72" s="291">
        <f>IF(PPA_ued!Y$32=0,"",PPA_ued!Y$32/Y$11)</f>
        <v>9.9309740702936758E-2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0.15890378519747089</v>
      </c>
      <c r="C73" s="253">
        <f>IF(PPA_ued!C$83=0,"",PPA_ued!C$83/C$12)</f>
        <v>0.15649532471264938</v>
      </c>
      <c r="D73" s="253">
        <f>IF(PPA_ued!D$83=0,"",PPA_ued!D$83/D$12)</f>
        <v>0.16401505392191174</v>
      </c>
      <c r="E73" s="253">
        <f>IF(PPA_ued!E$83=0,"",PPA_ued!E$83/E$12)</f>
        <v>0.18077792567549442</v>
      </c>
      <c r="F73" s="253">
        <f>IF(PPA_ued!F$83=0,"",PPA_ued!F$83/F$12)</f>
        <v>0.18023931377405797</v>
      </c>
      <c r="G73" s="253">
        <f>IF(PPA_ued!G$83=0,"",PPA_ued!G$83/G$12)</f>
        <v>0.19235600045988349</v>
      </c>
      <c r="H73" s="253">
        <f>IF(PPA_ued!H$83=0,"",PPA_ued!H$83/H$12)</f>
        <v>0.18042140977808577</v>
      </c>
      <c r="I73" s="253">
        <f>IF(PPA_ued!I$83=0,"",PPA_ued!I$83/I$12)</f>
        <v>0.17319440853920351</v>
      </c>
      <c r="J73" s="253">
        <f>IF(PPA_ued!J$83=0,"",PPA_ued!J$83/J$12)</f>
        <v>0.17745236294991923</v>
      </c>
      <c r="K73" s="253">
        <f>IF(PPA_ued!K$83=0,"",PPA_ued!K$83/K$12)</f>
        <v>0.1769867588307838</v>
      </c>
      <c r="L73" s="253">
        <f>IF(PPA_ued!L$83=0,"",PPA_ued!L$83/L$12)</f>
        <v>0.16393613126688966</v>
      </c>
      <c r="M73" s="253">
        <f>IF(PPA_ued!M$83=0,"",PPA_ued!M$83/M$12)</f>
        <v>0.17678243331556506</v>
      </c>
      <c r="N73" s="253">
        <f>IF(PPA_ued!N$83=0,"",PPA_ued!N$83/N$12)</f>
        <v>0.14470606969093633</v>
      </c>
      <c r="O73" s="253">
        <f>IF(PPA_ued!O$83=0,"",PPA_ued!O$83/O$12)</f>
        <v>0.13561385677702287</v>
      </c>
      <c r="P73" s="253">
        <f>IF(PPA_ued!P$83=0,"",PPA_ued!P$83/P$12)</f>
        <v>0.13303381054796792</v>
      </c>
      <c r="Q73" s="253">
        <f>IF(PPA_ued!Q$83=0,"",PPA_ued!Q$83/Q$12)</f>
        <v>0.10205229987328523</v>
      </c>
      <c r="R73" s="253">
        <f>IF(PPA_ued!R$83=0,"",PPA_ued!R$83/R$12)</f>
        <v>0.12328875853493308</v>
      </c>
      <c r="S73" s="253">
        <f>IF(PPA_ued!S$83=0,"",PPA_ued!S$83/S$12)</f>
        <v>0.13211493021167189</v>
      </c>
      <c r="T73" s="253">
        <f>IF(PPA_ued!T$83=0,"",PPA_ued!T$83/T$12)</f>
        <v>0.13984352458883112</v>
      </c>
      <c r="U73" s="253">
        <f>IF(PPA_ued!U$83=0,"",PPA_ued!U$83/U$12)</f>
        <v>0.13367661953673823</v>
      </c>
      <c r="V73" s="253">
        <f>IF(PPA_ued!V$83=0,"",PPA_ued!V$83/V$12)</f>
        <v>0.12565450493872868</v>
      </c>
      <c r="W73" s="253">
        <f>IF(PPA_ued!W$83=0,"",PPA_ued!W$83/W$12)</f>
        <v>0.12824083334690492</v>
      </c>
      <c r="X73" s="253">
        <f>IF(PPA_ued!X$83=0,"",PPA_ued!X$83/X$12)</f>
        <v>0.12640247333635327</v>
      </c>
      <c r="Y73" s="253">
        <f>IF(PPA_ued!Y$83=0,"",PPA_ued!Y$83/Y$12)</f>
        <v>0.12869175330491966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2.3656872611106685</v>
      </c>
      <c r="C74" s="254">
        <f t="shared" si="19"/>
        <v>1.9365775611253935</v>
      </c>
      <c r="D74" s="254">
        <f t="shared" si="19"/>
        <v>2.6770141282854345</v>
      </c>
      <c r="E74" s="254">
        <f t="shared" si="19"/>
        <v>2.6743461503303223</v>
      </c>
      <c r="F74" s="254">
        <f t="shared" si="19"/>
        <v>2.0309498409973017</v>
      </c>
      <c r="G74" s="254">
        <f t="shared" si="19"/>
        <v>2.647731301574725</v>
      </c>
      <c r="H74" s="254">
        <f t="shared" si="19"/>
        <v>2.7325461643356146</v>
      </c>
      <c r="I74" s="254">
        <f t="shared" si="19"/>
        <v>3.0392149489024844</v>
      </c>
      <c r="J74" s="254">
        <f t="shared" si="19"/>
        <v>0.98279832965511582</v>
      </c>
      <c r="K74" s="254">
        <f t="shared" si="19"/>
        <v>1.1566839572165777</v>
      </c>
      <c r="L74" s="254">
        <f t="shared" si="19"/>
        <v>0.54623412356130185</v>
      </c>
      <c r="M74" s="254">
        <f t="shared" si="19"/>
        <v>0.51935885753116218</v>
      </c>
      <c r="N74" s="254">
        <f t="shared" si="19"/>
        <v>0.50541032556062881</v>
      </c>
      <c r="O74" s="254">
        <f t="shared" si="19"/>
        <v>0.49649632748912731</v>
      </c>
      <c r="P74" s="254">
        <f t="shared" si="19"/>
        <v>0.53955494734125342</v>
      </c>
      <c r="Q74" s="254">
        <f t="shared" si="19"/>
        <v>0.45867479378502851</v>
      </c>
      <c r="R74" s="254">
        <f t="shared" si="19"/>
        <v>0.48751643843137604</v>
      </c>
      <c r="S74" s="254">
        <f t="shared" si="19"/>
        <v>0.48476705920935598</v>
      </c>
      <c r="T74" s="254">
        <f t="shared" si="19"/>
        <v>0.5369104862013806</v>
      </c>
      <c r="U74" s="254">
        <f t="shared" si="19"/>
        <v>0.49400899190944098</v>
      </c>
      <c r="V74" s="254">
        <f t="shared" si="19"/>
        <v>0.49947576549505818</v>
      </c>
      <c r="W74" s="254">
        <f t="shared" si="19"/>
        <v>0.62869872873561816</v>
      </c>
      <c r="X74" s="254">
        <f t="shared" si="19"/>
        <v>0.46086545571612947</v>
      </c>
      <c r="Y74" s="254">
        <f t="shared" si="19"/>
        <v>0.42998613126488056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2.2346197187330996</v>
      </c>
      <c r="C75" s="255">
        <f t="shared" si="20"/>
        <v>1.7808399625693847</v>
      </c>
      <c r="D75" s="255">
        <f t="shared" si="20"/>
        <v>2.4752437186772793</v>
      </c>
      <c r="E75" s="255">
        <f t="shared" si="20"/>
        <v>2.4452701822269169</v>
      </c>
      <c r="F75" s="255">
        <f t="shared" si="20"/>
        <v>1.7667055174662882</v>
      </c>
      <c r="G75" s="255">
        <f t="shared" si="20"/>
        <v>2.4613753972493706</v>
      </c>
      <c r="H75" s="255">
        <f t="shared" si="20"/>
        <v>2.5805021731102817</v>
      </c>
      <c r="I75" s="255">
        <f t="shared" si="20"/>
        <v>2.9570361207124014</v>
      </c>
      <c r="J75" s="255">
        <f t="shared" si="20"/>
        <v>0.93273406122921154</v>
      </c>
      <c r="K75" s="255">
        <f t="shared" si="20"/>
        <v>1.1368428632138532</v>
      </c>
      <c r="L75" s="255">
        <f t="shared" si="20"/>
        <v>0.51486173394048962</v>
      </c>
      <c r="M75" s="255">
        <f t="shared" si="20"/>
        <v>0.48631019854957891</v>
      </c>
      <c r="N75" s="255">
        <f t="shared" si="20"/>
        <v>0.47260861609136318</v>
      </c>
      <c r="O75" s="255">
        <f t="shared" si="20"/>
        <v>0.46598474984573662</v>
      </c>
      <c r="P75" s="255">
        <f t="shared" si="20"/>
        <v>0.5049179134638343</v>
      </c>
      <c r="Q75" s="255">
        <f t="shared" si="20"/>
        <v>0.43023879131862219</v>
      </c>
      <c r="R75" s="255">
        <f t="shared" si="20"/>
        <v>0.45851573876652962</v>
      </c>
      <c r="S75" s="255">
        <f t="shared" si="20"/>
        <v>0.45394698194671573</v>
      </c>
      <c r="T75" s="255">
        <f t="shared" si="20"/>
        <v>0.50241291832049284</v>
      </c>
      <c r="U75" s="255">
        <f t="shared" si="20"/>
        <v>0.46145152793663108</v>
      </c>
      <c r="V75" s="255">
        <f t="shared" si="20"/>
        <v>0.46434555361882962</v>
      </c>
      <c r="W75" s="255">
        <f t="shared" si="20"/>
        <v>0.58790064302180023</v>
      </c>
      <c r="X75" s="255">
        <f t="shared" si="20"/>
        <v>0.42789409877660328</v>
      </c>
      <c r="Y75" s="255">
        <f t="shared" si="20"/>
        <v>0.3890933746583003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2.6105123359567939</v>
      </c>
      <c r="C76" s="293">
        <f t="shared" si="21"/>
        <v>2.2258620606187396</v>
      </c>
      <c r="D76" s="293">
        <f t="shared" si="21"/>
        <v>2.9729926370631139</v>
      </c>
      <c r="E76" s="293">
        <f t="shared" si="21"/>
        <v>2.9895599403245283</v>
      </c>
      <c r="F76" s="293">
        <f t="shared" si="21"/>
        <v>2.3153724907142617</v>
      </c>
      <c r="G76" s="293">
        <f t="shared" si="21"/>
        <v>2.8982263615475428</v>
      </c>
      <c r="H76" s="293">
        <f t="shared" si="21"/>
        <v>2.9840002300816488</v>
      </c>
      <c r="I76" s="293">
        <f t="shared" si="21"/>
        <v>3.2295954806920992</v>
      </c>
      <c r="J76" s="293">
        <f t="shared" si="21"/>
        <v>1.0516494014374951</v>
      </c>
      <c r="K76" s="293">
        <f t="shared" si="21"/>
        <v>1.3367796507471343</v>
      </c>
      <c r="L76" s="293">
        <f t="shared" si="21"/>
        <v>0.5432987429170506</v>
      </c>
      <c r="M76" s="293">
        <f t="shared" si="21"/>
        <v>0.50479710762485575</v>
      </c>
      <c r="N76" s="293">
        <f t="shared" si="21"/>
        <v>0.49589967503529531</v>
      </c>
      <c r="O76" s="293">
        <f t="shared" si="21"/>
        <v>0.48638606514005889</v>
      </c>
      <c r="P76" s="293">
        <f t="shared" si="21"/>
        <v>0.54495295877769345</v>
      </c>
      <c r="Q76" s="293">
        <f t="shared" si="21"/>
        <v>0.45038425473385224</v>
      </c>
      <c r="R76" s="293">
        <f t="shared" si="21"/>
        <v>0.48787731041935045</v>
      </c>
      <c r="S76" s="293">
        <f t="shared" si="21"/>
        <v>0.48965540092086773</v>
      </c>
      <c r="T76" s="293">
        <f t="shared" si="21"/>
        <v>0.55371523967744984</v>
      </c>
      <c r="U76" s="293">
        <f t="shared" si="21"/>
        <v>0.50457554515037772</v>
      </c>
      <c r="V76" s="293">
        <f t="shared" si="21"/>
        <v>0.51285995815250474</v>
      </c>
      <c r="W76" s="293">
        <f t="shared" si="21"/>
        <v>0.66807304963247949</v>
      </c>
      <c r="X76" s="293">
        <f t="shared" si="21"/>
        <v>0.4692936175152711</v>
      </c>
      <c r="Y76" s="293">
        <f t="shared" si="21"/>
        <v>0.42377821634127627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0.6632827328305948</v>
      </c>
      <c r="C77" s="256">
        <f t="shared" si="22"/>
        <v>0.45782916982075994</v>
      </c>
      <c r="D77" s="256">
        <f t="shared" si="22"/>
        <v>0.42508170877577978</v>
      </c>
      <c r="E77" s="256">
        <f t="shared" si="22"/>
        <v>0.48096181612130967</v>
      </c>
      <c r="F77" s="256">
        <f t="shared" si="22"/>
        <v>0.29666809479444162</v>
      </c>
      <c r="G77" s="256">
        <f t="shared" si="22"/>
        <v>0.58565454935199612</v>
      </c>
      <c r="H77" s="256">
        <f t="shared" si="22"/>
        <v>0.68490770056803973</v>
      </c>
      <c r="I77" s="256">
        <f t="shared" si="22"/>
        <v>0.94623909578579768</v>
      </c>
      <c r="J77" s="256">
        <f t="shared" si="22"/>
        <v>0.73174458393881125</v>
      </c>
      <c r="K77" s="256">
        <f t="shared" si="22"/>
        <v>0.58097816140825576</v>
      </c>
      <c r="L77" s="256">
        <f t="shared" si="22"/>
        <v>1.0164194353311962</v>
      </c>
      <c r="M77" s="256">
        <f t="shared" si="22"/>
        <v>1.1328761225649118</v>
      </c>
      <c r="N77" s="256">
        <f t="shared" si="22"/>
        <v>1.0622265911273352</v>
      </c>
      <c r="O77" s="256">
        <f t="shared" si="22"/>
        <v>1.1097915495147626</v>
      </c>
      <c r="P77" s="256">
        <f t="shared" si="22"/>
        <v>0.88922567942859387</v>
      </c>
      <c r="Q77" s="256">
        <f t="shared" si="22"/>
        <v>1.0734762777619267</v>
      </c>
      <c r="R77" s="256">
        <f t="shared" si="22"/>
        <v>0.97057729300170681</v>
      </c>
      <c r="S77" s="256">
        <f t="shared" si="22"/>
        <v>0.87874171921908606</v>
      </c>
      <c r="T77" s="256">
        <f t="shared" si="22"/>
        <v>0.77766740780350374</v>
      </c>
      <c r="U77" s="256">
        <f t="shared" si="22"/>
        <v>0.80637117752326748</v>
      </c>
      <c r="V77" s="256">
        <f t="shared" si="22"/>
        <v>0.75595434962950547</v>
      </c>
      <c r="W77" s="256">
        <f t="shared" si="22"/>
        <v>0.65715961529772038</v>
      </c>
      <c r="X77" s="256">
        <f t="shared" si="22"/>
        <v>0.75424647861525462</v>
      </c>
      <c r="Y77" s="256">
        <f t="shared" si="22"/>
        <v>0.76553318947260152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BG: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51.734550816568657</v>
      </c>
      <c r="C5" s="223">
        <v>34.811342463441612</v>
      </c>
      <c r="D5" s="223">
        <v>66.677721372112686</v>
      </c>
      <c r="E5" s="223">
        <v>75.516575112216898</v>
      </c>
      <c r="F5" s="223">
        <v>85.807141290925301</v>
      </c>
      <c r="G5" s="223">
        <v>86.983205705604703</v>
      </c>
      <c r="H5" s="223">
        <v>75.386629657435492</v>
      </c>
      <c r="I5" s="223">
        <v>72.446601433426807</v>
      </c>
      <c r="J5" s="223">
        <v>76.919910116387953</v>
      </c>
      <c r="K5" s="223">
        <v>41.526053710556468</v>
      </c>
      <c r="L5" s="223">
        <v>97.465089919057959</v>
      </c>
      <c r="M5" s="223">
        <v>103.99308535225531</v>
      </c>
      <c r="N5" s="223">
        <v>100.0777186855332</v>
      </c>
      <c r="O5" s="223">
        <v>111.950970820164</v>
      </c>
      <c r="P5" s="223">
        <v>95.032070554615572</v>
      </c>
      <c r="Q5" s="223">
        <v>125.53649798251</v>
      </c>
      <c r="R5" s="223">
        <v>123.21090188221829</v>
      </c>
      <c r="S5" s="223">
        <v>118.0976065382591</v>
      </c>
      <c r="T5" s="223">
        <v>105.38898324571819</v>
      </c>
      <c r="U5" s="223">
        <v>110.4768397998656</v>
      </c>
      <c r="V5" s="223">
        <v>92.698778700777794</v>
      </c>
      <c r="W5" s="223">
        <v>86.153960072563308</v>
      </c>
      <c r="X5" s="223">
        <v>98.141002118698367</v>
      </c>
      <c r="Y5" s="223">
        <v>68.816117949714581</v>
      </c>
      <c r="DA5" s="89" t="s">
        <v>1842</v>
      </c>
    </row>
    <row r="6" spans="1:105" ht="12" customHeight="1" x14ac:dyDescent="0.25">
      <c r="A6" s="55" t="s">
        <v>91</v>
      </c>
      <c r="B6" s="259">
        <v>0.25867275408274187</v>
      </c>
      <c r="C6" s="259">
        <v>0.17405671231726419</v>
      </c>
      <c r="D6" s="259">
        <v>0.33338860686059107</v>
      </c>
      <c r="E6" s="259">
        <v>0.37758287556118109</v>
      </c>
      <c r="F6" s="259">
        <v>0.42903570645499139</v>
      </c>
      <c r="G6" s="259">
        <v>0.43491602852802308</v>
      </c>
      <c r="H6" s="259">
        <v>0.37693314828706909</v>
      </c>
      <c r="I6" s="259">
        <v>0.36223300716679052</v>
      </c>
      <c r="J6" s="259">
        <v>0.38459955058171108</v>
      </c>
      <c r="K6" s="259">
        <v>0.20763026855240291</v>
      </c>
      <c r="L6" s="259">
        <v>0.48732544959470442</v>
      </c>
      <c r="M6" s="259">
        <v>0.51996542676057034</v>
      </c>
      <c r="N6" s="259">
        <v>0.50038859342716213</v>
      </c>
      <c r="O6" s="259">
        <v>0.55975485410030323</v>
      </c>
      <c r="P6" s="259">
        <v>0.47516035277270352</v>
      </c>
      <c r="Q6" s="259">
        <v>0.6276824899118566</v>
      </c>
      <c r="R6" s="259">
        <v>0.61605450941058104</v>
      </c>
      <c r="S6" s="259">
        <v>0.59048803269075589</v>
      </c>
      <c r="T6" s="259">
        <v>0.52694491622813633</v>
      </c>
      <c r="U6" s="259">
        <v>0.5523841989988908</v>
      </c>
      <c r="V6" s="259">
        <v>0.46349389350355807</v>
      </c>
      <c r="W6" s="259">
        <v>0.43076980036251811</v>
      </c>
      <c r="X6" s="259">
        <v>0.49070501059308691</v>
      </c>
      <c r="Y6" s="259">
        <v>0.34408058974793249</v>
      </c>
      <c r="DA6" s="67" t="s">
        <v>1843</v>
      </c>
    </row>
    <row r="7" spans="1:105" ht="12" customHeight="1" x14ac:dyDescent="0.25">
      <c r="A7" s="173" t="s">
        <v>92</v>
      </c>
      <c r="B7" s="224">
        <v>0.36214185571583868</v>
      </c>
      <c r="C7" s="224">
        <v>0.24367939724416979</v>
      </c>
      <c r="D7" s="224">
        <v>0.4667440496048274</v>
      </c>
      <c r="E7" s="224">
        <v>0.52861602578565359</v>
      </c>
      <c r="F7" s="224">
        <v>0.60064998903698807</v>
      </c>
      <c r="G7" s="224">
        <v>0.6088824399392323</v>
      </c>
      <c r="H7" s="224">
        <v>0.52770640760189669</v>
      </c>
      <c r="I7" s="224">
        <v>0.50712621003350666</v>
      </c>
      <c r="J7" s="224">
        <v>0.53843937081439563</v>
      </c>
      <c r="K7" s="224">
        <v>0.29068237597336399</v>
      </c>
      <c r="L7" s="224">
        <v>0.68225562943258622</v>
      </c>
      <c r="M7" s="224">
        <v>0.72795159746479854</v>
      </c>
      <c r="N7" s="224">
        <v>0.70054403079802685</v>
      </c>
      <c r="O7" s="224">
        <v>0.78365679574042446</v>
      </c>
      <c r="P7" s="224">
        <v>0.66522449388178506</v>
      </c>
      <c r="Q7" s="224">
        <v>0.87875548587659946</v>
      </c>
      <c r="R7" s="224">
        <v>0.86247631317481344</v>
      </c>
      <c r="S7" s="224">
        <v>0.82668324576705809</v>
      </c>
      <c r="T7" s="224">
        <v>0.7377228827193909</v>
      </c>
      <c r="U7" s="224">
        <v>0.77333787859844694</v>
      </c>
      <c r="V7" s="224">
        <v>0.64889145090498146</v>
      </c>
      <c r="W7" s="224">
        <v>0.60307772050752528</v>
      </c>
      <c r="X7" s="224">
        <v>0.68698701483032132</v>
      </c>
      <c r="Y7" s="224">
        <v>0.48171282564710538</v>
      </c>
      <c r="DA7" s="177" t="s">
        <v>1844</v>
      </c>
    </row>
    <row r="8" spans="1:105" ht="12" customHeight="1" x14ac:dyDescent="0.25">
      <c r="A8" s="173" t="s">
        <v>93</v>
      </c>
      <c r="B8" s="224">
        <v>2.069382032661935</v>
      </c>
      <c r="C8" s="224">
        <v>1.3924536985381131</v>
      </c>
      <c r="D8" s="224">
        <v>2.667108854884729</v>
      </c>
      <c r="E8" s="224">
        <v>3.0206630044894491</v>
      </c>
      <c r="F8" s="224">
        <v>3.4322856516399312</v>
      </c>
      <c r="G8" s="224">
        <v>3.4793282282241851</v>
      </c>
      <c r="H8" s="224">
        <v>3.0154651862965531</v>
      </c>
      <c r="I8" s="224">
        <v>2.8978640573343242</v>
      </c>
      <c r="J8" s="224">
        <v>3.0767964046536891</v>
      </c>
      <c r="K8" s="224">
        <v>1.661042148419223</v>
      </c>
      <c r="L8" s="224">
        <v>3.8986035967576349</v>
      </c>
      <c r="M8" s="224">
        <v>4.1597234140845627</v>
      </c>
      <c r="N8" s="224">
        <v>4.0031087474172971</v>
      </c>
      <c r="O8" s="224">
        <v>4.4780388328024259</v>
      </c>
      <c r="P8" s="224">
        <v>3.8012828221816282</v>
      </c>
      <c r="Q8" s="224">
        <v>5.0214599192948528</v>
      </c>
      <c r="R8" s="224">
        <v>4.9284360752846483</v>
      </c>
      <c r="S8" s="224">
        <v>4.7239042615260471</v>
      </c>
      <c r="T8" s="224">
        <v>4.2155593298250906</v>
      </c>
      <c r="U8" s="224">
        <v>4.4190735919911264</v>
      </c>
      <c r="V8" s="224">
        <v>3.707951148028465</v>
      </c>
      <c r="W8" s="224">
        <v>3.446158402900144</v>
      </c>
      <c r="X8" s="224">
        <v>3.9256400847446948</v>
      </c>
      <c r="Y8" s="224">
        <v>2.7526447179834599</v>
      </c>
      <c r="DA8" s="177" t="s">
        <v>1845</v>
      </c>
    </row>
    <row r="9" spans="1:105" ht="12" customHeight="1" x14ac:dyDescent="0.25">
      <c r="A9" s="173" t="s">
        <v>94</v>
      </c>
      <c r="B9" s="224">
        <v>1.0346910163309679</v>
      </c>
      <c r="C9" s="224">
        <v>0.69622684926905665</v>
      </c>
      <c r="D9" s="224">
        <v>1.333554427442365</v>
      </c>
      <c r="E9" s="224">
        <v>1.5103315022447239</v>
      </c>
      <c r="F9" s="224">
        <v>1.716142825819966</v>
      </c>
      <c r="G9" s="224">
        <v>1.739664114112093</v>
      </c>
      <c r="H9" s="224">
        <v>1.5077325931482759</v>
      </c>
      <c r="I9" s="224">
        <v>1.4489320286671621</v>
      </c>
      <c r="J9" s="224">
        <v>1.538398202326845</v>
      </c>
      <c r="K9" s="224">
        <v>0.83052107420961163</v>
      </c>
      <c r="L9" s="224">
        <v>1.949301798378817</v>
      </c>
      <c r="M9" s="224">
        <v>2.0798617070422809</v>
      </c>
      <c r="N9" s="224">
        <v>2.001554373708649</v>
      </c>
      <c r="O9" s="224">
        <v>2.2390194164012129</v>
      </c>
      <c r="P9" s="224">
        <v>1.9006414110908141</v>
      </c>
      <c r="Q9" s="224">
        <v>2.510729959647426</v>
      </c>
      <c r="R9" s="224">
        <v>2.4642180376423242</v>
      </c>
      <c r="S9" s="224">
        <v>2.361952130763024</v>
      </c>
      <c r="T9" s="224">
        <v>2.1077796649125449</v>
      </c>
      <c r="U9" s="224">
        <v>2.2095367959955632</v>
      </c>
      <c r="V9" s="224">
        <v>1.853975574014233</v>
      </c>
      <c r="W9" s="224">
        <v>1.723079201450072</v>
      </c>
      <c r="X9" s="224">
        <v>1.962820042372347</v>
      </c>
      <c r="Y9" s="224">
        <v>1.3763223589917299</v>
      </c>
      <c r="DA9" s="177" t="s">
        <v>1846</v>
      </c>
    </row>
    <row r="10" spans="1:105" ht="12" customHeight="1" x14ac:dyDescent="0.25">
      <c r="A10" s="56" t="s">
        <v>95</v>
      </c>
      <c r="B10" s="260">
        <v>0.6648849531197295</v>
      </c>
      <c r="C10" s="260">
        <v>0.42344332343461472</v>
      </c>
      <c r="D10" s="260">
        <v>0.71702771163984003</v>
      </c>
      <c r="E10" s="260">
        <v>0.89813259363028208</v>
      </c>
      <c r="F10" s="260">
        <v>1.0029134848613059</v>
      </c>
      <c r="G10" s="260">
        <v>1.0464146985137119</v>
      </c>
      <c r="H10" s="260">
        <v>0.95926770700493769</v>
      </c>
      <c r="I10" s="260">
        <v>0.98714822788783008</v>
      </c>
      <c r="J10" s="260">
        <v>0.95205250560241961</v>
      </c>
      <c r="K10" s="260">
        <v>0.5001738359850525</v>
      </c>
      <c r="L10" s="260">
        <v>1.1870706235067039</v>
      </c>
      <c r="M10" s="260">
        <v>1.285671566642433</v>
      </c>
      <c r="N10" s="260">
        <v>1.264694825892148</v>
      </c>
      <c r="O10" s="260">
        <v>1.4620978412305541</v>
      </c>
      <c r="P10" s="260">
        <v>1.1651598341767611</v>
      </c>
      <c r="Q10" s="260">
        <v>1.607566392845067</v>
      </c>
      <c r="R10" s="260">
        <v>1.5471319020675729</v>
      </c>
      <c r="S10" s="260">
        <v>1.425149016511289</v>
      </c>
      <c r="T10" s="260">
        <v>1.260610657128693</v>
      </c>
      <c r="U10" s="260">
        <v>1.3129888957955851</v>
      </c>
      <c r="V10" s="260">
        <v>1.0936086934227991</v>
      </c>
      <c r="W10" s="260">
        <v>1.016022472511291</v>
      </c>
      <c r="X10" s="260">
        <v>1.105991290904613</v>
      </c>
      <c r="Y10" s="260">
        <v>0.75342266096849508</v>
      </c>
      <c r="DA10" s="68" t="s">
        <v>1847</v>
      </c>
    </row>
    <row r="11" spans="1:105" ht="12" customHeight="1" x14ac:dyDescent="0.25">
      <c r="A11" s="37" t="s">
        <v>159</v>
      </c>
      <c r="B11" s="226">
        <v>1.507182835056587E-2</v>
      </c>
      <c r="C11" s="226">
        <v>1.0499930771632001E-2</v>
      </c>
      <c r="D11" s="226">
        <v>2.3676807266816161E-2</v>
      </c>
      <c r="E11" s="226">
        <v>2.964509039284146E-2</v>
      </c>
      <c r="F11" s="226">
        <v>1.128548174885631E-2</v>
      </c>
      <c r="G11" s="226">
        <v>1.7592241326010859E-2</v>
      </c>
      <c r="H11" s="226">
        <v>1.5727430908243769E-2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1.384269490799481E-2</v>
      </c>
      <c r="T11" s="226">
        <v>3.166256797575723E-3</v>
      </c>
      <c r="U11" s="226">
        <v>1.688545150872723E-2</v>
      </c>
      <c r="V11" s="226">
        <v>3.7552643984272321E-3</v>
      </c>
      <c r="W11" s="226">
        <v>3.743745405597096E-3</v>
      </c>
      <c r="X11" s="226">
        <v>3.4478718385456638E-3</v>
      </c>
      <c r="Y11" s="226">
        <v>3.19829633834819E-3</v>
      </c>
      <c r="DA11" s="69" t="s">
        <v>1848</v>
      </c>
    </row>
    <row r="12" spans="1:105" ht="12" customHeight="1" x14ac:dyDescent="0.25">
      <c r="A12" s="37" t="s">
        <v>35</v>
      </c>
      <c r="B12" s="226">
        <v>0.59023419959871792</v>
      </c>
      <c r="C12" s="226">
        <v>0.3261492645620675</v>
      </c>
      <c r="D12" s="226">
        <v>0.4851743348426425</v>
      </c>
      <c r="E12" s="226">
        <v>0.68315000572276707</v>
      </c>
      <c r="F12" s="226">
        <v>0.58652946563375308</v>
      </c>
      <c r="G12" s="226">
        <v>0.88226327480580224</v>
      </c>
      <c r="H12" s="226">
        <v>0.86074620105205069</v>
      </c>
      <c r="I12" s="226">
        <v>0.95942974104610335</v>
      </c>
      <c r="J12" s="226">
        <v>0.8779925551993325</v>
      </c>
      <c r="K12" s="226">
        <v>0.43095825082175587</v>
      </c>
      <c r="L12" s="226">
        <v>1.1541528317352889</v>
      </c>
      <c r="M12" s="226">
        <v>1.264614315508942</v>
      </c>
      <c r="N12" s="226">
        <v>1.2375541757605799</v>
      </c>
      <c r="O12" s="226">
        <v>1.43797107581577</v>
      </c>
      <c r="P12" s="226">
        <v>1.112585432288602</v>
      </c>
      <c r="Q12" s="226">
        <v>1.5751498508823309</v>
      </c>
      <c r="R12" s="226">
        <v>1.497902933452371</v>
      </c>
      <c r="S12" s="226">
        <v>1.3414694343089859</v>
      </c>
      <c r="T12" s="226">
        <v>1.167635595549128</v>
      </c>
      <c r="U12" s="226">
        <v>1.2097603224927129</v>
      </c>
      <c r="V12" s="226">
        <v>1.0034205973132431</v>
      </c>
      <c r="W12" s="226">
        <v>0.89857808133368267</v>
      </c>
      <c r="X12" s="226">
        <v>1.008630361261984</v>
      </c>
      <c r="Y12" s="226">
        <v>0.68768344075666821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5.9578925170445697E-2</v>
      </c>
      <c r="C15" s="226">
        <v>8.6794128100915191E-2</v>
      </c>
      <c r="D15" s="226">
        <v>0.20817656953038141</v>
      </c>
      <c r="E15" s="226">
        <v>0.1853374975146736</v>
      </c>
      <c r="F15" s="226">
        <v>0.40509853747869679</v>
      </c>
      <c r="G15" s="226">
        <v>0.14655918238189919</v>
      </c>
      <c r="H15" s="226">
        <v>8.2794075044643242E-2</v>
      </c>
      <c r="I15" s="226">
        <v>2.771848684172671E-2</v>
      </c>
      <c r="J15" s="226">
        <v>7.4059950403087049E-2</v>
      </c>
      <c r="K15" s="226">
        <v>6.9215585163296595E-2</v>
      </c>
      <c r="L15" s="226">
        <v>3.2917791771415239E-2</v>
      </c>
      <c r="M15" s="226">
        <v>2.1057251133490849E-2</v>
      </c>
      <c r="N15" s="226">
        <v>2.7140650131567801E-2</v>
      </c>
      <c r="O15" s="226">
        <v>2.4126765414783782E-2</v>
      </c>
      <c r="P15" s="226">
        <v>5.257440188815854E-2</v>
      </c>
      <c r="Q15" s="226">
        <v>3.2416541962736183E-2</v>
      </c>
      <c r="R15" s="226">
        <v>4.9228968615201978E-2</v>
      </c>
      <c r="S15" s="226">
        <v>6.9836887294307967E-2</v>
      </c>
      <c r="T15" s="226">
        <v>8.980880478198984E-2</v>
      </c>
      <c r="U15" s="226">
        <v>8.6343121794144065E-2</v>
      </c>
      <c r="V15" s="226">
        <v>8.6432831711128338E-2</v>
      </c>
      <c r="W15" s="226">
        <v>0.1137006457720116</v>
      </c>
      <c r="X15" s="226">
        <v>9.3913057804083933E-2</v>
      </c>
      <c r="Y15" s="226">
        <v>6.2540923873478649E-2</v>
      </c>
      <c r="DA15" s="69" t="s">
        <v>1852</v>
      </c>
    </row>
    <row r="16" spans="1:105" ht="12" customHeight="1" x14ac:dyDescent="0.25">
      <c r="A16" s="57" t="s">
        <v>1853</v>
      </c>
      <c r="B16" s="261">
        <v>0.85009136119366224</v>
      </c>
      <c r="C16" s="261">
        <v>0.78406032940894343</v>
      </c>
      <c r="D16" s="261">
        <v>1.261674059026912</v>
      </c>
      <c r="E16" s="261">
        <v>1.549387360167241</v>
      </c>
      <c r="F16" s="261">
        <v>2.27216072611956</v>
      </c>
      <c r="G16" s="261">
        <v>1.4901467665495569</v>
      </c>
      <c r="H16" s="261">
        <v>1.1644245882905411</v>
      </c>
      <c r="I16" s="261">
        <v>0.71778507562282046</v>
      </c>
      <c r="J16" s="261">
        <v>1.0357187203152689</v>
      </c>
      <c r="K16" s="261">
        <v>0.7165229000629656</v>
      </c>
      <c r="L16" s="261">
        <v>0.73352238669823955</v>
      </c>
      <c r="M16" s="261">
        <v>0.61877096877063054</v>
      </c>
      <c r="N16" s="261">
        <v>0.71231792500613189</v>
      </c>
      <c r="O16" s="261">
        <v>0.74428873427237385</v>
      </c>
      <c r="P16" s="261">
        <v>0.93139769822894558</v>
      </c>
      <c r="Q16" s="261">
        <v>0.88442256511995254</v>
      </c>
      <c r="R16" s="261">
        <v>1.0540833873887421</v>
      </c>
      <c r="S16" s="261">
        <v>1.165558230547624</v>
      </c>
      <c r="T16" s="261">
        <v>1.244672661336218</v>
      </c>
      <c r="U16" s="261">
        <v>1.2321228945747931</v>
      </c>
      <c r="V16" s="261">
        <v>1.1210981010096539</v>
      </c>
      <c r="W16" s="261">
        <v>1.2513879637439811</v>
      </c>
      <c r="X16" s="261">
        <v>1.124950465213538</v>
      </c>
      <c r="Y16" s="261">
        <v>0.74891274231701943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44.605594929700104</v>
      </c>
      <c r="C17" s="294">
        <f t="shared" si="0"/>
        <v>29.355065865654023</v>
      </c>
      <c r="D17" s="294">
        <f t="shared" si="0"/>
        <v>57.094503531482516</v>
      </c>
      <c r="E17" s="294">
        <f t="shared" si="0"/>
        <v>64.188778727744506</v>
      </c>
      <c r="F17" s="294">
        <f t="shared" si="0"/>
        <v>71.30470684894911</v>
      </c>
      <c r="G17" s="294">
        <f t="shared" si="0"/>
        <v>74.872416170738902</v>
      </c>
      <c r="H17" s="294">
        <f t="shared" si="0"/>
        <v>65.247489830605019</v>
      </c>
      <c r="I17" s="294">
        <f t="shared" si="0"/>
        <v>63.930434880885898</v>
      </c>
      <c r="J17" s="294">
        <f t="shared" si="0"/>
        <v>67.092308205837483</v>
      </c>
      <c r="K17" s="294">
        <f t="shared" si="0"/>
        <v>35.72720799610282</v>
      </c>
      <c r="L17" s="294">
        <f t="shared" si="0"/>
        <v>86.896960686470962</v>
      </c>
      <c r="M17" s="294">
        <f t="shared" si="0"/>
        <v>93.22609407422199</v>
      </c>
      <c r="N17" s="294">
        <f t="shared" si="0"/>
        <v>89.312181467047907</v>
      </c>
      <c r="O17" s="294">
        <f t="shared" si="0"/>
        <v>100.03013938056695</v>
      </c>
      <c r="P17" s="294">
        <f t="shared" si="0"/>
        <v>84.023431279551957</v>
      </c>
      <c r="Q17" s="294">
        <f t="shared" si="0"/>
        <v>112.04049769176994</v>
      </c>
      <c r="R17" s="294">
        <f t="shared" si="0"/>
        <v>109.39609412971907</v>
      </c>
      <c r="S17" s="294">
        <f t="shared" si="0"/>
        <v>104.41374221923634</v>
      </c>
      <c r="T17" s="294">
        <f t="shared" si="0"/>
        <v>92.529753886154268</v>
      </c>
      <c r="U17" s="294">
        <f t="shared" si="0"/>
        <v>97.239344667078285</v>
      </c>
      <c r="V17" s="294">
        <f t="shared" si="0"/>
        <v>81.318430726539319</v>
      </c>
      <c r="W17" s="294">
        <f t="shared" si="0"/>
        <v>74.902602369434476</v>
      </c>
      <c r="X17" s="294">
        <f t="shared" si="0"/>
        <v>86.344018287343033</v>
      </c>
      <c r="Y17" s="294">
        <f t="shared" si="0"/>
        <v>60.694771515576569</v>
      </c>
      <c r="DA17" s="70"/>
    </row>
    <row r="18" spans="1:105" ht="12" customHeight="1" x14ac:dyDescent="0.25">
      <c r="A18" s="60" t="s">
        <v>1856</v>
      </c>
      <c r="B18" s="329">
        <v>37.52150025308628</v>
      </c>
      <c r="C18" s="329">
        <v>22.821229787246189</v>
      </c>
      <c r="D18" s="329">
        <v>46.580553039591628</v>
      </c>
      <c r="E18" s="329">
        <v>51.277217393017558</v>
      </c>
      <c r="F18" s="329">
        <v>52.370034131286189</v>
      </c>
      <c r="G18" s="329">
        <v>62.454526449492647</v>
      </c>
      <c r="H18" s="329">
        <v>55.543951594850547</v>
      </c>
      <c r="I18" s="329">
        <v>57.948892584029082</v>
      </c>
      <c r="J18" s="329">
        <v>58.461318869876948</v>
      </c>
      <c r="K18" s="329">
        <v>29.75618382891146</v>
      </c>
      <c r="L18" s="329">
        <v>80.784274130652321</v>
      </c>
      <c r="M18" s="329">
        <v>88.069669334466752</v>
      </c>
      <c r="N18" s="329">
        <v>83.376198758663506</v>
      </c>
      <c r="O18" s="329">
        <v>93.827733261630527</v>
      </c>
      <c r="P18" s="329">
        <v>76.261783794310773</v>
      </c>
      <c r="Q18" s="329">
        <v>104.6703096491037</v>
      </c>
      <c r="R18" s="329">
        <v>100.6120659014796</v>
      </c>
      <c r="S18" s="329">
        <v>94.700756964672848</v>
      </c>
      <c r="T18" s="329">
        <v>82.157481708352492</v>
      </c>
      <c r="U18" s="329">
        <v>86.971653878955053</v>
      </c>
      <c r="V18" s="329">
        <v>71.975946551458904</v>
      </c>
      <c r="W18" s="329">
        <v>64.474369338234681</v>
      </c>
      <c r="X18" s="329">
        <v>76.969431077230254</v>
      </c>
      <c r="Y18" s="329">
        <v>54.4538319962681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22.333107927389001</v>
      </c>
      <c r="E19" s="229">
        <v>8.0621199410465714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0.34256554466895472</v>
      </c>
      <c r="P19" s="229">
        <v>0.4432266554131023</v>
      </c>
      <c r="Q19" s="229">
        <v>0.4268722278720456</v>
      </c>
      <c r="R19" s="229">
        <v>0.76718604745178931</v>
      </c>
      <c r="S19" s="229">
        <v>0.72181836620605344</v>
      </c>
      <c r="T19" s="229">
        <v>0.6038192817738488</v>
      </c>
      <c r="U19" s="229">
        <v>0.50844408407678421</v>
      </c>
      <c r="V19" s="229">
        <v>0.46550521491504648</v>
      </c>
      <c r="W19" s="229">
        <v>1.4901120950784299</v>
      </c>
      <c r="X19" s="229">
        <v>1.499648901734598</v>
      </c>
      <c r="Y19" s="229">
        <v>0.50366577911166188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0.19644656234762339</v>
      </c>
      <c r="T21" s="229">
        <v>0.20577407470257389</v>
      </c>
      <c r="U21" s="229">
        <v>0.20114321162614171</v>
      </c>
      <c r="V21" s="229">
        <v>0.16760155179956199</v>
      </c>
      <c r="W21" s="229">
        <v>0.16877604128739129</v>
      </c>
      <c r="X21" s="229">
        <v>0.17256709817556951</v>
      </c>
      <c r="Y21" s="229">
        <v>0.16443311454319701</v>
      </c>
      <c r="DA21" s="73" t="s">
        <v>1860</v>
      </c>
    </row>
    <row r="22" spans="1:105" ht="12" customHeight="1" x14ac:dyDescent="0.25">
      <c r="A22" s="64" t="s">
        <v>159</v>
      </c>
      <c r="B22" s="229">
        <v>0.46654574554686451</v>
      </c>
      <c r="C22" s="229">
        <v>0.42522846908445661</v>
      </c>
      <c r="D22" s="229">
        <v>0.4095183462073092</v>
      </c>
      <c r="E22" s="229">
        <v>0.83679754292102393</v>
      </c>
      <c r="F22" s="229">
        <v>0.38477451866824081</v>
      </c>
      <c r="G22" s="229">
        <v>0.40099903839420109</v>
      </c>
      <c r="H22" s="229">
        <v>0.41075621102890642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0.2014951693881257</v>
      </c>
      <c r="T22" s="229">
        <v>5.4106953555859927E-2</v>
      </c>
      <c r="U22" s="229">
        <v>0.26430545886980961</v>
      </c>
      <c r="V22" s="229">
        <v>6.0573328675528143E-2</v>
      </c>
      <c r="W22" s="229">
        <v>7.4897489663678041E-2</v>
      </c>
      <c r="X22" s="229">
        <v>4.7864508346117163E-2</v>
      </c>
      <c r="Y22" s="229">
        <v>4.4365576596259199E-2</v>
      </c>
      <c r="DA22" s="73" t="s">
        <v>1861</v>
      </c>
    </row>
    <row r="23" spans="1:105" ht="12" customHeight="1" x14ac:dyDescent="0.25">
      <c r="A23" s="64" t="s">
        <v>32</v>
      </c>
      <c r="B23" s="229">
        <v>14.263079700629239</v>
      </c>
      <c r="C23" s="229">
        <v>8.3317012821928298</v>
      </c>
      <c r="D23" s="229">
        <v>13.735967239156629</v>
      </c>
      <c r="E23" s="229">
        <v>11.53317028274385</v>
      </c>
      <c r="F23" s="229">
        <v>11.21792367696295</v>
      </c>
      <c r="G23" s="229">
        <v>12.801379766638769</v>
      </c>
      <c r="H23" s="229">
        <v>4.5468328839904677</v>
      </c>
      <c r="I23" s="229">
        <v>9.8910323351719107</v>
      </c>
      <c r="J23" s="229">
        <v>8.0115326053438807</v>
      </c>
      <c r="K23" s="229">
        <v>4.3128525533299964</v>
      </c>
      <c r="L23" s="229">
        <v>4.4346510567446966</v>
      </c>
      <c r="M23" s="229">
        <v>4.623478459260892</v>
      </c>
      <c r="N23" s="229">
        <v>2.2183593604930412</v>
      </c>
      <c r="O23" s="229">
        <v>0.85217637228629883</v>
      </c>
      <c r="P23" s="229">
        <v>1.690445848552298</v>
      </c>
      <c r="Q23" s="229">
        <v>0</v>
      </c>
      <c r="R23" s="229">
        <v>0</v>
      </c>
      <c r="S23" s="229">
        <v>6.066394660676435E-2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18.27059387182458</v>
      </c>
      <c r="C25" s="229">
        <v>13.208463510773511</v>
      </c>
      <c r="D25" s="229">
        <v>8.3916631574501945</v>
      </c>
      <c r="E25" s="229">
        <v>19.28340371575781</v>
      </c>
      <c r="F25" s="229">
        <v>19.99751520105368</v>
      </c>
      <c r="G25" s="229">
        <v>20.110383790867921</v>
      </c>
      <c r="H25" s="229">
        <v>22.48026713735829</v>
      </c>
      <c r="I25" s="229">
        <v>20.12562310577313</v>
      </c>
      <c r="J25" s="229">
        <v>18.614464676532801</v>
      </c>
      <c r="K25" s="229">
        <v>13.717761879980211</v>
      </c>
      <c r="L25" s="229">
        <v>14.09204469988509</v>
      </c>
      <c r="M25" s="229">
        <v>13.887893415177389</v>
      </c>
      <c r="N25" s="229">
        <v>15.838783891053129</v>
      </c>
      <c r="O25" s="229">
        <v>18.940289841556929</v>
      </c>
      <c r="P25" s="229">
        <v>16.187513103577359</v>
      </c>
      <c r="Q25" s="229">
        <v>20.601429843729949</v>
      </c>
      <c r="R25" s="229">
        <v>21.07710193891603</v>
      </c>
      <c r="S25" s="229">
        <v>19.526516526704011</v>
      </c>
      <c r="T25" s="229">
        <v>19.953278896050939</v>
      </c>
      <c r="U25" s="229">
        <v>18.936198241051759</v>
      </c>
      <c r="V25" s="229">
        <v>16.185418439858928</v>
      </c>
      <c r="W25" s="229">
        <v>17.976981676712899</v>
      </c>
      <c r="X25" s="229">
        <v>14.00214352663852</v>
      </c>
      <c r="Y25" s="229">
        <v>9.5392887766698138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3.951846678865822</v>
      </c>
      <c r="C27" s="229">
        <v>0.3196533644960991</v>
      </c>
      <c r="D27" s="229">
        <v>1.123036877802368</v>
      </c>
      <c r="E27" s="229">
        <v>10.817444393043241</v>
      </c>
      <c r="F27" s="229">
        <v>10.977282792067699</v>
      </c>
      <c r="G27" s="229">
        <v>23.27975992069873</v>
      </c>
      <c r="H27" s="229">
        <v>23.54302245320342</v>
      </c>
      <c r="I27" s="229">
        <v>23.926372252031332</v>
      </c>
      <c r="J27" s="229">
        <v>27.31300723213527</v>
      </c>
      <c r="K27" s="229">
        <v>10.43169907374309</v>
      </c>
      <c r="L27" s="229">
        <v>59.485921463557098</v>
      </c>
      <c r="M27" s="229">
        <v>67.464008635024385</v>
      </c>
      <c r="N27" s="229">
        <v>64.343002943795781</v>
      </c>
      <c r="O27" s="229">
        <v>73.437033252104357</v>
      </c>
      <c r="P27" s="229">
        <v>57.750421127035267</v>
      </c>
      <c r="Q27" s="229">
        <v>83.45800255282569</v>
      </c>
      <c r="R27" s="229">
        <v>78.562725981219899</v>
      </c>
      <c r="S27" s="229">
        <v>73.785851941058795</v>
      </c>
      <c r="T27" s="229">
        <v>61.103191655271957</v>
      </c>
      <c r="U27" s="229">
        <v>66.81772140505835</v>
      </c>
      <c r="V27" s="229">
        <v>54.878461841597932</v>
      </c>
      <c r="W27" s="229">
        <v>44.56439968581676</v>
      </c>
      <c r="X27" s="229">
        <v>61.018449248377493</v>
      </c>
      <c r="Y27" s="229">
        <v>44.004133451133477</v>
      </c>
      <c r="DA27" s="73" t="s">
        <v>1866</v>
      </c>
    </row>
    <row r="28" spans="1:105" ht="12" customHeight="1" x14ac:dyDescent="0.25">
      <c r="A28" s="64" t="s">
        <v>39</v>
      </c>
      <c r="B28" s="229">
        <v>0.56943425621977017</v>
      </c>
      <c r="C28" s="229">
        <v>0.53618316069929761</v>
      </c>
      <c r="D28" s="229">
        <v>0.58725949158613155</v>
      </c>
      <c r="E28" s="229">
        <v>0.74428151750507521</v>
      </c>
      <c r="F28" s="229">
        <v>9.7925379425336114</v>
      </c>
      <c r="G28" s="229">
        <v>5.8620039328930194</v>
      </c>
      <c r="H28" s="229">
        <v>4.5630729092694731</v>
      </c>
      <c r="I28" s="229">
        <v>4.0058648910527124</v>
      </c>
      <c r="J28" s="229">
        <v>4.5223143558649914</v>
      </c>
      <c r="K28" s="229">
        <v>1.2938703218581711</v>
      </c>
      <c r="L28" s="229">
        <v>2.7716569104654352</v>
      </c>
      <c r="M28" s="229">
        <v>2.0942888250040892</v>
      </c>
      <c r="N28" s="229">
        <v>0.97605256332154711</v>
      </c>
      <c r="O28" s="229">
        <v>0.25566825101398422</v>
      </c>
      <c r="P28" s="229">
        <v>0.1901770597327308</v>
      </c>
      <c r="Q28" s="229">
        <v>0.18400502467599189</v>
      </c>
      <c r="R28" s="229">
        <v>0.205051933891852</v>
      </c>
      <c r="S28" s="229">
        <v>0.20796445236146441</v>
      </c>
      <c r="T28" s="229">
        <v>0.23731084699730021</v>
      </c>
      <c r="U28" s="229">
        <v>0.24384147827221259</v>
      </c>
      <c r="V28" s="229">
        <v>0.2183861746119016</v>
      </c>
      <c r="W28" s="229">
        <v>0.19920234967552289</v>
      </c>
      <c r="X28" s="229">
        <v>0.22875779395795179</v>
      </c>
      <c r="Y28" s="229">
        <v>0.19794529821368551</v>
      </c>
      <c r="DA28" s="73" t="s">
        <v>1867</v>
      </c>
    </row>
    <row r="29" spans="1:105" ht="12" customHeight="1" x14ac:dyDescent="0.25">
      <c r="A29" s="60" t="s">
        <v>1868</v>
      </c>
      <c r="B29" s="262">
        <v>7.0840946766138213</v>
      </c>
      <c r="C29" s="262">
        <v>6.5338360784078331</v>
      </c>
      <c r="D29" s="262">
        <v>10.51395049189089</v>
      </c>
      <c r="E29" s="262">
        <v>12.911561334726949</v>
      </c>
      <c r="F29" s="262">
        <v>18.93467271766292</v>
      </c>
      <c r="G29" s="262">
        <v>12.41788972124626</v>
      </c>
      <c r="H29" s="262">
        <v>9.7035382357544684</v>
      </c>
      <c r="I29" s="262">
        <v>5.981542296856813</v>
      </c>
      <c r="J29" s="262">
        <v>8.6309893359605372</v>
      </c>
      <c r="K29" s="262">
        <v>5.9710241671913558</v>
      </c>
      <c r="L29" s="262">
        <v>6.1126865558186374</v>
      </c>
      <c r="M29" s="262">
        <v>5.1564247397552316</v>
      </c>
      <c r="N29" s="262">
        <v>5.9359827083844072</v>
      </c>
      <c r="O29" s="262">
        <v>6.2024061189364232</v>
      </c>
      <c r="P29" s="262">
        <v>7.7616474852411814</v>
      </c>
      <c r="Q29" s="262">
        <v>7.3701880426662401</v>
      </c>
      <c r="R29" s="262">
        <v>8.7840282282394764</v>
      </c>
      <c r="S29" s="262">
        <v>9.71298525456349</v>
      </c>
      <c r="T29" s="262">
        <v>10.372272177801779</v>
      </c>
      <c r="U29" s="262">
        <v>10.267690788123231</v>
      </c>
      <c r="V29" s="262">
        <v>9.3424841750804131</v>
      </c>
      <c r="W29" s="262">
        <v>10.428233031199801</v>
      </c>
      <c r="X29" s="262">
        <v>9.3745872101127805</v>
      </c>
      <c r="Y29" s="262">
        <v>6.24093951930847</v>
      </c>
      <c r="DA29" s="72" t="s">
        <v>1869</v>
      </c>
    </row>
    <row r="30" spans="1:105" ht="12" customHeight="1" x14ac:dyDescent="0.25">
      <c r="A30" s="132" t="s">
        <v>1870</v>
      </c>
      <c r="B30" s="316">
        <v>1.889091913763687</v>
      </c>
      <c r="C30" s="316">
        <v>1.742356287575423</v>
      </c>
      <c r="D30" s="316">
        <v>2.803720131170905</v>
      </c>
      <c r="E30" s="316">
        <v>3.4430830225938549</v>
      </c>
      <c r="F30" s="316">
        <v>5.0492460580434484</v>
      </c>
      <c r="G30" s="316">
        <v>3.3114372589990029</v>
      </c>
      <c r="H30" s="316">
        <v>2.5876101962011941</v>
      </c>
      <c r="I30" s="316">
        <v>1.5950779458284841</v>
      </c>
      <c r="J30" s="316">
        <v>2.301597156256145</v>
      </c>
      <c r="K30" s="316">
        <v>1.5922731112510291</v>
      </c>
      <c r="L30" s="316">
        <v>1.6300497482183041</v>
      </c>
      <c r="M30" s="316">
        <v>1.375046597268063</v>
      </c>
      <c r="N30" s="316">
        <v>1.582928722235843</v>
      </c>
      <c r="O30" s="316">
        <v>1.653974965049714</v>
      </c>
      <c r="P30" s="316">
        <v>2.069772662730982</v>
      </c>
      <c r="Q30" s="316">
        <v>1.965383478044332</v>
      </c>
      <c r="R30" s="316">
        <v>2.3424075275305278</v>
      </c>
      <c r="S30" s="316">
        <v>2.5901294012169331</v>
      </c>
      <c r="T30" s="316">
        <v>2.7659392474138089</v>
      </c>
      <c r="U30" s="316">
        <v>2.7380508768328609</v>
      </c>
      <c r="V30" s="316">
        <v>2.4913291133547779</v>
      </c>
      <c r="W30" s="316">
        <v>2.7808621416532819</v>
      </c>
      <c r="X30" s="316">
        <v>2.499889922696743</v>
      </c>
      <c r="Y30" s="316">
        <v>1.664250538482259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48.449803084715292</v>
      </c>
      <c r="C32" s="223">
        <v>36.549786229364848</v>
      </c>
      <c r="D32" s="223">
        <v>73.053283794747841</v>
      </c>
      <c r="E32" s="223">
        <v>82.753641556682354</v>
      </c>
      <c r="F32" s="223">
        <v>103.2562278317266</v>
      </c>
      <c r="G32" s="223">
        <v>104.0700723056257</v>
      </c>
      <c r="H32" s="223">
        <v>84.399376838517355</v>
      </c>
      <c r="I32" s="223">
        <v>93.613494462996059</v>
      </c>
      <c r="J32" s="223">
        <v>85.770066759679395</v>
      </c>
      <c r="K32" s="223">
        <v>27.131634907346861</v>
      </c>
      <c r="L32" s="223">
        <v>85.621242055206849</v>
      </c>
      <c r="M32" s="223">
        <v>107.4005523983045</v>
      </c>
      <c r="N32" s="223">
        <v>108.4165802161919</v>
      </c>
      <c r="O32" s="223">
        <v>131.204648876194</v>
      </c>
      <c r="P32" s="223">
        <v>109.57940360225849</v>
      </c>
      <c r="Q32" s="223">
        <v>111.76242243403721</v>
      </c>
      <c r="R32" s="223">
        <v>111.8276573993333</v>
      </c>
      <c r="S32" s="223">
        <v>94.327558265409579</v>
      </c>
      <c r="T32" s="223">
        <v>86.589749915646109</v>
      </c>
      <c r="U32" s="223">
        <v>89.8177145136913</v>
      </c>
      <c r="V32" s="223">
        <v>90.944624375557424</v>
      </c>
      <c r="W32" s="223">
        <v>82.765739936990499</v>
      </c>
      <c r="X32" s="223">
        <v>86.535600537267953</v>
      </c>
      <c r="Y32" s="223">
        <v>57.569228398316767</v>
      </c>
      <c r="DA32" s="89" t="s">
        <v>1872</v>
      </c>
    </row>
    <row r="33" spans="1:105" ht="12" customHeight="1" x14ac:dyDescent="0.25">
      <c r="A33" s="55" t="s">
        <v>91</v>
      </c>
      <c r="B33" s="259">
        <v>0.255723977357941</v>
      </c>
      <c r="C33" s="259">
        <v>0.19291423516798531</v>
      </c>
      <c r="D33" s="259">
        <v>0.38558415311640198</v>
      </c>
      <c r="E33" s="259">
        <v>0.43678382598906562</v>
      </c>
      <c r="F33" s="259">
        <v>0.54499898011924142</v>
      </c>
      <c r="G33" s="259">
        <v>0.54929455063930632</v>
      </c>
      <c r="H33" s="259">
        <v>0.44547021778327439</v>
      </c>
      <c r="I33" s="259">
        <v>0.49410345583102028</v>
      </c>
      <c r="J33" s="259">
        <v>0.45270488657576707</v>
      </c>
      <c r="K33" s="259">
        <v>0.14320408234860049</v>
      </c>
      <c r="L33" s="259">
        <v>0.45191937161120499</v>
      </c>
      <c r="M33" s="259">
        <v>0.56687323128583822</v>
      </c>
      <c r="N33" s="259">
        <v>0.57223595018591233</v>
      </c>
      <c r="O33" s="259">
        <v>0.6925141594466373</v>
      </c>
      <c r="P33" s="259">
        <v>0.57837347402112771</v>
      </c>
      <c r="Q33" s="259">
        <v>0.58989571400497376</v>
      </c>
      <c r="R33" s="259">
        <v>0.59024003211842835</v>
      </c>
      <c r="S33" s="259">
        <v>0.49787237178176291</v>
      </c>
      <c r="T33" s="259">
        <v>0.4570312743724238</v>
      </c>
      <c r="U33" s="259">
        <v>0.47406886571926971</v>
      </c>
      <c r="V33" s="259">
        <v>0.48001683358804248</v>
      </c>
      <c r="W33" s="259">
        <v>0.43684768271776908</v>
      </c>
      <c r="X33" s="259">
        <v>0.45674546734072158</v>
      </c>
      <c r="Y33" s="259">
        <v>0.30385741782488851</v>
      </c>
      <c r="DA33" s="67" t="s">
        <v>1873</v>
      </c>
    </row>
    <row r="34" spans="1:105" ht="12" customHeight="1" x14ac:dyDescent="0.25">
      <c r="A34" s="173" t="s">
        <v>92</v>
      </c>
      <c r="B34" s="224">
        <v>0.36289153998043788</v>
      </c>
      <c r="C34" s="224">
        <v>0.27375979604082529</v>
      </c>
      <c r="D34" s="224">
        <v>0.54717288758812199</v>
      </c>
      <c r="E34" s="224">
        <v>0.61982907074004001</v>
      </c>
      <c r="F34" s="224">
        <v>0.77339450616478556</v>
      </c>
      <c r="G34" s="224">
        <v>0.77949024351889018</v>
      </c>
      <c r="H34" s="224">
        <v>0.63215571342580468</v>
      </c>
      <c r="I34" s="224">
        <v>0.70116993270911698</v>
      </c>
      <c r="J34" s="224">
        <v>0.64242225208393489</v>
      </c>
      <c r="K34" s="224">
        <v>0.20321735377292849</v>
      </c>
      <c r="L34" s="224">
        <v>0.64130754732252482</v>
      </c>
      <c r="M34" s="224">
        <v>0.8044357122878012</v>
      </c>
      <c r="N34" s="224">
        <v>0.81204581338288206</v>
      </c>
      <c r="O34" s="224">
        <v>0.98272963050347639</v>
      </c>
      <c r="P34" s="224">
        <v>0.82075542090283082</v>
      </c>
      <c r="Q34" s="224">
        <v>0.83710634526652239</v>
      </c>
      <c r="R34" s="224">
        <v>0.83759495854293708</v>
      </c>
      <c r="S34" s="224">
        <v>0.70651830765444879</v>
      </c>
      <c r="T34" s="224">
        <v>0.64856172146925484</v>
      </c>
      <c r="U34" s="224">
        <v>0.6727393438623247</v>
      </c>
      <c r="V34" s="224">
        <v>0.68117995722190761</v>
      </c>
      <c r="W34" s="224">
        <v>0.61991968823651711</v>
      </c>
      <c r="X34" s="224">
        <v>0.6481561398146003</v>
      </c>
      <c r="Y34" s="224">
        <v>0.43119650893983341</v>
      </c>
      <c r="DA34" s="177" t="s">
        <v>1874</v>
      </c>
    </row>
    <row r="35" spans="1:105" ht="12" customHeight="1" x14ac:dyDescent="0.25">
      <c r="A35" s="173" t="s">
        <v>93</v>
      </c>
      <c r="B35" s="224">
        <v>1.291312286325712</v>
      </c>
      <c r="C35" s="224">
        <v>0.97414612682509749</v>
      </c>
      <c r="D35" s="224">
        <v>1.947058541306717</v>
      </c>
      <c r="E35" s="224">
        <v>2.205598109318307</v>
      </c>
      <c r="F35" s="224">
        <v>2.7520449444515291</v>
      </c>
      <c r="G35" s="224">
        <v>2.773735999966338</v>
      </c>
      <c r="H35" s="224">
        <v>2.2494612017181268</v>
      </c>
      <c r="I35" s="224">
        <v>2.4950412152299379</v>
      </c>
      <c r="J35" s="224">
        <v>2.2859936254500108</v>
      </c>
      <c r="K35" s="224">
        <v>0.72312808872790857</v>
      </c>
      <c r="L35" s="224">
        <v>2.282027063005176</v>
      </c>
      <c r="M35" s="224">
        <v>2.862501889386591</v>
      </c>
      <c r="N35" s="224">
        <v>2.88958165279135</v>
      </c>
      <c r="O35" s="224">
        <v>3.4969424916157421</v>
      </c>
      <c r="P35" s="224">
        <v>2.9205738969207959</v>
      </c>
      <c r="Q35" s="224">
        <v>2.9787569824916398</v>
      </c>
      <c r="R35" s="224">
        <v>2.9804956626690031</v>
      </c>
      <c r="S35" s="224">
        <v>2.5140728583461041</v>
      </c>
      <c r="T35" s="224">
        <v>2.3078402969078562</v>
      </c>
      <c r="U35" s="224">
        <v>2.393873883835778</v>
      </c>
      <c r="V35" s="224">
        <v>2.4239089398636549</v>
      </c>
      <c r="W35" s="224">
        <v>2.2059205623756681</v>
      </c>
      <c r="X35" s="224">
        <v>2.30639707623153</v>
      </c>
      <c r="Y35" s="224">
        <v>1.5343685053798091</v>
      </c>
      <c r="DA35" s="177" t="s">
        <v>1875</v>
      </c>
    </row>
    <row r="36" spans="1:105" ht="12" customHeight="1" x14ac:dyDescent="0.25">
      <c r="A36" s="173" t="s">
        <v>94</v>
      </c>
      <c r="B36" s="224">
        <v>1.022895909431764</v>
      </c>
      <c r="C36" s="224">
        <v>0.77165694067194113</v>
      </c>
      <c r="D36" s="224">
        <v>1.5423366124656079</v>
      </c>
      <c r="E36" s="224">
        <v>1.747135303956262</v>
      </c>
      <c r="F36" s="224">
        <v>2.1799959204769661</v>
      </c>
      <c r="G36" s="224">
        <v>2.1971782025572262</v>
      </c>
      <c r="H36" s="224">
        <v>1.7818808711330969</v>
      </c>
      <c r="I36" s="224">
        <v>1.9764138233240811</v>
      </c>
      <c r="J36" s="224">
        <v>1.8108195463030681</v>
      </c>
      <c r="K36" s="224">
        <v>0.57281632939440186</v>
      </c>
      <c r="L36" s="224">
        <v>1.80767748644482</v>
      </c>
      <c r="M36" s="224">
        <v>2.2674929251433529</v>
      </c>
      <c r="N36" s="224">
        <v>2.288943800743648</v>
      </c>
      <c r="O36" s="224">
        <v>2.7700566377865479</v>
      </c>
      <c r="P36" s="224">
        <v>2.3134938960845099</v>
      </c>
      <c r="Q36" s="224">
        <v>2.359582856019895</v>
      </c>
      <c r="R36" s="224">
        <v>2.3609601284737129</v>
      </c>
      <c r="S36" s="224">
        <v>1.991489487127051</v>
      </c>
      <c r="T36" s="224">
        <v>1.828125097489695</v>
      </c>
      <c r="U36" s="224">
        <v>1.8962754628770779</v>
      </c>
      <c r="V36" s="224">
        <v>1.9200673343521699</v>
      </c>
      <c r="W36" s="224">
        <v>1.7473907308710761</v>
      </c>
      <c r="X36" s="224">
        <v>1.8269818693628861</v>
      </c>
      <c r="Y36" s="224">
        <v>1.215429671299554</v>
      </c>
      <c r="DA36" s="177" t="s">
        <v>1876</v>
      </c>
    </row>
    <row r="37" spans="1:105" ht="12" customHeight="1" x14ac:dyDescent="0.25">
      <c r="A37" s="56" t="s">
        <v>95</v>
      </c>
      <c r="B37" s="260">
        <v>0.55805576893505515</v>
      </c>
      <c r="C37" s="260">
        <v>0.42636361939210787</v>
      </c>
      <c r="D37" s="260">
        <v>0.72302294066263251</v>
      </c>
      <c r="E37" s="260">
        <v>0.92243324177931685</v>
      </c>
      <c r="F37" s="260">
        <v>1.212538802407809</v>
      </c>
      <c r="G37" s="260">
        <v>1.1303015892413739</v>
      </c>
      <c r="H37" s="260">
        <v>0.95235215905910131</v>
      </c>
      <c r="I37" s="260">
        <v>1.068316205706562</v>
      </c>
      <c r="J37" s="260">
        <v>0.92181876279122243</v>
      </c>
      <c r="K37" s="260">
        <v>0.29543392872408358</v>
      </c>
      <c r="L37" s="260">
        <v>0.85258450733810887</v>
      </c>
      <c r="M37" s="260">
        <v>1.069063175691259</v>
      </c>
      <c r="N37" s="260">
        <v>1.1157991725528611</v>
      </c>
      <c r="O37" s="260">
        <v>1.3893048993054631</v>
      </c>
      <c r="P37" s="260">
        <v>1.123591079024256</v>
      </c>
      <c r="Q37" s="260">
        <v>1.164791608755376</v>
      </c>
      <c r="R37" s="260">
        <v>1.1598946025184911</v>
      </c>
      <c r="S37" s="260">
        <v>0.95257250133746441</v>
      </c>
      <c r="T37" s="260">
        <v>0.88399006316198303</v>
      </c>
      <c r="U37" s="260">
        <v>0.90493214191744764</v>
      </c>
      <c r="V37" s="260">
        <v>0.91834634765885637</v>
      </c>
      <c r="W37" s="260">
        <v>0.85689463366622864</v>
      </c>
      <c r="X37" s="260">
        <v>0.82919859471666746</v>
      </c>
      <c r="Y37" s="260">
        <v>0.53271454181793798</v>
      </c>
      <c r="DA37" s="68" t="s">
        <v>1877</v>
      </c>
    </row>
    <row r="38" spans="1:105" ht="12" customHeight="1" x14ac:dyDescent="0.25">
      <c r="A38" s="37" t="s">
        <v>159</v>
      </c>
      <c r="B38" s="226">
        <v>1.265018966058268E-2</v>
      </c>
      <c r="C38" s="226">
        <v>1.0572344017252801E-2</v>
      </c>
      <c r="D38" s="226">
        <v>2.3874774346454471E-2</v>
      </c>
      <c r="E38" s="226">
        <v>3.0447193463247701E-2</v>
      </c>
      <c r="F38" s="226">
        <v>1.3644331969717011E-2</v>
      </c>
      <c r="G38" s="226">
        <v>1.9002541112382209E-2</v>
      </c>
      <c r="H38" s="226">
        <v>1.561404879216027E-2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9.252485432042221E-3</v>
      </c>
      <c r="T38" s="226">
        <v>2.2203045251506892E-3</v>
      </c>
      <c r="U38" s="226">
        <v>1.1637712893053031E-2</v>
      </c>
      <c r="V38" s="226">
        <v>3.1534436087878731E-3</v>
      </c>
      <c r="W38" s="226">
        <v>3.1574058986506321E-3</v>
      </c>
      <c r="X38" s="226">
        <v>2.5849846258254199E-3</v>
      </c>
      <c r="Y38" s="226">
        <v>2.261385350808276E-3</v>
      </c>
      <c r="DA38" s="69" t="s">
        <v>1878</v>
      </c>
    </row>
    <row r="39" spans="1:105" ht="12" customHeight="1" x14ac:dyDescent="0.25">
      <c r="A39" s="37" t="s">
        <v>35</v>
      </c>
      <c r="B39" s="226">
        <v>0.49539938986935589</v>
      </c>
      <c r="C39" s="226">
        <v>0.32839856765914899</v>
      </c>
      <c r="D39" s="226">
        <v>0.48923098594014391</v>
      </c>
      <c r="E39" s="226">
        <v>0.70163390001612336</v>
      </c>
      <c r="F39" s="226">
        <v>0.70912371462907819</v>
      </c>
      <c r="G39" s="226">
        <v>0.9529908009307555</v>
      </c>
      <c r="H39" s="226">
        <v>0.85454091385317565</v>
      </c>
      <c r="I39" s="226">
        <v>1.0383185742930501</v>
      </c>
      <c r="J39" s="226">
        <v>0.85011068844530735</v>
      </c>
      <c r="K39" s="226">
        <v>0.25455087810737731</v>
      </c>
      <c r="L39" s="226">
        <v>0.82894210668869883</v>
      </c>
      <c r="M39" s="226">
        <v>1.0515536247669219</v>
      </c>
      <c r="N39" s="226">
        <v>1.0918538583637349</v>
      </c>
      <c r="O39" s="226">
        <v>1.3663793245252269</v>
      </c>
      <c r="P39" s="226">
        <v>1.072892344641339</v>
      </c>
      <c r="Q39" s="226">
        <v>1.1413036108530079</v>
      </c>
      <c r="R39" s="226">
        <v>1.1229873324221169</v>
      </c>
      <c r="S39" s="226">
        <v>0.89664089839221539</v>
      </c>
      <c r="T39" s="226">
        <v>0.81879227184280423</v>
      </c>
      <c r="U39" s="226">
        <v>0.83378542144998602</v>
      </c>
      <c r="V39" s="226">
        <v>0.8426118466781698</v>
      </c>
      <c r="W39" s="226">
        <v>0.75784419799471658</v>
      </c>
      <c r="X39" s="226">
        <v>0.75620385533319112</v>
      </c>
      <c r="Y39" s="226">
        <v>0.4862330110798066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5.0006189405116461E-2</v>
      </c>
      <c r="C42" s="226">
        <v>8.7392707715706022E-2</v>
      </c>
      <c r="D42" s="226">
        <v>0.20991718037603421</v>
      </c>
      <c r="E42" s="226">
        <v>0.19035214829994579</v>
      </c>
      <c r="F42" s="226">
        <v>0.48977075580901391</v>
      </c>
      <c r="G42" s="226">
        <v>0.15830824719823669</v>
      </c>
      <c r="H42" s="226">
        <v>8.2197196413765425E-2</v>
      </c>
      <c r="I42" s="226">
        <v>2.9997631413512069E-2</v>
      </c>
      <c r="J42" s="226">
        <v>7.1708074345915043E-2</v>
      </c>
      <c r="K42" s="226">
        <v>4.0883050616706412E-2</v>
      </c>
      <c r="L42" s="226">
        <v>2.3642400649410061E-2</v>
      </c>
      <c r="M42" s="226">
        <v>1.750955092433722E-2</v>
      </c>
      <c r="N42" s="226">
        <v>2.3945314189126449E-2</v>
      </c>
      <c r="O42" s="226">
        <v>2.2925574780236029E-2</v>
      </c>
      <c r="P42" s="226">
        <v>5.069873438291677E-2</v>
      </c>
      <c r="Q42" s="226">
        <v>2.3487997902367622E-2</v>
      </c>
      <c r="R42" s="226">
        <v>3.6907270096374123E-2</v>
      </c>
      <c r="S42" s="226">
        <v>4.6679117513206803E-2</v>
      </c>
      <c r="T42" s="226">
        <v>6.2977486794028106E-2</v>
      </c>
      <c r="U42" s="226">
        <v>5.9509007574408627E-2</v>
      </c>
      <c r="V42" s="226">
        <v>7.2581057371898655E-2</v>
      </c>
      <c r="W42" s="226">
        <v>9.5893029772861405E-2</v>
      </c>
      <c r="X42" s="226">
        <v>7.0409754757650878E-2</v>
      </c>
      <c r="Y42" s="226">
        <v>4.4220145387323141E-2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2.1673225052202838</v>
      </c>
      <c r="C43" s="261">
        <f t="shared" si="1"/>
        <v>1.9483964094589514</v>
      </c>
      <c r="D43" s="261">
        <f t="shared" si="1"/>
        <v>3.5164839000325223</v>
      </c>
      <c r="E43" s="261">
        <f t="shared" si="1"/>
        <v>4.1678417360280093</v>
      </c>
      <c r="F43" s="261">
        <f t="shared" si="1"/>
        <v>6.1491717997353259</v>
      </c>
      <c r="G43" s="261">
        <f t="shared" si="1"/>
        <v>4.7534966671382826</v>
      </c>
      <c r="H43" s="261">
        <f t="shared" si="1"/>
        <v>3.6675836669548549</v>
      </c>
      <c r="I43" s="261">
        <f t="shared" si="1"/>
        <v>3.436763736317836</v>
      </c>
      <c r="J43" s="261">
        <f t="shared" si="1"/>
        <v>3.5138220769513442</v>
      </c>
      <c r="K43" s="261">
        <f t="shared" si="1"/>
        <v>1.2437217169652643</v>
      </c>
      <c r="L43" s="261">
        <f t="shared" si="1"/>
        <v>2.9177297519765748</v>
      </c>
      <c r="M43" s="261">
        <f t="shared" si="1"/>
        <v>3.4772799892842672</v>
      </c>
      <c r="N43" s="261">
        <f t="shared" si="1"/>
        <v>3.6452490264093882</v>
      </c>
      <c r="O43" s="261">
        <f t="shared" si="1"/>
        <v>4.3437646256449423</v>
      </c>
      <c r="P43" s="261">
        <f t="shared" si="1"/>
        <v>4.0127063512033985</v>
      </c>
      <c r="Q43" s="261">
        <f t="shared" si="1"/>
        <v>3.7485543127499721</v>
      </c>
      <c r="R43" s="261">
        <f t="shared" si="1"/>
        <v>3.9369513729449643</v>
      </c>
      <c r="S43" s="261">
        <f t="shared" si="1"/>
        <v>3.4619906945623873</v>
      </c>
      <c r="T43" s="261">
        <f t="shared" si="1"/>
        <v>3.374510454340542</v>
      </c>
      <c r="U43" s="261">
        <f t="shared" si="1"/>
        <v>3.430566967133692</v>
      </c>
      <c r="V43" s="261">
        <f t="shared" si="1"/>
        <v>3.5753732725754217</v>
      </c>
      <c r="W43" s="261">
        <f t="shared" si="1"/>
        <v>3.5011480632416543</v>
      </c>
      <c r="X43" s="261">
        <f t="shared" si="1"/>
        <v>3.3379559972294341</v>
      </c>
      <c r="Y43" s="261">
        <f t="shared" si="1"/>
        <v>2.1817751718234457</v>
      </c>
      <c r="DA43" s="70"/>
    </row>
    <row r="44" spans="1:105" ht="12" customHeight="1" x14ac:dyDescent="0.25">
      <c r="A44" s="60" t="s">
        <v>1884</v>
      </c>
      <c r="B44" s="262">
        <v>1.1933335578209441</v>
      </c>
      <c r="C44" s="262">
        <v>0.87071185187780054</v>
      </c>
      <c r="D44" s="262">
        <v>1.7798005575911751</v>
      </c>
      <c r="E44" s="262">
        <v>1.9955816370877271</v>
      </c>
      <c r="F44" s="262">
        <v>2.3991952501462279</v>
      </c>
      <c r="G44" s="262">
        <v>2.556259786472137</v>
      </c>
      <c r="H44" s="262">
        <v>2.089513018692716</v>
      </c>
      <c r="I44" s="262">
        <v>2.376365006740238</v>
      </c>
      <c r="J44" s="262">
        <v>2.144884018448777</v>
      </c>
      <c r="K44" s="262">
        <v>0.66598921174986214</v>
      </c>
      <c r="L44" s="262">
        <v>2.1985597227693749</v>
      </c>
      <c r="M44" s="262">
        <v>2.7749186651898818</v>
      </c>
      <c r="N44" s="262">
        <v>2.7873592449582172</v>
      </c>
      <c r="O44" s="262">
        <v>3.3783365926201792</v>
      </c>
      <c r="P44" s="262">
        <v>2.7866363512000492</v>
      </c>
      <c r="Q44" s="262">
        <v>2.8737791214690751</v>
      </c>
      <c r="R44" s="262">
        <v>2.8581947295871002</v>
      </c>
      <c r="S44" s="262">
        <v>2.3985113317551341</v>
      </c>
      <c r="T44" s="262">
        <v>2.183052042279793</v>
      </c>
      <c r="U44" s="262">
        <v>2.2713457625507329</v>
      </c>
      <c r="V44" s="262">
        <v>2.290247910416118</v>
      </c>
      <c r="W44" s="262">
        <v>2.060448544451404</v>
      </c>
      <c r="X44" s="262">
        <v>2.1866319430296661</v>
      </c>
      <c r="Y44" s="262">
        <v>1.458931435662379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0.85332773761028957</v>
      </c>
      <c r="E45" s="229">
        <v>0.31375763600897177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1.233432456157665E-2</v>
      </c>
      <c r="P45" s="229">
        <v>1.6195680829158749E-2</v>
      </c>
      <c r="Q45" s="229">
        <v>1.1720004460731801E-2</v>
      </c>
      <c r="R45" s="229">
        <v>2.1794275843482289E-2</v>
      </c>
      <c r="S45" s="229">
        <v>1.8281686295918802E-2</v>
      </c>
      <c r="T45" s="229">
        <v>1.604441724399042E-2</v>
      </c>
      <c r="U45" s="229">
        <v>1.3278490914627039E-2</v>
      </c>
      <c r="V45" s="229">
        <v>1.4812203198811311E-2</v>
      </c>
      <c r="W45" s="229">
        <v>4.7620462656515372E-2</v>
      </c>
      <c r="X45" s="229">
        <v>4.2603669352472361E-2</v>
      </c>
      <c r="Y45" s="229">
        <v>1.3494253962948771E-2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4.9754544839687468E-3</v>
      </c>
      <c r="T47" s="229">
        <v>5.4677371395381929E-3</v>
      </c>
      <c r="U47" s="229">
        <v>5.2530423536470468E-3</v>
      </c>
      <c r="V47" s="229">
        <v>5.3330191846384994E-3</v>
      </c>
      <c r="W47" s="229">
        <v>5.3936836013787869E-3</v>
      </c>
      <c r="X47" s="229">
        <v>4.902475228224271E-3</v>
      </c>
      <c r="Y47" s="229">
        <v>4.4055051972721349E-3</v>
      </c>
      <c r="DA47" s="73" t="s">
        <v>1888</v>
      </c>
    </row>
    <row r="48" spans="1:105" ht="12" customHeight="1" x14ac:dyDescent="0.25">
      <c r="A48" s="64" t="s">
        <v>159</v>
      </c>
      <c r="B48" s="229">
        <v>1.4838017954089421E-2</v>
      </c>
      <c r="C48" s="229">
        <v>1.622399280141365E-2</v>
      </c>
      <c r="D48" s="229">
        <v>1.5647323472181229E-2</v>
      </c>
      <c r="E48" s="229">
        <v>3.2566077012609398E-2</v>
      </c>
      <c r="F48" s="229">
        <v>1.762743165780466E-2</v>
      </c>
      <c r="G48" s="229">
        <v>1.6412865080164579E-2</v>
      </c>
      <c r="H48" s="229">
        <v>1.545227564495723E-2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5.1033219011293162E-3</v>
      </c>
      <c r="T48" s="229">
        <v>1.437705891241424E-3</v>
      </c>
      <c r="U48" s="229">
        <v>6.9025832814274398E-3</v>
      </c>
      <c r="V48" s="229">
        <v>1.9274208408901459E-3</v>
      </c>
      <c r="W48" s="229">
        <v>2.3935468488417311E-3</v>
      </c>
      <c r="X48" s="229">
        <v>1.359787404197039E-3</v>
      </c>
      <c r="Y48" s="229">
        <v>1.1886460876069399E-3</v>
      </c>
      <c r="DA48" s="73" t="s">
        <v>1889</v>
      </c>
    </row>
    <row r="49" spans="1:105" ht="12" customHeight="1" x14ac:dyDescent="0.25">
      <c r="A49" s="64" t="s">
        <v>32</v>
      </c>
      <c r="B49" s="229">
        <v>0.45362289700118208</v>
      </c>
      <c r="C49" s="229">
        <v>0.31788431738087131</v>
      </c>
      <c r="D49" s="229">
        <v>0.52483881268060206</v>
      </c>
      <c r="E49" s="229">
        <v>0.4488422735041685</v>
      </c>
      <c r="F49" s="229">
        <v>0.51391964219083497</v>
      </c>
      <c r="G49" s="229">
        <v>0.52395965783649923</v>
      </c>
      <c r="H49" s="229">
        <v>0.17104772404776181</v>
      </c>
      <c r="I49" s="229">
        <v>0.40561091116203118</v>
      </c>
      <c r="J49" s="229">
        <v>0.29393466621461378</v>
      </c>
      <c r="K49" s="229">
        <v>9.6528280941551761E-2</v>
      </c>
      <c r="L49" s="229">
        <v>0.12068989048694211</v>
      </c>
      <c r="M49" s="229">
        <v>0.14567758425414429</v>
      </c>
      <c r="N49" s="229">
        <v>7.4162225721130889E-2</v>
      </c>
      <c r="O49" s="229">
        <v>3.06832374798339E-2</v>
      </c>
      <c r="P49" s="229">
        <v>6.1769573394931068E-2</v>
      </c>
      <c r="Q49" s="229">
        <v>0</v>
      </c>
      <c r="R49" s="229">
        <v>0</v>
      </c>
      <c r="S49" s="229">
        <v>1.5364519569742319E-3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0.58107785247133314</v>
      </c>
      <c r="C51" s="229">
        <v>0.50395030553319453</v>
      </c>
      <c r="D51" s="229">
        <v>0.32063781540018638</v>
      </c>
      <c r="E51" s="229">
        <v>0.75046206311802655</v>
      </c>
      <c r="F51" s="229">
        <v>0.91613351568225665</v>
      </c>
      <c r="G51" s="229">
        <v>0.82311672664254709</v>
      </c>
      <c r="H51" s="229">
        <v>0.84568723503559662</v>
      </c>
      <c r="I51" s="229">
        <v>0.82531044778900597</v>
      </c>
      <c r="J51" s="229">
        <v>0.68294504072926221</v>
      </c>
      <c r="K51" s="229">
        <v>0.30702463306278521</v>
      </c>
      <c r="L51" s="229">
        <v>0.38351773562420732</v>
      </c>
      <c r="M51" s="229">
        <v>0.43758282447486507</v>
      </c>
      <c r="N51" s="229">
        <v>0.5295081973623178</v>
      </c>
      <c r="O51" s="229">
        <v>0.68195907566201874</v>
      </c>
      <c r="P51" s="229">
        <v>0.5914982604081308</v>
      </c>
      <c r="Q51" s="229">
        <v>0.56562323313837659</v>
      </c>
      <c r="R51" s="229">
        <v>0.59875981212601204</v>
      </c>
      <c r="S51" s="229">
        <v>0.49455329249875629</v>
      </c>
      <c r="T51" s="229">
        <v>0.53018964722933903</v>
      </c>
      <c r="U51" s="229">
        <v>0.49453645774627558</v>
      </c>
      <c r="V51" s="229">
        <v>0.51501400866740066</v>
      </c>
      <c r="W51" s="229">
        <v>0.57450186965143035</v>
      </c>
      <c r="X51" s="229">
        <v>0.39778823719656381</v>
      </c>
      <c r="Y51" s="229">
        <v>0.25557739023947279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0.12568450689457539</v>
      </c>
      <c r="C53" s="229">
        <v>1.219592351306643E-2</v>
      </c>
      <c r="D53" s="229">
        <v>4.2910217480870642E-2</v>
      </c>
      <c r="E53" s="229">
        <v>0.42098800380525719</v>
      </c>
      <c r="F53" s="229">
        <v>0.50289531353402495</v>
      </c>
      <c r="G53" s="229">
        <v>0.952839089607594</v>
      </c>
      <c r="H53" s="229">
        <v>0.88566712491345623</v>
      </c>
      <c r="I53" s="229">
        <v>0.98117136018640783</v>
      </c>
      <c r="J53" s="229">
        <v>1.002085376116423</v>
      </c>
      <c r="K53" s="229">
        <v>0.23347748768051871</v>
      </c>
      <c r="L53" s="229">
        <v>1.618920915103887</v>
      </c>
      <c r="M53" s="229">
        <v>2.1256709398884448</v>
      </c>
      <c r="N53" s="229">
        <v>2.151058296899476</v>
      </c>
      <c r="O53" s="229">
        <v>2.6441544313690009</v>
      </c>
      <c r="P53" s="229">
        <v>2.110223690069434</v>
      </c>
      <c r="Q53" s="229">
        <v>2.2913839278766011</v>
      </c>
      <c r="R53" s="229">
        <v>2.231815511684232</v>
      </c>
      <c r="S53" s="229">
        <v>1.8687939534618001</v>
      </c>
      <c r="T53" s="229">
        <v>1.623606816557206</v>
      </c>
      <c r="U53" s="229">
        <v>1.745007040890576</v>
      </c>
      <c r="V53" s="229">
        <v>1.74621229148702</v>
      </c>
      <c r="W53" s="229">
        <v>1.4241729451479721</v>
      </c>
      <c r="X53" s="229">
        <v>1.7334789717590571</v>
      </c>
      <c r="Y53" s="229">
        <v>1.178962273864232</v>
      </c>
      <c r="DA53" s="73" t="s">
        <v>1894</v>
      </c>
    </row>
    <row r="54" spans="1:105" ht="12" customHeight="1" x14ac:dyDescent="0.25">
      <c r="A54" s="64" t="s">
        <v>39</v>
      </c>
      <c r="B54" s="229">
        <v>1.8110283499764061E-2</v>
      </c>
      <c r="C54" s="229">
        <v>2.045731264925461E-2</v>
      </c>
      <c r="D54" s="229">
        <v>2.2438650947044871E-2</v>
      </c>
      <c r="E54" s="229">
        <v>2.8965583638693431E-2</v>
      </c>
      <c r="F54" s="229">
        <v>0.44861934708130657</v>
      </c>
      <c r="G54" s="229">
        <v>0.2399314473053325</v>
      </c>
      <c r="H54" s="229">
        <v>0.17165865905094449</v>
      </c>
      <c r="I54" s="229">
        <v>0.16427228760279269</v>
      </c>
      <c r="J54" s="229">
        <v>0.1659189353884776</v>
      </c>
      <c r="K54" s="229">
        <v>2.895881006500646E-2</v>
      </c>
      <c r="L54" s="229">
        <v>7.5431181554338811E-2</v>
      </c>
      <c r="M54" s="229">
        <v>6.5987316572427096E-2</v>
      </c>
      <c r="N54" s="229">
        <v>3.2630524975292001E-2</v>
      </c>
      <c r="O54" s="229">
        <v>9.2055235477478473E-3</v>
      </c>
      <c r="P54" s="229">
        <v>6.9491464983947307E-3</v>
      </c>
      <c r="Q54" s="229">
        <v>5.0519559933660304E-3</v>
      </c>
      <c r="R54" s="229">
        <v>5.8251299333742772E-3</v>
      </c>
      <c r="S54" s="229">
        <v>5.2671711565863959E-3</v>
      </c>
      <c r="T54" s="229">
        <v>6.3057182184776623E-3</v>
      </c>
      <c r="U54" s="229">
        <v>6.3681473641806216E-3</v>
      </c>
      <c r="V54" s="229">
        <v>6.9489670373572799E-3</v>
      </c>
      <c r="W54" s="229">
        <v>6.3660365452667964E-3</v>
      </c>
      <c r="X54" s="229">
        <v>6.4988020891508453E-3</v>
      </c>
      <c r="Y54" s="229">
        <v>5.3033663108466179E-3</v>
      </c>
      <c r="DA54" s="73" t="s">
        <v>1895</v>
      </c>
    </row>
    <row r="55" spans="1:105" ht="12" customHeight="1" x14ac:dyDescent="0.25">
      <c r="A55" s="60" t="s">
        <v>1896</v>
      </c>
      <c r="B55" s="262">
        <v>0.97398894739933972</v>
      </c>
      <c r="C55" s="262">
        <v>1.0776845575811509</v>
      </c>
      <c r="D55" s="262">
        <v>1.736683342441347</v>
      </c>
      <c r="E55" s="262">
        <v>2.1722600989402818</v>
      </c>
      <c r="F55" s="262">
        <v>3.749976549589098</v>
      </c>
      <c r="G55" s="262">
        <v>2.1972368806661451</v>
      </c>
      <c r="H55" s="262">
        <v>1.5780706482621389</v>
      </c>
      <c r="I55" s="262">
        <v>1.0603987295775981</v>
      </c>
      <c r="J55" s="262">
        <v>1.368938058502567</v>
      </c>
      <c r="K55" s="262">
        <v>0.5777325052154022</v>
      </c>
      <c r="L55" s="262">
        <v>0.71917002920720008</v>
      </c>
      <c r="M55" s="262">
        <v>0.70236132409438523</v>
      </c>
      <c r="N55" s="262">
        <v>0.85788978145117079</v>
      </c>
      <c r="O55" s="262">
        <v>0.96542803302476332</v>
      </c>
      <c r="P55" s="262">
        <v>1.2260700000033491</v>
      </c>
      <c r="Q55" s="262">
        <v>0.87477519128089687</v>
      </c>
      <c r="R55" s="262">
        <v>1.0787566433578639</v>
      </c>
      <c r="S55" s="262">
        <v>1.063479362807253</v>
      </c>
      <c r="T55" s="262">
        <v>1.191458412060749</v>
      </c>
      <c r="U55" s="262">
        <v>1.1592212045829591</v>
      </c>
      <c r="V55" s="262">
        <v>1.285125362159304</v>
      </c>
      <c r="W55" s="262">
        <v>1.44069951879025</v>
      </c>
      <c r="X55" s="262">
        <v>1.151324054199768</v>
      </c>
      <c r="Y55" s="262">
        <v>0.72284373616106667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37.703449175608611</v>
      </c>
      <c r="C56" s="261">
        <f t="shared" si="2"/>
        <v>28.227447756216009</v>
      </c>
      <c r="D56" s="261">
        <f t="shared" si="2"/>
        <v>56.787973906995745</v>
      </c>
      <c r="E56" s="261">
        <f t="shared" si="2"/>
        <v>64.112643143027412</v>
      </c>
      <c r="F56" s="261">
        <f t="shared" si="2"/>
        <v>79.304343660443905</v>
      </c>
      <c r="G56" s="261">
        <f t="shared" si="2"/>
        <v>80.981799129559903</v>
      </c>
      <c r="H56" s="261">
        <f t="shared" si="2"/>
        <v>65.769374886053171</v>
      </c>
      <c r="I56" s="261">
        <f t="shared" si="2"/>
        <v>73.363261137181226</v>
      </c>
      <c r="J56" s="261">
        <f t="shared" si="2"/>
        <v>67.021802245914174</v>
      </c>
      <c r="K56" s="261">
        <f t="shared" si="2"/>
        <v>21.108724657301707</v>
      </c>
      <c r="L56" s="261">
        <f t="shared" si="2"/>
        <v>67.362247832793358</v>
      </c>
      <c r="M56" s="261">
        <f t="shared" si="2"/>
        <v>84.6201672699314</v>
      </c>
      <c r="N56" s="261">
        <f t="shared" si="2"/>
        <v>85.297330069449984</v>
      </c>
      <c r="O56" s="261">
        <f t="shared" si="2"/>
        <v>103.23680983696924</v>
      </c>
      <c r="P56" s="261">
        <f t="shared" si="2"/>
        <v>85.99516872544136</v>
      </c>
      <c r="Q56" s="261">
        <f t="shared" si="2"/>
        <v>87.9229251023785</v>
      </c>
      <c r="R56" s="261">
        <f t="shared" si="2"/>
        <v>87.854029238136278</v>
      </c>
      <c r="S56" s="261">
        <f t="shared" si="2"/>
        <v>74.0336712927365</v>
      </c>
      <c r="T56" s="261">
        <f t="shared" si="2"/>
        <v>67.819998890026838</v>
      </c>
      <c r="U56" s="261">
        <f t="shared" si="2"/>
        <v>70.405810123196247</v>
      </c>
      <c r="V56" s="261">
        <f t="shared" si="2"/>
        <v>71.218925931369526</v>
      </c>
      <c r="W56" s="261">
        <f t="shared" si="2"/>
        <v>64.62897966785458</v>
      </c>
      <c r="X56" s="261">
        <f t="shared" si="2"/>
        <v>67.848962332452061</v>
      </c>
      <c r="Y56" s="261">
        <f t="shared" si="2"/>
        <v>45.180578653960389</v>
      </c>
      <c r="DA56" s="70"/>
    </row>
    <row r="57" spans="1:105" ht="12" customHeight="1" x14ac:dyDescent="0.25">
      <c r="A57" s="60" t="s">
        <v>1899</v>
      </c>
      <c r="B57" s="262">
        <v>35.800006734628333</v>
      </c>
      <c r="C57" s="262">
        <v>26.12135555633402</v>
      </c>
      <c r="D57" s="262">
        <v>53.394016727735263</v>
      </c>
      <c r="E57" s="262">
        <v>59.867449112631832</v>
      </c>
      <c r="F57" s="262">
        <v>71.975857504386823</v>
      </c>
      <c r="G57" s="262">
        <v>76.687793594164134</v>
      </c>
      <c r="H57" s="262">
        <v>62.685390560781499</v>
      </c>
      <c r="I57" s="262">
        <v>71.290950202207128</v>
      </c>
      <c r="J57" s="262">
        <v>64.346520553463321</v>
      </c>
      <c r="K57" s="262">
        <v>19.979676352495861</v>
      </c>
      <c r="L57" s="262">
        <v>65.956791683081263</v>
      </c>
      <c r="M57" s="262">
        <v>83.247559955696431</v>
      </c>
      <c r="N57" s="262">
        <v>83.620777348746529</v>
      </c>
      <c r="O57" s="262">
        <v>101.3500977786054</v>
      </c>
      <c r="P57" s="262">
        <v>83.599090536001484</v>
      </c>
      <c r="Q57" s="262">
        <v>86.213373644072263</v>
      </c>
      <c r="R57" s="262">
        <v>85.745841887612983</v>
      </c>
      <c r="S57" s="262">
        <v>71.955339952654029</v>
      </c>
      <c r="T57" s="262">
        <v>65.491561268393781</v>
      </c>
      <c r="U57" s="262">
        <v>68.140372876522022</v>
      </c>
      <c r="V57" s="262">
        <v>68.707437312483549</v>
      </c>
      <c r="W57" s="262">
        <v>61.813456333542163</v>
      </c>
      <c r="X57" s="262">
        <v>65.598958290889968</v>
      </c>
      <c r="Y57" s="262">
        <v>43.767943069871357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25.599832128308691</v>
      </c>
      <c r="E58" s="229">
        <v>9.4127290802691572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0.37002973684729967</v>
      </c>
      <c r="P58" s="229">
        <v>0.48587042487476267</v>
      </c>
      <c r="Q58" s="229">
        <v>0.35160013382195399</v>
      </c>
      <c r="R58" s="229">
        <v>0.65382827530446841</v>
      </c>
      <c r="S58" s="229">
        <v>0.54845058887756404</v>
      </c>
      <c r="T58" s="229">
        <v>0.48133251731971261</v>
      </c>
      <c r="U58" s="229">
        <v>0.39835472743881151</v>
      </c>
      <c r="V58" s="229">
        <v>0.44436609596433929</v>
      </c>
      <c r="W58" s="229">
        <v>1.4286138796954619</v>
      </c>
      <c r="X58" s="229">
        <v>1.278110080574171</v>
      </c>
      <c r="Y58" s="229">
        <v>0.40482761888846319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0.14926363451906249</v>
      </c>
      <c r="T60" s="229">
        <v>0.1640321141861458</v>
      </c>
      <c r="U60" s="229">
        <v>0.15759127060941139</v>
      </c>
      <c r="V60" s="229">
        <v>0.15999057553915499</v>
      </c>
      <c r="W60" s="229">
        <v>0.1618105080413636</v>
      </c>
      <c r="X60" s="229">
        <v>0.14707425684672809</v>
      </c>
      <c r="Y60" s="229">
        <v>0.132165155918164</v>
      </c>
      <c r="DA60" s="73" t="s">
        <v>1903</v>
      </c>
    </row>
    <row r="61" spans="1:105" ht="12" customHeight="1" x14ac:dyDescent="0.25">
      <c r="A61" s="64" t="s">
        <v>159</v>
      </c>
      <c r="B61" s="229">
        <v>0.44514053862268238</v>
      </c>
      <c r="C61" s="229">
        <v>0.48671978404240968</v>
      </c>
      <c r="D61" s="229">
        <v>0.46941970416543682</v>
      </c>
      <c r="E61" s="229">
        <v>0.97698231037828243</v>
      </c>
      <c r="F61" s="229">
        <v>0.52882294973413979</v>
      </c>
      <c r="G61" s="229">
        <v>0.49238595240493749</v>
      </c>
      <c r="H61" s="229">
        <v>0.46356826934871709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0.15309965703387951</v>
      </c>
      <c r="T61" s="229">
        <v>4.3131176737242718E-2</v>
      </c>
      <c r="U61" s="229">
        <v>0.20707749844282319</v>
      </c>
      <c r="V61" s="229">
        <v>5.7822625226704373E-2</v>
      </c>
      <c r="W61" s="229">
        <v>7.1806405465251966E-2</v>
      </c>
      <c r="X61" s="229">
        <v>4.0793622125911172E-2</v>
      </c>
      <c r="Y61" s="229">
        <v>3.5659382628208197E-2</v>
      </c>
      <c r="DA61" s="73" t="s">
        <v>1904</v>
      </c>
    </row>
    <row r="62" spans="1:105" ht="12" customHeight="1" x14ac:dyDescent="0.25">
      <c r="A62" s="64" t="s">
        <v>32</v>
      </c>
      <c r="B62" s="229">
        <v>13.608686910035461</v>
      </c>
      <c r="C62" s="229">
        <v>9.5365295214261376</v>
      </c>
      <c r="D62" s="229">
        <v>15.745164380418061</v>
      </c>
      <c r="E62" s="229">
        <v>13.46526820512506</v>
      </c>
      <c r="F62" s="229">
        <v>15.41758926572505</v>
      </c>
      <c r="G62" s="229">
        <v>15.71878973509498</v>
      </c>
      <c r="H62" s="229">
        <v>5.1314317214328522</v>
      </c>
      <c r="I62" s="229">
        <v>12.16832733486094</v>
      </c>
      <c r="J62" s="229">
        <v>8.818039986438416</v>
      </c>
      <c r="K62" s="229">
        <v>2.895848428246552</v>
      </c>
      <c r="L62" s="229">
        <v>3.620696714608262</v>
      </c>
      <c r="M62" s="229">
        <v>4.370327527624327</v>
      </c>
      <c r="N62" s="229">
        <v>2.224866771633927</v>
      </c>
      <c r="O62" s="229">
        <v>0.9204971243950173</v>
      </c>
      <c r="P62" s="229">
        <v>1.853087201847933</v>
      </c>
      <c r="Q62" s="229">
        <v>0</v>
      </c>
      <c r="R62" s="229">
        <v>0</v>
      </c>
      <c r="S62" s="229">
        <v>4.6093558709226962E-2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17.432335574139991</v>
      </c>
      <c r="C64" s="229">
        <v>15.118509165995841</v>
      </c>
      <c r="D64" s="229">
        <v>9.6191344620055936</v>
      </c>
      <c r="E64" s="229">
        <v>22.51386189354081</v>
      </c>
      <c r="F64" s="229">
        <v>27.484005470467689</v>
      </c>
      <c r="G64" s="229">
        <v>24.693501799276419</v>
      </c>
      <c r="H64" s="229">
        <v>25.370617051067899</v>
      </c>
      <c r="I64" s="229">
        <v>24.759313433670179</v>
      </c>
      <c r="J64" s="229">
        <v>20.488351221877871</v>
      </c>
      <c r="K64" s="229">
        <v>9.2107389918835558</v>
      </c>
      <c r="L64" s="229">
        <v>11.50553206872622</v>
      </c>
      <c r="M64" s="229">
        <v>13.12748473424595</v>
      </c>
      <c r="N64" s="229">
        <v>15.885245920869529</v>
      </c>
      <c r="O64" s="229">
        <v>20.458772269860571</v>
      </c>
      <c r="P64" s="229">
        <v>17.744947812243929</v>
      </c>
      <c r="Q64" s="229">
        <v>16.968696994151301</v>
      </c>
      <c r="R64" s="229">
        <v>17.962794363780361</v>
      </c>
      <c r="S64" s="229">
        <v>14.83659877496269</v>
      </c>
      <c r="T64" s="229">
        <v>15.90568941688017</v>
      </c>
      <c r="U64" s="229">
        <v>14.836093732388269</v>
      </c>
      <c r="V64" s="229">
        <v>15.450420260022019</v>
      </c>
      <c r="W64" s="229">
        <v>17.235056089542908</v>
      </c>
      <c r="X64" s="229">
        <v>11.933647115896919</v>
      </c>
      <c r="Y64" s="229">
        <v>7.6673217071841879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3.7705352068372608</v>
      </c>
      <c r="C66" s="229">
        <v>0.36587770539199321</v>
      </c>
      <c r="D66" s="229">
        <v>1.287306524426119</v>
      </c>
      <c r="E66" s="229">
        <v>12.62964011415772</v>
      </c>
      <c r="F66" s="229">
        <v>15.08685940602075</v>
      </c>
      <c r="G66" s="229">
        <v>28.585172688227821</v>
      </c>
      <c r="H66" s="229">
        <v>26.570013747403689</v>
      </c>
      <c r="I66" s="229">
        <v>29.43514080559223</v>
      </c>
      <c r="J66" s="229">
        <v>30.062561283492709</v>
      </c>
      <c r="K66" s="229">
        <v>7.0043246304155629</v>
      </c>
      <c r="L66" s="229">
        <v>48.567627453116607</v>
      </c>
      <c r="M66" s="229">
        <v>63.770128196653353</v>
      </c>
      <c r="N66" s="229">
        <v>64.531748906984305</v>
      </c>
      <c r="O66" s="229">
        <v>79.324632941070064</v>
      </c>
      <c r="P66" s="229">
        <v>63.306710702083024</v>
      </c>
      <c r="Q66" s="229">
        <v>68.74151783629803</v>
      </c>
      <c r="R66" s="229">
        <v>66.954465350526931</v>
      </c>
      <c r="S66" s="229">
        <v>56.063818603854017</v>
      </c>
      <c r="T66" s="229">
        <v>48.708204496716178</v>
      </c>
      <c r="U66" s="229">
        <v>52.350211226717278</v>
      </c>
      <c r="V66" s="229">
        <v>52.386368744610621</v>
      </c>
      <c r="W66" s="229">
        <v>42.725188354439183</v>
      </c>
      <c r="X66" s="229">
        <v>52.004369152771723</v>
      </c>
      <c r="Y66" s="229">
        <v>35.368868215926938</v>
      </c>
      <c r="DA66" s="73" t="s">
        <v>1909</v>
      </c>
    </row>
    <row r="67" spans="1:105" ht="12" customHeight="1" x14ac:dyDescent="0.25">
      <c r="A67" s="64" t="s">
        <v>39</v>
      </c>
      <c r="B67" s="229">
        <v>0.54330850499292183</v>
      </c>
      <c r="C67" s="229">
        <v>0.61371937947763844</v>
      </c>
      <c r="D67" s="229">
        <v>0.6731595284113463</v>
      </c>
      <c r="E67" s="229">
        <v>0.86896750916080334</v>
      </c>
      <c r="F67" s="229">
        <v>13.458580412439201</v>
      </c>
      <c r="G67" s="229">
        <v>7.1979434191599756</v>
      </c>
      <c r="H67" s="229">
        <v>5.149759771528335</v>
      </c>
      <c r="I67" s="229">
        <v>4.9281686280837773</v>
      </c>
      <c r="J67" s="229">
        <v>4.9775680616543259</v>
      </c>
      <c r="K67" s="229">
        <v>0.86876430195019394</v>
      </c>
      <c r="L67" s="229">
        <v>2.2629354466301641</v>
      </c>
      <c r="M67" s="229">
        <v>1.9796194971728129</v>
      </c>
      <c r="N67" s="229">
        <v>0.97891574925876024</v>
      </c>
      <c r="O67" s="229">
        <v>0.27616570643243549</v>
      </c>
      <c r="P67" s="229">
        <v>0.208474394951842</v>
      </c>
      <c r="Q67" s="229">
        <v>0.15155867980098089</v>
      </c>
      <c r="R67" s="229">
        <v>0.17475389800122831</v>
      </c>
      <c r="S67" s="229">
        <v>0.1580151346975919</v>
      </c>
      <c r="T67" s="229">
        <v>0.18917154655432991</v>
      </c>
      <c r="U67" s="229">
        <v>0.19104442092541871</v>
      </c>
      <c r="V67" s="229">
        <v>0.20846901112071839</v>
      </c>
      <c r="W67" s="229">
        <v>0.19098109635800389</v>
      </c>
      <c r="X67" s="229">
        <v>0.1949640626745254</v>
      </c>
      <c r="Y67" s="229">
        <v>0.15910098932539851</v>
      </c>
      <c r="DA67" s="73" t="s">
        <v>1910</v>
      </c>
    </row>
    <row r="68" spans="1:105" ht="12" customHeight="1" x14ac:dyDescent="0.25">
      <c r="A68" s="60" t="s">
        <v>1911</v>
      </c>
      <c r="B68" s="262">
        <v>1.9034424409802779</v>
      </c>
      <c r="C68" s="262">
        <v>2.1060921998819881</v>
      </c>
      <c r="D68" s="262">
        <v>3.3939571792604801</v>
      </c>
      <c r="E68" s="262">
        <v>4.2451940303955809</v>
      </c>
      <c r="F68" s="262">
        <v>7.3284861560570826</v>
      </c>
      <c r="G68" s="262">
        <v>4.2940055353957627</v>
      </c>
      <c r="H68" s="262">
        <v>3.083984325271667</v>
      </c>
      <c r="I68" s="262">
        <v>2.0723109349741038</v>
      </c>
      <c r="J68" s="262">
        <v>2.67528169245085</v>
      </c>
      <c r="K68" s="262">
        <v>1.1290483048058471</v>
      </c>
      <c r="L68" s="262">
        <v>1.405456149712093</v>
      </c>
      <c r="M68" s="262">
        <v>1.372607314234974</v>
      </c>
      <c r="N68" s="262">
        <v>1.6765527207034521</v>
      </c>
      <c r="O68" s="262">
        <v>1.886712058363847</v>
      </c>
      <c r="P68" s="262">
        <v>2.396078189439879</v>
      </c>
      <c r="Q68" s="262">
        <v>1.709551458306239</v>
      </c>
      <c r="R68" s="262">
        <v>2.1081873505232922</v>
      </c>
      <c r="S68" s="262">
        <v>2.0783313400824741</v>
      </c>
      <c r="T68" s="262">
        <v>2.3284376216330509</v>
      </c>
      <c r="U68" s="262">
        <v>2.2654372466742232</v>
      </c>
      <c r="V68" s="262">
        <v>2.5114886188859731</v>
      </c>
      <c r="W68" s="262">
        <v>2.8155233343124122</v>
      </c>
      <c r="X68" s="262">
        <v>2.2500040415620872</v>
      </c>
      <c r="Y68" s="262">
        <v>1.412635584089029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5.0881519218554967</v>
      </c>
      <c r="C69" s="261">
        <f t="shared" si="3"/>
        <v>3.7351013455919375</v>
      </c>
      <c r="D69" s="261">
        <f t="shared" si="3"/>
        <v>7.603650852580099</v>
      </c>
      <c r="E69" s="261">
        <f t="shared" si="3"/>
        <v>8.5413771258439475</v>
      </c>
      <c r="F69" s="261">
        <f t="shared" si="3"/>
        <v>10.33973921792701</v>
      </c>
      <c r="G69" s="261">
        <f t="shared" si="3"/>
        <v>10.904775923004346</v>
      </c>
      <c r="H69" s="261">
        <f t="shared" si="3"/>
        <v>8.9010981223899268</v>
      </c>
      <c r="I69" s="261">
        <f t="shared" si="3"/>
        <v>10.078424956696288</v>
      </c>
      <c r="J69" s="261">
        <f t="shared" si="3"/>
        <v>9.1206833636098921</v>
      </c>
      <c r="K69" s="261">
        <f t="shared" si="3"/>
        <v>2.8413887501119635</v>
      </c>
      <c r="L69" s="261">
        <f t="shared" si="3"/>
        <v>9.3057484947150861</v>
      </c>
      <c r="M69" s="261">
        <f t="shared" si="3"/>
        <v>11.73273820529394</v>
      </c>
      <c r="N69" s="261">
        <f t="shared" si="3"/>
        <v>11.795394730675913</v>
      </c>
      <c r="O69" s="261">
        <f t="shared" si="3"/>
        <v>14.292526594921977</v>
      </c>
      <c r="P69" s="261">
        <f t="shared" si="3"/>
        <v>11.814740758660179</v>
      </c>
      <c r="Q69" s="261">
        <f t="shared" si="3"/>
        <v>12.160809512370347</v>
      </c>
      <c r="R69" s="261">
        <f t="shared" si="3"/>
        <v>12.107491403929497</v>
      </c>
      <c r="S69" s="261">
        <f t="shared" si="3"/>
        <v>10.169370751863866</v>
      </c>
      <c r="T69" s="261">
        <f t="shared" si="3"/>
        <v>9.2696921178775202</v>
      </c>
      <c r="U69" s="261">
        <f t="shared" si="3"/>
        <v>9.6394477251494752</v>
      </c>
      <c r="V69" s="261">
        <f t="shared" si="3"/>
        <v>9.7268057589278296</v>
      </c>
      <c r="W69" s="261">
        <f t="shared" si="3"/>
        <v>8.768638908027004</v>
      </c>
      <c r="X69" s="261">
        <f t="shared" si="3"/>
        <v>9.2812030601200561</v>
      </c>
      <c r="Y69" s="261">
        <f t="shared" si="3"/>
        <v>6.1893079272709013</v>
      </c>
      <c r="DA69" s="70"/>
    </row>
    <row r="70" spans="1:105" ht="12" customHeight="1" x14ac:dyDescent="0.25">
      <c r="A70" s="60" t="s">
        <v>1914</v>
      </c>
      <c r="B70" s="262">
        <v>4.1766674523732936</v>
      </c>
      <c r="C70" s="262">
        <v>3.047491481572294</v>
      </c>
      <c r="D70" s="262">
        <v>6.2293019515690968</v>
      </c>
      <c r="E70" s="262">
        <v>6.9845357298070283</v>
      </c>
      <c r="F70" s="262">
        <v>8.3971833755117782</v>
      </c>
      <c r="G70" s="262">
        <v>8.946909252652457</v>
      </c>
      <c r="H70" s="262">
        <v>7.3132955654244922</v>
      </c>
      <c r="I70" s="262">
        <v>8.3172775235908105</v>
      </c>
      <c r="J70" s="262">
        <v>7.5070940645706994</v>
      </c>
      <c r="K70" s="262">
        <v>2.3309622411245119</v>
      </c>
      <c r="L70" s="262">
        <v>7.6949590296927948</v>
      </c>
      <c r="M70" s="262">
        <v>9.7122153281645609</v>
      </c>
      <c r="N70" s="262">
        <v>9.7557573573537351</v>
      </c>
      <c r="O70" s="262">
        <v>11.8241780741706</v>
      </c>
      <c r="P70" s="262">
        <v>9.7532272292001458</v>
      </c>
      <c r="Q70" s="262">
        <v>10.05822692514174</v>
      </c>
      <c r="R70" s="262">
        <v>10.003681553554831</v>
      </c>
      <c r="S70" s="262">
        <v>8.3947896611429478</v>
      </c>
      <c r="T70" s="262">
        <v>7.6406821479792546</v>
      </c>
      <c r="U70" s="262">
        <v>7.949710168927548</v>
      </c>
      <c r="V70" s="262">
        <v>8.0158676864563958</v>
      </c>
      <c r="W70" s="262">
        <v>7.2115699055798972</v>
      </c>
      <c r="X70" s="262">
        <v>7.6532118006038088</v>
      </c>
      <c r="Y70" s="262">
        <v>5.1062600248183143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2.986647081636006</v>
      </c>
      <c r="E71" s="229">
        <v>1.0981517260313991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4.3170135965518178E-2</v>
      </c>
      <c r="P71" s="229">
        <v>5.6684882902055478E-2</v>
      </c>
      <c r="Q71" s="229">
        <v>4.1020015612561203E-2</v>
      </c>
      <c r="R71" s="229">
        <v>7.6279965452187792E-2</v>
      </c>
      <c r="S71" s="229">
        <v>6.3985902035715636E-2</v>
      </c>
      <c r="T71" s="229">
        <v>5.6155460353966333E-2</v>
      </c>
      <c r="U71" s="229">
        <v>4.6474718201194552E-2</v>
      </c>
      <c r="V71" s="229">
        <v>5.1842711195839469E-2</v>
      </c>
      <c r="W71" s="229">
        <v>0.16667161929780339</v>
      </c>
      <c r="X71" s="229">
        <v>0.14911284273365291</v>
      </c>
      <c r="Y71" s="229">
        <v>4.7229888870320598E-2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1.741409069389057E-2</v>
      </c>
      <c r="T73" s="229">
        <v>1.9137079988383619E-2</v>
      </c>
      <c r="U73" s="229">
        <v>1.8385648237764621E-2</v>
      </c>
      <c r="V73" s="229">
        <v>1.8665567146234709E-2</v>
      </c>
      <c r="W73" s="229">
        <v>1.88778926048257E-2</v>
      </c>
      <c r="X73" s="229">
        <v>1.7158663298784901E-2</v>
      </c>
      <c r="Y73" s="229">
        <v>1.541926819045243E-2</v>
      </c>
      <c r="DA73" s="73" t="s">
        <v>1918</v>
      </c>
    </row>
    <row r="74" spans="1:105" ht="12" customHeight="1" x14ac:dyDescent="0.25">
      <c r="A74" s="64" t="s">
        <v>159</v>
      </c>
      <c r="B74" s="229">
        <v>5.1933062839312837E-2</v>
      </c>
      <c r="C74" s="229">
        <v>5.6783974804947637E-2</v>
      </c>
      <c r="D74" s="229">
        <v>5.4765632152634157E-2</v>
      </c>
      <c r="E74" s="229">
        <v>0.1139812695441326</v>
      </c>
      <c r="F74" s="229">
        <v>6.1696010802316167E-2</v>
      </c>
      <c r="G74" s="229">
        <v>5.7445027780575877E-2</v>
      </c>
      <c r="H74" s="229">
        <v>5.4082964757350187E-2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1.7861626653952561E-2</v>
      </c>
      <c r="T74" s="229">
        <v>5.0319706193449722E-3</v>
      </c>
      <c r="U74" s="229">
        <v>2.415904148499598E-2</v>
      </c>
      <c r="V74" s="229">
        <v>6.7459729431154939E-3</v>
      </c>
      <c r="W74" s="229">
        <v>8.3774139709460391E-3</v>
      </c>
      <c r="X74" s="229">
        <v>4.7592559146896222E-3</v>
      </c>
      <c r="Y74" s="229">
        <v>4.16026130662428E-3</v>
      </c>
      <c r="DA74" s="73" t="s">
        <v>1919</v>
      </c>
    </row>
    <row r="75" spans="1:105" ht="12" customHeight="1" x14ac:dyDescent="0.25">
      <c r="A75" s="64" t="s">
        <v>32</v>
      </c>
      <c r="B75" s="229">
        <v>1.5876801395041329</v>
      </c>
      <c r="C75" s="229">
        <v>1.1125951108330461</v>
      </c>
      <c r="D75" s="229">
        <v>1.8369358443821029</v>
      </c>
      <c r="E75" s="229">
        <v>1.5709479572645859</v>
      </c>
      <c r="F75" s="229">
        <v>1.7987187476679181</v>
      </c>
      <c r="G75" s="229">
        <v>1.8338588024277429</v>
      </c>
      <c r="H75" s="229">
        <v>0.59866703416716482</v>
      </c>
      <c r="I75" s="229">
        <v>1.4196381890671059</v>
      </c>
      <c r="J75" s="229">
        <v>1.028771331751146</v>
      </c>
      <c r="K75" s="229">
        <v>0.33784898329543028</v>
      </c>
      <c r="L75" s="229">
        <v>0.42241461670429631</v>
      </c>
      <c r="M75" s="229">
        <v>0.50987154488950359</v>
      </c>
      <c r="N75" s="229">
        <v>0.25956779002395752</v>
      </c>
      <c r="O75" s="229">
        <v>0.1073913311794184</v>
      </c>
      <c r="P75" s="229">
        <v>0.21619350688225819</v>
      </c>
      <c r="Q75" s="229">
        <v>0</v>
      </c>
      <c r="R75" s="229">
        <v>0</v>
      </c>
      <c r="S75" s="229">
        <v>5.3775818494097988E-3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2.0337724836496611</v>
      </c>
      <c r="C77" s="229">
        <v>1.763826069366176</v>
      </c>
      <c r="D77" s="229">
        <v>1.12223235390065</v>
      </c>
      <c r="E77" s="229">
        <v>2.6266172209130869</v>
      </c>
      <c r="F77" s="229">
        <v>3.20646730488789</v>
      </c>
      <c r="G77" s="229">
        <v>2.880908543248907</v>
      </c>
      <c r="H77" s="229">
        <v>2.9599053226245822</v>
      </c>
      <c r="I77" s="229">
        <v>2.8885865672615139</v>
      </c>
      <c r="J77" s="229">
        <v>2.3903076425524108</v>
      </c>
      <c r="K77" s="229">
        <v>1.074586215719745</v>
      </c>
      <c r="L77" s="229">
        <v>1.3423120746847219</v>
      </c>
      <c r="M77" s="229">
        <v>1.5315398856620239</v>
      </c>
      <c r="N77" s="229">
        <v>1.8532786907681069</v>
      </c>
      <c r="O77" s="229">
        <v>2.3868567648170602</v>
      </c>
      <c r="P77" s="229">
        <v>2.0702439114284519</v>
      </c>
      <c r="Q77" s="229">
        <v>1.979681315984313</v>
      </c>
      <c r="R77" s="229">
        <v>2.0956593424410368</v>
      </c>
      <c r="S77" s="229">
        <v>1.7309365237456431</v>
      </c>
      <c r="T77" s="229">
        <v>1.855663765302682</v>
      </c>
      <c r="U77" s="229">
        <v>1.730877602111961</v>
      </c>
      <c r="V77" s="229">
        <v>1.802549030335898</v>
      </c>
      <c r="W77" s="229">
        <v>2.0107565437800008</v>
      </c>
      <c r="X77" s="229">
        <v>1.3922588301879699</v>
      </c>
      <c r="Y77" s="229">
        <v>0.89452086583815293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0.43989577413101272</v>
      </c>
      <c r="C79" s="229">
        <v>4.2685732295732401E-2</v>
      </c>
      <c r="D79" s="229">
        <v>0.15018576118304691</v>
      </c>
      <c r="E79" s="229">
        <v>1.473458013318397</v>
      </c>
      <c r="F79" s="229">
        <v>1.760133597369083</v>
      </c>
      <c r="G79" s="229">
        <v>3.33493681362657</v>
      </c>
      <c r="H79" s="229">
        <v>3.0998349371970901</v>
      </c>
      <c r="I79" s="229">
        <v>3.4340997606524191</v>
      </c>
      <c r="J79" s="229">
        <v>3.5072988164074719</v>
      </c>
      <c r="K79" s="229">
        <v>0.81717120688181355</v>
      </c>
      <c r="L79" s="229">
        <v>5.6662232028635913</v>
      </c>
      <c r="M79" s="229">
        <v>7.4398482896095386</v>
      </c>
      <c r="N79" s="229">
        <v>7.528704039148149</v>
      </c>
      <c r="O79" s="229">
        <v>9.2545405097914841</v>
      </c>
      <c r="P79" s="229">
        <v>7.3857829152429986</v>
      </c>
      <c r="Q79" s="229">
        <v>8.0198437475680837</v>
      </c>
      <c r="R79" s="229">
        <v>7.8113542908947906</v>
      </c>
      <c r="S79" s="229">
        <v>6.5407788371162852</v>
      </c>
      <c r="T79" s="229">
        <v>5.6826238579502064</v>
      </c>
      <c r="U79" s="229">
        <v>6.1075246431170003</v>
      </c>
      <c r="V79" s="229">
        <v>6.1117430202045577</v>
      </c>
      <c r="W79" s="229">
        <v>4.9846053080178878</v>
      </c>
      <c r="X79" s="229">
        <v>6.0671764011566838</v>
      </c>
      <c r="Y79" s="229">
        <v>4.126367958524801</v>
      </c>
      <c r="DA79" s="73" t="s">
        <v>1924</v>
      </c>
    </row>
    <row r="80" spans="1:105" ht="12" customHeight="1" x14ac:dyDescent="0.25">
      <c r="A80" s="64" t="s">
        <v>39</v>
      </c>
      <c r="B80" s="229">
        <v>6.3385992249174058E-2</v>
      </c>
      <c r="C80" s="229">
        <v>7.1600594272390933E-2</v>
      </c>
      <c r="D80" s="229">
        <v>7.853527831465687E-2</v>
      </c>
      <c r="E80" s="229">
        <v>0.10137954273542681</v>
      </c>
      <c r="F80" s="229">
        <v>1.5701677147845701</v>
      </c>
      <c r="G80" s="229">
        <v>0.83976006556866167</v>
      </c>
      <c r="H80" s="229">
        <v>0.60080530667830434</v>
      </c>
      <c r="I80" s="229">
        <v>0.57495300660977267</v>
      </c>
      <c r="J80" s="229">
        <v>0.58071627385966984</v>
      </c>
      <c r="K80" s="229">
        <v>0.1013558352275224</v>
      </c>
      <c r="L80" s="229">
        <v>0.26400913544018523</v>
      </c>
      <c r="M80" s="229">
        <v>0.23095560800349429</v>
      </c>
      <c r="N80" s="229">
        <v>0.11420683741352169</v>
      </c>
      <c r="O80" s="229">
        <v>3.2219332417117399E-2</v>
      </c>
      <c r="P80" s="229">
        <v>2.4322012744381491E-2</v>
      </c>
      <c r="Q80" s="229">
        <v>1.768184597678106E-2</v>
      </c>
      <c r="R80" s="229">
        <v>2.0387954766809921E-2</v>
      </c>
      <c r="S80" s="229">
        <v>1.843509904805234E-2</v>
      </c>
      <c r="T80" s="229">
        <v>2.2070013764671759E-2</v>
      </c>
      <c r="U80" s="229">
        <v>2.2288515774632121E-2</v>
      </c>
      <c r="V80" s="229">
        <v>2.4321384630750429E-2</v>
      </c>
      <c r="W80" s="229">
        <v>2.2281127908433729E-2</v>
      </c>
      <c r="X80" s="229">
        <v>2.27458073120279E-2</v>
      </c>
      <c r="Y80" s="229">
        <v>1.8561782087963118E-2</v>
      </c>
      <c r="DA80" s="73" t="s">
        <v>1925</v>
      </c>
    </row>
    <row r="81" spans="1:105" ht="12" customHeight="1" x14ac:dyDescent="0.25">
      <c r="A81" s="61" t="s">
        <v>1926</v>
      </c>
      <c r="B81" s="263">
        <v>0.91148446948220341</v>
      </c>
      <c r="C81" s="263">
        <v>0.68760986401964352</v>
      </c>
      <c r="D81" s="263">
        <v>1.3743489010110019</v>
      </c>
      <c r="E81" s="263">
        <v>1.5568413960369201</v>
      </c>
      <c r="F81" s="263">
        <v>1.942555842415232</v>
      </c>
      <c r="G81" s="263">
        <v>1.957866670351889</v>
      </c>
      <c r="H81" s="263">
        <v>1.587802556965435</v>
      </c>
      <c r="I81" s="263">
        <v>1.7611474331054779</v>
      </c>
      <c r="J81" s="263">
        <v>1.613589299039192</v>
      </c>
      <c r="K81" s="263">
        <v>0.51042650898745145</v>
      </c>
      <c r="L81" s="263">
        <v>1.6107894650222909</v>
      </c>
      <c r="M81" s="263">
        <v>2.0205228771293782</v>
      </c>
      <c r="N81" s="263">
        <v>2.039637373322178</v>
      </c>
      <c r="O81" s="263">
        <v>2.4683485207513778</v>
      </c>
      <c r="P81" s="263">
        <v>2.0615135294600329</v>
      </c>
      <c r="Q81" s="263">
        <v>2.102582587228607</v>
      </c>
      <c r="R81" s="263">
        <v>2.1038098503746672</v>
      </c>
      <c r="S81" s="263">
        <v>1.774581090720919</v>
      </c>
      <c r="T81" s="263">
        <v>1.6290099698982661</v>
      </c>
      <c r="U81" s="263">
        <v>1.689737556221927</v>
      </c>
      <c r="V81" s="263">
        <v>1.710938072471434</v>
      </c>
      <c r="W81" s="263">
        <v>1.557069002447107</v>
      </c>
      <c r="X81" s="263">
        <v>1.627991259516248</v>
      </c>
      <c r="Y81" s="263">
        <v>1.083047902452587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2.9846056859903238</v>
      </c>
      <c r="C83" s="223">
        <v>3.4839271971333421</v>
      </c>
      <c r="D83" s="223">
        <v>3.627378324111096</v>
      </c>
      <c r="E83" s="223">
        <v>4.0057076647206813</v>
      </c>
      <c r="F83" s="223">
        <v>3.8600186675458721</v>
      </c>
      <c r="G83" s="223">
        <v>4.7812017824067539</v>
      </c>
      <c r="H83" s="223">
        <v>4.7667020165149072</v>
      </c>
      <c r="I83" s="223">
        <v>5.6706865627344021</v>
      </c>
      <c r="J83" s="223">
        <v>8.1831959528234659</v>
      </c>
      <c r="K83" s="223">
        <v>7.0563268593107722</v>
      </c>
      <c r="L83" s="223">
        <v>7.0377436921151553</v>
      </c>
      <c r="M83" s="223">
        <v>8.1509882167660805</v>
      </c>
      <c r="N83" s="223">
        <v>7.7473176073031906</v>
      </c>
      <c r="O83" s="223">
        <v>7.7325144394976189</v>
      </c>
      <c r="P83" s="223">
        <v>7.7218878379669418</v>
      </c>
      <c r="Q83" s="223">
        <v>7.3134613547339242</v>
      </c>
      <c r="R83" s="223">
        <v>7.3134613547339251</v>
      </c>
      <c r="S83" s="223">
        <v>8.0682143880768127</v>
      </c>
      <c r="T83" s="223">
        <v>9.0570364001146455</v>
      </c>
      <c r="U83" s="223">
        <v>8.4766408713098294</v>
      </c>
      <c r="V83" s="223">
        <v>7.9511798987293414</v>
      </c>
      <c r="W83" s="223">
        <v>8.9973249259577734</v>
      </c>
      <c r="X83" s="223">
        <v>8.5435177223655305</v>
      </c>
      <c r="Y83" s="223">
        <v>9.4516269967665796</v>
      </c>
      <c r="DA83" s="89" t="s">
        <v>1928</v>
      </c>
    </row>
    <row r="84" spans="1:105" ht="12" customHeight="1" x14ac:dyDescent="0.25">
      <c r="A84" s="55" t="s">
        <v>91</v>
      </c>
      <c r="B84" s="259">
        <v>0.1105132570906333</v>
      </c>
      <c r="C84" s="259">
        <v>0.1290020131744527</v>
      </c>
      <c r="D84" s="259">
        <v>0.134313686789088</v>
      </c>
      <c r="E84" s="259">
        <v>0.14832237406033821</v>
      </c>
      <c r="F84" s="259">
        <v>0.1429278371285406</v>
      </c>
      <c r="G84" s="259">
        <v>0.1770371825863393</v>
      </c>
      <c r="H84" s="259">
        <v>0.17650028876404189</v>
      </c>
      <c r="I84" s="259">
        <v>0.20997280978409469</v>
      </c>
      <c r="J84" s="259">
        <v>0.30300539947294952</v>
      </c>
      <c r="K84" s="259">
        <v>0.26127996337319659</v>
      </c>
      <c r="L84" s="259">
        <v>0.26059187035345061</v>
      </c>
      <c r="M84" s="259">
        <v>0.30181281921564851</v>
      </c>
      <c r="N84" s="259">
        <v>0.28686580157344049</v>
      </c>
      <c r="O84" s="259">
        <v>0.28631767345799708</v>
      </c>
      <c r="P84" s="259">
        <v>0.28592419422866439</v>
      </c>
      <c r="Q84" s="259">
        <v>0.27080107724318309</v>
      </c>
      <c r="R84" s="259">
        <v>0.27080107724317048</v>
      </c>
      <c r="S84" s="259">
        <v>0.29874788991787149</v>
      </c>
      <c r="T84" s="259">
        <v>0.335361752092799</v>
      </c>
      <c r="U84" s="259">
        <v>0.31387100690306358</v>
      </c>
      <c r="V84" s="259">
        <v>0.2944143651679898</v>
      </c>
      <c r="W84" s="259">
        <v>0.33315077007792337</v>
      </c>
      <c r="X84" s="259">
        <v>0.31634730676053702</v>
      </c>
      <c r="Y84" s="259">
        <v>0.34997255721930259</v>
      </c>
      <c r="DA84" s="67" t="s">
        <v>1929</v>
      </c>
    </row>
    <row r="85" spans="1:105" ht="12" customHeight="1" x14ac:dyDescent="0.25">
      <c r="A85" s="173" t="s">
        <v>92</v>
      </c>
      <c r="B85" s="224">
        <v>4.8729390851156212E-2</v>
      </c>
      <c r="C85" s="224">
        <v>5.6881768631690303E-2</v>
      </c>
      <c r="D85" s="224">
        <v>5.9223882387590791E-2</v>
      </c>
      <c r="E85" s="224">
        <v>6.5400831790073111E-2</v>
      </c>
      <c r="F85" s="224">
        <v>6.3022180526587382E-2</v>
      </c>
      <c r="G85" s="224">
        <v>7.8062255086393764E-2</v>
      </c>
      <c r="H85" s="224">
        <v>7.782551870199024E-2</v>
      </c>
      <c r="I85" s="224">
        <v>9.2584793765451714E-2</v>
      </c>
      <c r="J85" s="224">
        <v>0.13360631049738131</v>
      </c>
      <c r="K85" s="224">
        <v>0.1152080193089106</v>
      </c>
      <c r="L85" s="224">
        <v>0.11490461359466531</v>
      </c>
      <c r="M85" s="224">
        <v>0.13308045766298579</v>
      </c>
      <c r="N85" s="224">
        <v>0.12648976362390829</v>
      </c>
      <c r="O85" s="224">
        <v>0.12624807362329549</v>
      </c>
      <c r="P85" s="224">
        <v>0.1260745740481066</v>
      </c>
      <c r="Q85" s="224">
        <v>0.1194062312820536</v>
      </c>
      <c r="R85" s="224">
        <v>0.11940623128204809</v>
      </c>
      <c r="S85" s="224">
        <v>0.1317290167443633</v>
      </c>
      <c r="T85" s="224">
        <v>0.14787342554618871</v>
      </c>
      <c r="U85" s="224">
        <v>0.13839735951028881</v>
      </c>
      <c r="V85" s="224">
        <v>0.12981820507471031</v>
      </c>
      <c r="W85" s="224">
        <v>0.14689852163326361</v>
      </c>
      <c r="X85" s="224">
        <v>0.13948925189312311</v>
      </c>
      <c r="Y85" s="224">
        <v>0.15431587102651301</v>
      </c>
      <c r="DA85" s="177" t="s">
        <v>1930</v>
      </c>
    </row>
    <row r="86" spans="1:105" ht="12" customHeight="1" x14ac:dyDescent="0.25">
      <c r="A86" s="173" t="s">
        <v>93</v>
      </c>
      <c r="B86" s="224">
        <v>0.37797633963240101</v>
      </c>
      <c r="C86" s="224">
        <v>0.44121139878179488</v>
      </c>
      <c r="D86" s="224">
        <v>0.45937833189946892</v>
      </c>
      <c r="E86" s="224">
        <v>0.50729070438071477</v>
      </c>
      <c r="F86" s="224">
        <v>0.48884036297216871</v>
      </c>
      <c r="G86" s="224">
        <v>0.60550080609730861</v>
      </c>
      <c r="H86" s="224">
        <v>0.60366452720131358</v>
      </c>
      <c r="I86" s="224">
        <v>0.7181469097362182</v>
      </c>
      <c r="J86" s="224">
        <v>1.0363360450747769</v>
      </c>
      <c r="K86" s="224">
        <v>0.89362712469958494</v>
      </c>
      <c r="L86" s="224">
        <v>0.89127371581655046</v>
      </c>
      <c r="M86" s="224">
        <v>1.032257193973656</v>
      </c>
      <c r="N86" s="224">
        <v>0.98113555331665014</v>
      </c>
      <c r="O86" s="224">
        <v>0.97926085100328875</v>
      </c>
      <c r="P86" s="224">
        <v>0.97791507726772153</v>
      </c>
      <c r="Q86" s="224">
        <v>0.92619114339328246</v>
      </c>
      <c r="R86" s="224">
        <v>0.92619114339323949</v>
      </c>
      <c r="S86" s="224">
        <v>1.021774553359275</v>
      </c>
      <c r="T86" s="224">
        <v>1.147000919580069</v>
      </c>
      <c r="U86" s="224">
        <v>1.0734984872327249</v>
      </c>
      <c r="V86" s="224">
        <v>1.0069530752326881</v>
      </c>
      <c r="W86" s="224">
        <v>1.1394389409453209</v>
      </c>
      <c r="X86" s="224">
        <v>1.081967903306422</v>
      </c>
      <c r="Y86" s="224">
        <v>1.1969726495442761</v>
      </c>
      <c r="DA86" s="177" t="s">
        <v>1931</v>
      </c>
    </row>
    <row r="87" spans="1:105" ht="12" customHeight="1" x14ac:dyDescent="0.25">
      <c r="A87" s="173" t="s">
        <v>94</v>
      </c>
      <c r="B87" s="224">
        <v>0.16689771042233331</v>
      </c>
      <c r="C87" s="224">
        <v>0.194819528493588</v>
      </c>
      <c r="D87" s="224">
        <v>0.20284124632302741</v>
      </c>
      <c r="E87" s="224">
        <v>0.22399724057335241</v>
      </c>
      <c r="F87" s="224">
        <v>0.21585038212027699</v>
      </c>
      <c r="G87" s="224">
        <v>0.26736249759654318</v>
      </c>
      <c r="H87" s="224">
        <v>0.26655167768189869</v>
      </c>
      <c r="I87" s="224">
        <v>0.31710205749496201</v>
      </c>
      <c r="J87" s="224">
        <v>0.45760037075159182</v>
      </c>
      <c r="K87" s="224">
        <v>0.39458639455766809</v>
      </c>
      <c r="L87" s="224">
        <v>0.39354723280842202</v>
      </c>
      <c r="M87" s="224">
        <v>0.45579932968486098</v>
      </c>
      <c r="N87" s="224">
        <v>0.43322626390252789</v>
      </c>
      <c r="O87" s="224">
        <v>0.43239847789844171</v>
      </c>
      <c r="P87" s="224">
        <v>0.43180424346717772</v>
      </c>
      <c r="Q87" s="224">
        <v>0.40896523151718212</v>
      </c>
      <c r="R87" s="224">
        <v>0.40896523151716302</v>
      </c>
      <c r="S87" s="224">
        <v>0.45117065710863058</v>
      </c>
      <c r="T87" s="224">
        <v>0.50646510709215409</v>
      </c>
      <c r="U87" s="224">
        <v>0.47400966905818981</v>
      </c>
      <c r="V87" s="224">
        <v>0.44462614491295238</v>
      </c>
      <c r="W87" s="224">
        <v>0.50312607025818323</v>
      </c>
      <c r="X87" s="224">
        <v>0.47774939031346408</v>
      </c>
      <c r="Y87" s="224">
        <v>0.5285304229396498</v>
      </c>
      <c r="DA87" s="177" t="s">
        <v>1932</v>
      </c>
    </row>
    <row r="88" spans="1:105" ht="12" customHeight="1" x14ac:dyDescent="0.25">
      <c r="A88" s="56" t="s">
        <v>95</v>
      </c>
      <c r="B88" s="260">
        <v>0.91845149431850381</v>
      </c>
      <c r="C88" s="260">
        <v>0.84570838075494437</v>
      </c>
      <c r="D88" s="260">
        <v>0.91144308229540627</v>
      </c>
      <c r="E88" s="260">
        <v>1.0199138126567351</v>
      </c>
      <c r="F88" s="260">
        <v>0.81299757874512568</v>
      </c>
      <c r="G88" s="260">
        <v>1.37768158345448</v>
      </c>
      <c r="H88" s="260">
        <v>1.5125602956991371</v>
      </c>
      <c r="I88" s="260">
        <v>2.3505021214560329</v>
      </c>
      <c r="J88" s="260">
        <v>2.7644418415721002</v>
      </c>
      <c r="K88" s="260">
        <v>2.0257189514809508</v>
      </c>
      <c r="L88" s="260">
        <v>3.1323808943254359</v>
      </c>
      <c r="M88" s="260">
        <v>3.9968657171839692</v>
      </c>
      <c r="N88" s="260">
        <v>3.580510690651352</v>
      </c>
      <c r="O88" s="260">
        <v>3.7148677882390091</v>
      </c>
      <c r="P88" s="260">
        <v>3.061558372190488</v>
      </c>
      <c r="Q88" s="260">
        <v>3.4112801547109268</v>
      </c>
      <c r="R88" s="260">
        <v>3.1214162781363401</v>
      </c>
      <c r="S88" s="260">
        <v>3.1636880002677961</v>
      </c>
      <c r="T88" s="260">
        <v>3.225936626966921</v>
      </c>
      <c r="U88" s="260">
        <v>3.1012847351018582</v>
      </c>
      <c r="V88" s="260">
        <v>2.7753609707540741</v>
      </c>
      <c r="W88" s="260">
        <v>2.830761513634489</v>
      </c>
      <c r="X88" s="260">
        <v>2.9948019564069139</v>
      </c>
      <c r="Y88" s="260">
        <v>3.354408059689761</v>
      </c>
      <c r="DA88" s="68" t="s">
        <v>1933</v>
      </c>
    </row>
    <row r="89" spans="1:105" ht="12" customHeight="1" x14ac:dyDescent="0.25">
      <c r="A89" s="37" t="s">
        <v>159</v>
      </c>
      <c r="B89" s="226">
        <v>2.0819757171127429E-2</v>
      </c>
      <c r="C89" s="226">
        <v>2.0970644616355821E-2</v>
      </c>
      <c r="D89" s="226">
        <v>3.0096552537457261E-2</v>
      </c>
      <c r="E89" s="226">
        <v>3.3664781106433103E-2</v>
      </c>
      <c r="F89" s="226">
        <v>9.1484155665344461E-3</v>
      </c>
      <c r="G89" s="226">
        <v>2.316147405130738E-2</v>
      </c>
      <c r="H89" s="226">
        <v>2.4798799512843899E-2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3.0729395497880851E-2</v>
      </c>
      <c r="T89" s="226">
        <v>8.1025364301991389E-3</v>
      </c>
      <c r="U89" s="226">
        <v>3.9883500292352207E-2</v>
      </c>
      <c r="V89" s="226">
        <v>9.5301128355495743E-3</v>
      </c>
      <c r="W89" s="226">
        <v>1.043052756974568E-2</v>
      </c>
      <c r="X89" s="226">
        <v>9.3361434329842299E-3</v>
      </c>
      <c r="Y89" s="226">
        <v>1.423953853583391E-2</v>
      </c>
      <c r="DA89" s="69" t="s">
        <v>1934</v>
      </c>
    </row>
    <row r="90" spans="1:105" ht="12" customHeight="1" x14ac:dyDescent="0.25">
      <c r="A90" s="37" t="s">
        <v>35</v>
      </c>
      <c r="B90" s="226">
        <v>0.81533125403983897</v>
      </c>
      <c r="C90" s="226">
        <v>0.65139099178592541</v>
      </c>
      <c r="D90" s="226">
        <v>0.61672482669919626</v>
      </c>
      <c r="E90" s="226">
        <v>0.7757809168653752</v>
      </c>
      <c r="F90" s="226">
        <v>0.47546178471102851</v>
      </c>
      <c r="G90" s="226">
        <v>1.161564212720456</v>
      </c>
      <c r="H90" s="226">
        <v>1.3572129228139409</v>
      </c>
      <c r="I90" s="226">
        <v>2.2845015348324482</v>
      </c>
      <c r="J90" s="226">
        <v>2.5493965321230152</v>
      </c>
      <c r="K90" s="226">
        <v>1.7453937674836739</v>
      </c>
      <c r="L90" s="226">
        <v>3.0455191188031301</v>
      </c>
      <c r="M90" s="226">
        <v>3.9314034270180782</v>
      </c>
      <c r="N90" s="226">
        <v>3.5036720842478228</v>
      </c>
      <c r="O90" s="226">
        <v>3.653567004429394</v>
      </c>
      <c r="P90" s="226">
        <v>2.9234145780583081</v>
      </c>
      <c r="Q90" s="226">
        <v>3.3424917632802451</v>
      </c>
      <c r="R90" s="226">
        <v>3.0220943626706971</v>
      </c>
      <c r="S90" s="226">
        <v>2.9779277134390458</v>
      </c>
      <c r="T90" s="226">
        <v>2.988010940040569</v>
      </c>
      <c r="U90" s="226">
        <v>2.8574584547458821</v>
      </c>
      <c r="V90" s="226">
        <v>2.5464815521151549</v>
      </c>
      <c r="W90" s="226">
        <v>2.5035472329148138</v>
      </c>
      <c r="X90" s="226">
        <v>2.7311681421362279</v>
      </c>
      <c r="Y90" s="226">
        <v>3.0617221855579588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8.2300483107537514E-2</v>
      </c>
      <c r="C93" s="226">
        <v>0.17334674435266309</v>
      </c>
      <c r="D93" s="226">
        <v>0.26462170305875271</v>
      </c>
      <c r="E93" s="226">
        <v>0.21046811468492671</v>
      </c>
      <c r="F93" s="226">
        <v>0.32838737846756277</v>
      </c>
      <c r="G93" s="226">
        <v>0.19295589668271751</v>
      </c>
      <c r="H93" s="226">
        <v>0.13054857337235209</v>
      </c>
      <c r="I93" s="226">
        <v>6.6000586623585641E-2</v>
      </c>
      <c r="J93" s="226">
        <v>0.21504530944908429</v>
      </c>
      <c r="K93" s="226">
        <v>0.28032518399727691</v>
      </c>
      <c r="L93" s="226">
        <v>8.6861775522306811E-2</v>
      </c>
      <c r="M93" s="226">
        <v>6.5462290165891182E-2</v>
      </c>
      <c r="N93" s="226">
        <v>7.6838606403529117E-2</v>
      </c>
      <c r="O93" s="226">
        <v>6.1300783809615199E-2</v>
      </c>
      <c r="P93" s="226">
        <v>0.13814379413217981</v>
      </c>
      <c r="Q93" s="226">
        <v>6.8788391430681967E-2</v>
      </c>
      <c r="R93" s="226">
        <v>9.932191546564266E-2</v>
      </c>
      <c r="S93" s="226">
        <v>0.1550308913308692</v>
      </c>
      <c r="T93" s="226">
        <v>0.22982315049615379</v>
      </c>
      <c r="U93" s="226">
        <v>0.20394278006362421</v>
      </c>
      <c r="V93" s="226">
        <v>0.21934930580336931</v>
      </c>
      <c r="W93" s="226">
        <v>0.31678375314993013</v>
      </c>
      <c r="X93" s="226">
        <v>0.25429767083770172</v>
      </c>
      <c r="Y93" s="226">
        <v>0.27844633559596771</v>
      </c>
      <c r="DA93" s="69" t="s">
        <v>1938</v>
      </c>
    </row>
    <row r="94" spans="1:105" ht="12" customHeight="1" x14ac:dyDescent="0.25">
      <c r="A94" s="132" t="s">
        <v>1939</v>
      </c>
      <c r="B94" s="316">
        <v>1.3620374936752959</v>
      </c>
      <c r="C94" s="316">
        <v>1.816304107296872</v>
      </c>
      <c r="D94" s="316">
        <v>1.860178094416514</v>
      </c>
      <c r="E94" s="316">
        <v>2.040782701259467</v>
      </c>
      <c r="F94" s="316">
        <v>2.1363803260531729</v>
      </c>
      <c r="G94" s="316">
        <v>2.2755574575856889</v>
      </c>
      <c r="H94" s="316">
        <v>2.1295997084665261</v>
      </c>
      <c r="I94" s="316">
        <v>1.982377870497642</v>
      </c>
      <c r="J94" s="316">
        <v>3.488205985454667</v>
      </c>
      <c r="K94" s="316">
        <v>3.3659064058904611</v>
      </c>
      <c r="L94" s="316">
        <v>2.24504536521663</v>
      </c>
      <c r="M94" s="316">
        <v>2.2311726990449592</v>
      </c>
      <c r="N94" s="316">
        <v>2.339089534235312</v>
      </c>
      <c r="O94" s="316">
        <v>2.1934215752755861</v>
      </c>
      <c r="P94" s="316">
        <v>2.838611376764784</v>
      </c>
      <c r="Q94" s="316">
        <v>2.1768175165872972</v>
      </c>
      <c r="R94" s="316">
        <v>2.4666813931619642</v>
      </c>
      <c r="S94" s="316">
        <v>3.001104270678876</v>
      </c>
      <c r="T94" s="316">
        <v>3.694398568836514</v>
      </c>
      <c r="U94" s="316">
        <v>3.3755796135037039</v>
      </c>
      <c r="V94" s="316">
        <v>3.3000071375869262</v>
      </c>
      <c r="W94" s="316">
        <v>4.0439491094085938</v>
      </c>
      <c r="X94" s="316">
        <v>3.53316191368507</v>
      </c>
      <c r="Y94" s="316">
        <v>3.8674274363470791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0.99999999999999989</v>
      </c>
      <c r="D98" s="232">
        <f t="shared" si="4"/>
        <v>1</v>
      </c>
      <c r="E98" s="232">
        <f t="shared" si="4"/>
        <v>0.99999999999999989</v>
      </c>
      <c r="F98" s="232">
        <f t="shared" si="4"/>
        <v>1</v>
      </c>
      <c r="G98" s="232">
        <f t="shared" si="4"/>
        <v>1</v>
      </c>
      <c r="H98" s="232">
        <f t="shared" si="4"/>
        <v>0.99999999999999989</v>
      </c>
      <c r="I98" s="232">
        <f t="shared" si="4"/>
        <v>1</v>
      </c>
      <c r="J98" s="232">
        <f t="shared" si="4"/>
        <v>1</v>
      </c>
      <c r="K98" s="232">
        <f t="shared" si="4"/>
        <v>0.99999999999999989</v>
      </c>
      <c r="L98" s="232">
        <f t="shared" si="4"/>
        <v>0.99999999999999989</v>
      </c>
      <c r="M98" s="232">
        <f t="shared" si="4"/>
        <v>1.0000000000000002</v>
      </c>
      <c r="N98" s="232">
        <f t="shared" si="4"/>
        <v>0.99999999999999978</v>
      </c>
      <c r="O98" s="232">
        <f t="shared" si="4"/>
        <v>0.99999999999999967</v>
      </c>
      <c r="P98" s="232">
        <f t="shared" si="4"/>
        <v>1</v>
      </c>
      <c r="Q98" s="232">
        <f t="shared" si="4"/>
        <v>1.0000000000000002</v>
      </c>
      <c r="R98" s="232">
        <f t="shared" si="4"/>
        <v>0.99999999999999989</v>
      </c>
      <c r="S98" s="232">
        <f t="shared" si="4"/>
        <v>0.99999999999999967</v>
      </c>
      <c r="T98" s="232">
        <f t="shared" si="4"/>
        <v>0.99999999999999967</v>
      </c>
      <c r="U98" s="232">
        <f t="shared" si="4"/>
        <v>0.99999999999999956</v>
      </c>
      <c r="V98" s="232">
        <f t="shared" si="4"/>
        <v>0.99999999999999989</v>
      </c>
      <c r="W98" s="232">
        <f t="shared" si="4"/>
        <v>0.99999999999999978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4.9999999999980399E-3</v>
      </c>
      <c r="C99" s="266">
        <f t="shared" si="5"/>
        <v>5.0000000000016125E-3</v>
      </c>
      <c r="D99" s="266">
        <f t="shared" si="5"/>
        <v>5.0000000000004147E-3</v>
      </c>
      <c r="E99" s="266">
        <f t="shared" si="5"/>
        <v>5.0000000000012795E-3</v>
      </c>
      <c r="F99" s="266">
        <f t="shared" si="5"/>
        <v>5.0000000000042528E-3</v>
      </c>
      <c r="G99" s="266">
        <f t="shared" si="5"/>
        <v>4.9999999999999949E-3</v>
      </c>
      <c r="H99" s="266">
        <f t="shared" si="5"/>
        <v>4.999999999998562E-3</v>
      </c>
      <c r="I99" s="266">
        <f t="shared" si="5"/>
        <v>4.9999999999952582E-3</v>
      </c>
      <c r="J99" s="266">
        <f t="shared" si="5"/>
        <v>4.9999999999970268E-3</v>
      </c>
      <c r="K99" s="266">
        <f t="shared" si="5"/>
        <v>4.9999999999908624E-3</v>
      </c>
      <c r="L99" s="266">
        <f t="shared" si="5"/>
        <v>4.9999999999939936E-3</v>
      </c>
      <c r="M99" s="266">
        <f t="shared" si="5"/>
        <v>4.9999999999932095E-3</v>
      </c>
      <c r="N99" s="266">
        <f t="shared" si="5"/>
        <v>4.9999999999949651E-3</v>
      </c>
      <c r="O99" s="266">
        <f t="shared" si="5"/>
        <v>4.999999999995384E-3</v>
      </c>
      <c r="P99" s="266">
        <f t="shared" si="5"/>
        <v>4.9999999999960605E-3</v>
      </c>
      <c r="Q99" s="266">
        <f t="shared" si="5"/>
        <v>4.9999999999944767E-3</v>
      </c>
      <c r="R99" s="266">
        <f t="shared" si="5"/>
        <v>4.9999999999958576E-3</v>
      </c>
      <c r="S99" s="266">
        <f t="shared" si="5"/>
        <v>4.9999999999954308E-3</v>
      </c>
      <c r="T99" s="266">
        <f t="shared" si="5"/>
        <v>4.9999999999956858E-3</v>
      </c>
      <c r="U99" s="266">
        <f t="shared" si="5"/>
        <v>4.9999999999960423E-3</v>
      </c>
      <c r="V99" s="266">
        <f t="shared" si="5"/>
        <v>4.99999999999643E-3</v>
      </c>
      <c r="W99" s="266">
        <f t="shared" si="5"/>
        <v>4.9999999999965359E-3</v>
      </c>
      <c r="X99" s="266">
        <f t="shared" si="5"/>
        <v>4.9999999999958741E-3</v>
      </c>
      <c r="Y99" s="266">
        <f t="shared" si="5"/>
        <v>4.9999999999906942E-3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6.9999999999972567E-3</v>
      </c>
      <c r="C100" s="267">
        <f t="shared" si="6"/>
        <v>7.0000000000022553E-3</v>
      </c>
      <c r="D100" s="267">
        <f t="shared" si="6"/>
        <v>7.0000000000005787E-3</v>
      </c>
      <c r="E100" s="267">
        <f t="shared" si="6"/>
        <v>7.0000000000017912E-3</v>
      </c>
      <c r="F100" s="267">
        <f t="shared" si="6"/>
        <v>7.0000000000059546E-3</v>
      </c>
      <c r="G100" s="267">
        <f t="shared" si="6"/>
        <v>6.9999999999999932E-3</v>
      </c>
      <c r="H100" s="267">
        <f t="shared" si="6"/>
        <v>6.999999999997987E-3</v>
      </c>
      <c r="I100" s="267">
        <f t="shared" si="6"/>
        <v>6.9999999999933605E-3</v>
      </c>
      <c r="J100" s="267">
        <f t="shared" si="6"/>
        <v>6.9999999999958394E-3</v>
      </c>
      <c r="K100" s="267">
        <f t="shared" si="6"/>
        <v>6.9999999999872057E-3</v>
      </c>
      <c r="L100" s="267">
        <f t="shared" si="6"/>
        <v>6.9999999999915919E-3</v>
      </c>
      <c r="M100" s="267">
        <f t="shared" si="6"/>
        <v>6.9999999999904939E-3</v>
      </c>
      <c r="N100" s="267">
        <f t="shared" si="6"/>
        <v>6.9999999999929502E-3</v>
      </c>
      <c r="O100" s="267">
        <f t="shared" si="6"/>
        <v>6.9999999999935366E-3</v>
      </c>
      <c r="P100" s="267">
        <f t="shared" si="6"/>
        <v>6.9999999999944863E-3</v>
      </c>
      <c r="Q100" s="267">
        <f t="shared" si="6"/>
        <v>6.9999999999922694E-3</v>
      </c>
      <c r="R100" s="267">
        <f t="shared" si="6"/>
        <v>6.9999999999942001E-3</v>
      </c>
      <c r="S100" s="267">
        <f t="shared" si="6"/>
        <v>6.9999999999936016E-3</v>
      </c>
      <c r="T100" s="267">
        <f t="shared" si="6"/>
        <v>6.9999999999939607E-3</v>
      </c>
      <c r="U100" s="267">
        <f t="shared" si="6"/>
        <v>6.9999999999944577E-3</v>
      </c>
      <c r="V100" s="267">
        <f t="shared" si="6"/>
        <v>6.9999999999950041E-3</v>
      </c>
      <c r="W100" s="267">
        <f t="shared" si="6"/>
        <v>6.9999999999951499E-3</v>
      </c>
      <c r="X100" s="267">
        <f t="shared" si="6"/>
        <v>6.99999999999422E-3</v>
      </c>
      <c r="Y100" s="267">
        <f t="shared" si="6"/>
        <v>6.9999999999869698E-3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3.9999999999984319E-2</v>
      </c>
      <c r="C101" s="267">
        <f t="shared" si="7"/>
        <v>4.0000000000012886E-2</v>
      </c>
      <c r="D101" s="267">
        <f t="shared" si="7"/>
        <v>4.0000000000003325E-2</v>
      </c>
      <c r="E101" s="267">
        <f t="shared" si="7"/>
        <v>4.0000000000010236E-2</v>
      </c>
      <c r="F101" s="267">
        <f t="shared" si="7"/>
        <v>4.0000000000034022E-2</v>
      </c>
      <c r="G101" s="267">
        <f t="shared" si="7"/>
        <v>3.9999999999999966E-2</v>
      </c>
      <c r="H101" s="267">
        <f t="shared" si="7"/>
        <v>3.9999999999988503E-2</v>
      </c>
      <c r="I101" s="267">
        <f t="shared" si="7"/>
        <v>3.9999999999962066E-2</v>
      </c>
      <c r="J101" s="267">
        <f t="shared" si="7"/>
        <v>3.9999999999976221E-2</v>
      </c>
      <c r="K101" s="267">
        <f t="shared" si="7"/>
        <v>3.99999999999269E-2</v>
      </c>
      <c r="L101" s="267">
        <f t="shared" si="7"/>
        <v>3.9999999999951949E-2</v>
      </c>
      <c r="M101" s="267">
        <f t="shared" si="7"/>
        <v>3.9999999999945676E-2</v>
      </c>
      <c r="N101" s="267">
        <f t="shared" si="7"/>
        <v>3.9999999999959721E-2</v>
      </c>
      <c r="O101" s="267">
        <f t="shared" si="7"/>
        <v>3.9999999999963072E-2</v>
      </c>
      <c r="P101" s="267">
        <f t="shared" si="7"/>
        <v>3.9999999999968484E-2</v>
      </c>
      <c r="Q101" s="267">
        <f t="shared" si="7"/>
        <v>3.9999999999955814E-2</v>
      </c>
      <c r="R101" s="267">
        <f t="shared" si="7"/>
        <v>3.9999999999966861E-2</v>
      </c>
      <c r="S101" s="267">
        <f t="shared" si="7"/>
        <v>3.9999999999963447E-2</v>
      </c>
      <c r="T101" s="267">
        <f t="shared" si="7"/>
        <v>3.9999999999965487E-2</v>
      </c>
      <c r="U101" s="267">
        <f t="shared" si="7"/>
        <v>3.9999999999968339E-2</v>
      </c>
      <c r="V101" s="267">
        <f t="shared" si="7"/>
        <v>3.9999999999971447E-2</v>
      </c>
      <c r="W101" s="267">
        <f t="shared" si="7"/>
        <v>3.999999999997228E-2</v>
      </c>
      <c r="X101" s="267">
        <f t="shared" si="7"/>
        <v>3.9999999999966986E-2</v>
      </c>
      <c r="Y101" s="267">
        <f t="shared" si="7"/>
        <v>3.9999999999925553E-2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1.9999999999992166E-2</v>
      </c>
      <c r="C102" s="267">
        <f t="shared" si="8"/>
        <v>2.0000000000006447E-2</v>
      </c>
      <c r="D102" s="267">
        <f t="shared" si="8"/>
        <v>2.0000000000001669E-2</v>
      </c>
      <c r="E102" s="267">
        <f t="shared" si="8"/>
        <v>2.0000000000005111E-2</v>
      </c>
      <c r="F102" s="267">
        <f t="shared" si="8"/>
        <v>2.0000000000017015E-2</v>
      </c>
      <c r="G102" s="267">
        <f t="shared" si="8"/>
        <v>1.9999999999999987E-2</v>
      </c>
      <c r="H102" s="267">
        <f t="shared" si="8"/>
        <v>1.9999999999994245E-2</v>
      </c>
      <c r="I102" s="267">
        <f t="shared" si="8"/>
        <v>1.9999999999981033E-2</v>
      </c>
      <c r="J102" s="267">
        <f t="shared" si="8"/>
        <v>1.9999999999988118E-2</v>
      </c>
      <c r="K102" s="267">
        <f t="shared" si="8"/>
        <v>1.999999999996345E-2</v>
      </c>
      <c r="L102" s="267">
        <f t="shared" si="8"/>
        <v>1.9999999999975968E-2</v>
      </c>
      <c r="M102" s="267">
        <f t="shared" si="8"/>
        <v>1.9999999999972831E-2</v>
      </c>
      <c r="N102" s="267">
        <f t="shared" si="8"/>
        <v>1.9999999999979867E-2</v>
      </c>
      <c r="O102" s="267">
        <f t="shared" si="8"/>
        <v>1.9999999999981536E-2</v>
      </c>
      <c r="P102" s="267">
        <f t="shared" si="8"/>
        <v>1.9999999999984242E-2</v>
      </c>
      <c r="Q102" s="267">
        <f t="shared" si="8"/>
        <v>1.9999999999977904E-2</v>
      </c>
      <c r="R102" s="267">
        <f t="shared" si="8"/>
        <v>1.999999999998343E-2</v>
      </c>
      <c r="S102" s="267">
        <f t="shared" si="8"/>
        <v>1.9999999999981727E-2</v>
      </c>
      <c r="T102" s="267">
        <f t="shared" si="8"/>
        <v>1.999999999998274E-2</v>
      </c>
      <c r="U102" s="267">
        <f t="shared" si="8"/>
        <v>1.9999999999984169E-2</v>
      </c>
      <c r="V102" s="267">
        <f t="shared" si="8"/>
        <v>1.9999999999985731E-2</v>
      </c>
      <c r="W102" s="267">
        <f t="shared" si="8"/>
        <v>1.999999999998614E-2</v>
      </c>
      <c r="X102" s="267">
        <f t="shared" si="8"/>
        <v>1.9999999999983489E-2</v>
      </c>
      <c r="Y102" s="267">
        <f t="shared" si="8"/>
        <v>1.9999999999962777E-2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1.2851855145648457E-2</v>
      </c>
      <c r="C103" s="268">
        <f t="shared" si="9"/>
        <v>1.2163946962956369E-2</v>
      </c>
      <c r="D103" s="268">
        <f t="shared" si="9"/>
        <v>1.0753632501001E-2</v>
      </c>
      <c r="E103" s="268">
        <f t="shared" si="9"/>
        <v>1.189318493715672E-2</v>
      </c>
      <c r="F103" s="268">
        <f t="shared" si="9"/>
        <v>1.1687995541780984E-2</v>
      </c>
      <c r="G103" s="268">
        <f t="shared" si="9"/>
        <v>1.2030077415809555E-2</v>
      </c>
      <c r="H103" s="268">
        <f t="shared" si="9"/>
        <v>1.2724639785117701E-2</v>
      </c>
      <c r="I103" s="268">
        <f t="shared" si="9"/>
        <v>1.3625873517268412E-2</v>
      </c>
      <c r="J103" s="268">
        <f t="shared" si="9"/>
        <v>1.2377192123103934E-2</v>
      </c>
      <c r="K103" s="268">
        <f t="shared" si="9"/>
        <v>1.2044819849036166E-2</v>
      </c>
      <c r="L103" s="268">
        <f t="shared" si="9"/>
        <v>1.2179444193736783E-2</v>
      </c>
      <c r="M103" s="268">
        <f t="shared" si="9"/>
        <v>1.2363048584311961E-2</v>
      </c>
      <c r="N103" s="268">
        <f t="shared" si="9"/>
        <v>1.2637126850044462E-2</v>
      </c>
      <c r="O103" s="268">
        <f t="shared" si="9"/>
        <v>1.3060162234584293E-2</v>
      </c>
      <c r="P103" s="268">
        <f t="shared" si="9"/>
        <v>1.2260701333526516E-2</v>
      </c>
      <c r="Q103" s="268">
        <f t="shared" si="9"/>
        <v>1.2805569843672367E-2</v>
      </c>
      <c r="R103" s="268">
        <f t="shared" si="9"/>
        <v>1.2556777674970123E-2</v>
      </c>
      <c r="S103" s="268">
        <f t="shared" si="9"/>
        <v>1.206755207227333E-2</v>
      </c>
      <c r="T103" s="268">
        <f t="shared" si="9"/>
        <v>1.1961503169544146E-2</v>
      </c>
      <c r="U103" s="268">
        <f t="shared" si="9"/>
        <v>1.1884743428343272E-2</v>
      </c>
      <c r="V103" s="268">
        <f t="shared" si="9"/>
        <v>1.1797444462055497E-2</v>
      </c>
      <c r="W103" s="268">
        <f t="shared" si="9"/>
        <v>1.1793102390830838E-2</v>
      </c>
      <c r="X103" s="268">
        <f t="shared" si="9"/>
        <v>1.1269411021164756E-2</v>
      </c>
      <c r="Y103" s="268">
        <f t="shared" si="9"/>
        <v>1.0948345873259477E-2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1.6431791670672234E-2</v>
      </c>
      <c r="C104" s="269">
        <f t="shared" si="10"/>
        <v>2.2523128208351995E-2</v>
      </c>
      <c r="D104" s="269">
        <f t="shared" si="10"/>
        <v>1.8921973232795489E-2</v>
      </c>
      <c r="E104" s="269">
        <f t="shared" si="10"/>
        <v>2.0517182590244147E-2</v>
      </c>
      <c r="F104" s="269">
        <f t="shared" si="10"/>
        <v>2.647985577815604E-2</v>
      </c>
      <c r="G104" s="269">
        <f t="shared" si="10"/>
        <v>1.7131430768290715E-2</v>
      </c>
      <c r="H104" s="269">
        <f t="shared" si="10"/>
        <v>1.5446035902942004E-2</v>
      </c>
      <c r="I104" s="269">
        <f t="shared" si="10"/>
        <v>9.9077811991279269E-3</v>
      </c>
      <c r="J104" s="269">
        <f t="shared" si="10"/>
        <v>1.3464897693563566E-2</v>
      </c>
      <c r="K104" s="269">
        <f t="shared" si="10"/>
        <v>1.7254779494754062E-2</v>
      </c>
      <c r="L104" s="269">
        <f t="shared" si="10"/>
        <v>7.5260012308756849E-3</v>
      </c>
      <c r="M104" s="269">
        <f t="shared" si="10"/>
        <v>5.9501164589421543E-3</v>
      </c>
      <c r="N104" s="269">
        <f t="shared" si="10"/>
        <v>7.1176475079772327E-3</v>
      </c>
      <c r="O104" s="269">
        <f t="shared" si="10"/>
        <v>6.6483455107145583E-3</v>
      </c>
      <c r="P104" s="269">
        <f t="shared" si="10"/>
        <v>9.800877669961584E-3</v>
      </c>
      <c r="Q104" s="269">
        <f t="shared" si="10"/>
        <v>7.0451428814206057E-3</v>
      </c>
      <c r="R104" s="269">
        <f t="shared" si="10"/>
        <v>8.5551146147471429E-3</v>
      </c>
      <c r="S104" s="269">
        <f t="shared" si="10"/>
        <v>9.8694483716740503E-3</v>
      </c>
      <c r="T104" s="269">
        <f t="shared" si="10"/>
        <v>1.181027298113522E-2</v>
      </c>
      <c r="U104" s="269">
        <f t="shared" si="10"/>
        <v>1.1152770995322152E-2</v>
      </c>
      <c r="V104" s="269">
        <f t="shared" si="10"/>
        <v>1.2093989982634445E-2</v>
      </c>
      <c r="W104" s="269">
        <f t="shared" si="10"/>
        <v>1.452501965887578E-2</v>
      </c>
      <c r="X104" s="269">
        <f t="shared" si="10"/>
        <v>1.1462594032338765E-2</v>
      </c>
      <c r="Y104" s="269">
        <f t="shared" si="10"/>
        <v>1.088281008330441E-2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0.86220126058221402</v>
      </c>
      <c r="C105" s="269">
        <f t="shared" si="11"/>
        <v>0.84326152881010852</v>
      </c>
      <c r="D105" s="269">
        <f t="shared" si="11"/>
        <v>0.85627556485998546</v>
      </c>
      <c r="E105" s="269">
        <f t="shared" si="11"/>
        <v>0.8499958933831494</v>
      </c>
      <c r="F105" s="269">
        <f t="shared" si="11"/>
        <v>0.83098802472854405</v>
      </c>
      <c r="G105" s="269">
        <f t="shared" si="11"/>
        <v>0.8607686456641428</v>
      </c>
      <c r="H105" s="269">
        <f t="shared" si="11"/>
        <v>0.86550480008320108</v>
      </c>
      <c r="I105" s="269">
        <f t="shared" si="11"/>
        <v>0.88244905373005456</v>
      </c>
      <c r="J105" s="269">
        <f t="shared" si="11"/>
        <v>0.87223591530878974</v>
      </c>
      <c r="K105" s="269">
        <f t="shared" si="11"/>
        <v>0.86035644622355467</v>
      </c>
      <c r="L105" s="269">
        <f t="shared" si="11"/>
        <v>0.89157010739575027</v>
      </c>
      <c r="M105" s="269">
        <f t="shared" si="11"/>
        <v>0.89646435393697244</v>
      </c>
      <c r="N105" s="269">
        <f t="shared" si="11"/>
        <v>0.89242823117987891</v>
      </c>
      <c r="O105" s="269">
        <f t="shared" si="11"/>
        <v>0.89351739111984607</v>
      </c>
      <c r="P105" s="269">
        <f t="shared" si="11"/>
        <v>0.8841586928410986</v>
      </c>
      <c r="Q105" s="269">
        <f t="shared" si="11"/>
        <v>0.89249341420516326</v>
      </c>
      <c r="R105" s="269">
        <f t="shared" si="11"/>
        <v>0.88787674189979315</v>
      </c>
      <c r="S105" s="269">
        <f t="shared" si="11"/>
        <v>0.88413089206350925</v>
      </c>
      <c r="T105" s="269">
        <f t="shared" si="11"/>
        <v>0.877983172780193</v>
      </c>
      <c r="U105" s="269">
        <f t="shared" si="11"/>
        <v>0.88017855003123091</v>
      </c>
      <c r="V105" s="269">
        <f t="shared" si="11"/>
        <v>0.87723303226061822</v>
      </c>
      <c r="W105" s="269">
        <f t="shared" si="11"/>
        <v>0.8694040564861748</v>
      </c>
      <c r="X105" s="269">
        <f t="shared" si="11"/>
        <v>0.87979556376358103</v>
      </c>
      <c r="Y105" s="269">
        <f t="shared" si="11"/>
        <v>0.88198482163622693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0.72526966332661258</v>
      </c>
      <c r="C106" s="318">
        <f t="shared" si="12"/>
        <v>0.65556879374050936</v>
      </c>
      <c r="D106" s="318">
        <f t="shared" si="12"/>
        <v>0.69859245458669039</v>
      </c>
      <c r="E106" s="318">
        <f t="shared" si="12"/>
        <v>0.67901937179778227</v>
      </c>
      <c r="F106" s="318">
        <f t="shared" si="12"/>
        <v>0.61032255991057804</v>
      </c>
      <c r="G106" s="318">
        <f t="shared" si="12"/>
        <v>0.71800672259505416</v>
      </c>
      <c r="H106" s="318">
        <f t="shared" si="12"/>
        <v>0.73678783422535143</v>
      </c>
      <c r="I106" s="318">
        <f t="shared" si="12"/>
        <v>0.79988421040398872</v>
      </c>
      <c r="J106" s="318">
        <f t="shared" si="12"/>
        <v>0.76002843452909385</v>
      </c>
      <c r="K106" s="318">
        <f t="shared" si="12"/>
        <v>0.71656661710060465</v>
      </c>
      <c r="L106" s="318">
        <f t="shared" si="12"/>
        <v>0.8288534304717865</v>
      </c>
      <c r="M106" s="318">
        <f t="shared" si="12"/>
        <v>0.84688005011245471</v>
      </c>
      <c r="N106" s="318">
        <f t="shared" si="12"/>
        <v>0.83311450194673564</v>
      </c>
      <c r="O106" s="318">
        <f t="shared" si="12"/>
        <v>0.83811451186389163</v>
      </c>
      <c r="P106" s="318">
        <f t="shared" si="12"/>
        <v>0.80248471225808571</v>
      </c>
      <c r="Q106" s="318">
        <f t="shared" si="12"/>
        <v>0.83378389019332511</v>
      </c>
      <c r="R106" s="318">
        <f t="shared" si="12"/>
        <v>0.81658412011023396</v>
      </c>
      <c r="S106" s="318">
        <f t="shared" si="12"/>
        <v>0.8018854889662258</v>
      </c>
      <c r="T106" s="318">
        <f t="shared" si="12"/>
        <v>0.77956423127073327</v>
      </c>
      <c r="U106" s="318">
        <f t="shared" si="12"/>
        <v>0.78723879173688005</v>
      </c>
      <c r="V106" s="318">
        <f t="shared" si="12"/>
        <v>0.77644978240533158</v>
      </c>
      <c r="W106" s="318">
        <f t="shared" si="12"/>
        <v>0.74836222599554381</v>
      </c>
      <c r="X106" s="318">
        <f t="shared" si="12"/>
        <v>0.78427394682742502</v>
      </c>
      <c r="Y106" s="318">
        <f t="shared" si="12"/>
        <v>0.79129473760869051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0.13693159725560136</v>
      </c>
      <c r="C107" s="318">
        <f t="shared" si="13"/>
        <v>0.18769273506959913</v>
      </c>
      <c r="D107" s="318">
        <f t="shared" si="13"/>
        <v>0.1576831102732951</v>
      </c>
      <c r="E107" s="318">
        <f t="shared" si="13"/>
        <v>0.17097652158536711</v>
      </c>
      <c r="F107" s="318">
        <f t="shared" si="13"/>
        <v>0.22066546481796606</v>
      </c>
      <c r="G107" s="318">
        <f t="shared" si="13"/>
        <v>0.14276192306908875</v>
      </c>
      <c r="H107" s="318">
        <f t="shared" si="13"/>
        <v>0.1287169658578495</v>
      </c>
      <c r="I107" s="318">
        <f t="shared" si="13"/>
        <v>8.2564843326065729E-2</v>
      </c>
      <c r="J107" s="318">
        <f t="shared" si="13"/>
        <v>0.11220748077969589</v>
      </c>
      <c r="K107" s="318">
        <f t="shared" si="13"/>
        <v>0.14378982912294994</v>
      </c>
      <c r="L107" s="318">
        <f t="shared" si="13"/>
        <v>6.2716676923963779E-2</v>
      </c>
      <c r="M107" s="318">
        <f t="shared" si="13"/>
        <v>4.9584303824517728E-2</v>
      </c>
      <c r="N107" s="318">
        <f t="shared" si="13"/>
        <v>5.9313729233143354E-2</v>
      </c>
      <c r="O107" s="318">
        <f t="shared" si="13"/>
        <v>5.5402879255954426E-2</v>
      </c>
      <c r="P107" s="318">
        <f t="shared" si="13"/>
        <v>8.1673980583012867E-2</v>
      </c>
      <c r="Q107" s="318">
        <f t="shared" si="13"/>
        <v>5.8709524011838134E-2</v>
      </c>
      <c r="R107" s="318">
        <f t="shared" si="13"/>
        <v>7.1292621789559196E-2</v>
      </c>
      <c r="S107" s="318">
        <f t="shared" si="13"/>
        <v>8.2245403097283384E-2</v>
      </c>
      <c r="T107" s="318">
        <f t="shared" si="13"/>
        <v>9.8418941509459817E-2</v>
      </c>
      <c r="U107" s="318">
        <f t="shared" si="13"/>
        <v>9.293975829435086E-2</v>
      </c>
      <c r="V107" s="318">
        <f t="shared" si="13"/>
        <v>0.10078324985528665</v>
      </c>
      <c r="W107" s="318">
        <f t="shared" si="13"/>
        <v>0.12104183049063101</v>
      </c>
      <c r="X107" s="318">
        <f t="shared" si="13"/>
        <v>9.5521616936156004E-2</v>
      </c>
      <c r="Y107" s="318">
        <f t="shared" si="13"/>
        <v>9.069008402753638E-2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3.6515092601493722E-2</v>
      </c>
      <c r="C108" s="319">
        <f t="shared" si="14"/>
        <v>5.0051396018559798E-2</v>
      </c>
      <c r="D108" s="319">
        <f t="shared" si="14"/>
        <v>4.2048829406212039E-2</v>
      </c>
      <c r="E108" s="319">
        <f t="shared" si="14"/>
        <v>4.5593739089431255E-2</v>
      </c>
      <c r="F108" s="319">
        <f t="shared" si="14"/>
        <v>5.8844123951457654E-2</v>
      </c>
      <c r="G108" s="319">
        <f t="shared" si="14"/>
        <v>3.8069846151757E-2</v>
      </c>
      <c r="H108" s="319">
        <f t="shared" si="14"/>
        <v>3.4324524228759902E-2</v>
      </c>
      <c r="I108" s="319">
        <f t="shared" si="14"/>
        <v>2.2017291553617535E-2</v>
      </c>
      <c r="J108" s="319">
        <f t="shared" si="14"/>
        <v>2.9921994874585595E-2</v>
      </c>
      <c r="K108" s="319">
        <f t="shared" si="14"/>
        <v>3.8343954432786674E-2</v>
      </c>
      <c r="L108" s="319">
        <f t="shared" si="14"/>
        <v>1.6724447179723684E-2</v>
      </c>
      <c r="M108" s="319">
        <f t="shared" si="14"/>
        <v>1.3222481019871406E-2</v>
      </c>
      <c r="N108" s="319">
        <f t="shared" si="14"/>
        <v>1.5816994462171573E-2</v>
      </c>
      <c r="O108" s="319">
        <f t="shared" si="14"/>
        <v>1.477410113492119E-2</v>
      </c>
      <c r="P108" s="319">
        <f t="shared" si="14"/>
        <v>2.1779728155470104E-2</v>
      </c>
      <c r="Q108" s="319">
        <f t="shared" si="14"/>
        <v>1.5655873069823512E-2</v>
      </c>
      <c r="R108" s="319">
        <f t="shared" si="14"/>
        <v>1.9011365810549127E-2</v>
      </c>
      <c r="S108" s="319">
        <f t="shared" si="14"/>
        <v>2.1932107492608925E-2</v>
      </c>
      <c r="T108" s="319">
        <f t="shared" si="14"/>
        <v>2.6245051069189295E-2</v>
      </c>
      <c r="U108" s="319">
        <f t="shared" si="14"/>
        <v>2.4783935545160226E-2</v>
      </c>
      <c r="V108" s="319">
        <f t="shared" si="14"/>
        <v>2.6875533294743119E-2</v>
      </c>
      <c r="W108" s="319">
        <f t="shared" si="14"/>
        <v>3.2277821464168292E-2</v>
      </c>
      <c r="X108" s="319">
        <f t="shared" si="14"/>
        <v>2.5472431182974951E-2</v>
      </c>
      <c r="Y108" s="319">
        <f t="shared" si="14"/>
        <v>2.4184022407343041E-2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1.0000000000000002</v>
      </c>
      <c r="D110" s="232">
        <f t="shared" si="15"/>
        <v>1</v>
      </c>
      <c r="E110" s="232">
        <f t="shared" si="15"/>
        <v>1.0000000000000002</v>
      </c>
      <c r="F110" s="232">
        <f t="shared" si="15"/>
        <v>0.99999999999999978</v>
      </c>
      <c r="G110" s="232">
        <f t="shared" si="15"/>
        <v>0.99999999999999967</v>
      </c>
      <c r="H110" s="232">
        <f t="shared" si="15"/>
        <v>1</v>
      </c>
      <c r="I110" s="232">
        <f t="shared" si="15"/>
        <v>1</v>
      </c>
      <c r="J110" s="232">
        <f t="shared" si="15"/>
        <v>1.0000000000000002</v>
      </c>
      <c r="K110" s="232">
        <f t="shared" si="15"/>
        <v>0.99999999999999989</v>
      </c>
      <c r="L110" s="232">
        <f t="shared" si="15"/>
        <v>1</v>
      </c>
      <c r="M110" s="232">
        <f t="shared" si="15"/>
        <v>0.99999999999999956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0.99999999999999978</v>
      </c>
      <c r="Q110" s="232">
        <f t="shared" si="15"/>
        <v>1.0000000000000002</v>
      </c>
      <c r="R110" s="232">
        <f t="shared" si="15"/>
        <v>1</v>
      </c>
      <c r="S110" s="232">
        <f t="shared" si="15"/>
        <v>1.0000000000000002</v>
      </c>
      <c r="T110" s="232">
        <f t="shared" si="15"/>
        <v>1</v>
      </c>
      <c r="U110" s="232">
        <f t="shared" si="15"/>
        <v>1</v>
      </c>
      <c r="V110" s="232">
        <f t="shared" si="15"/>
        <v>0.99999999999999978</v>
      </c>
      <c r="W110" s="232">
        <f t="shared" si="15"/>
        <v>0.99999999999999989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5.2781221197288116E-3</v>
      </c>
      <c r="C111" s="299">
        <f t="shared" si="16"/>
        <v>5.2781221197128114E-3</v>
      </c>
      <c r="D111" s="299">
        <f t="shared" si="16"/>
        <v>5.2781221197358893E-3</v>
      </c>
      <c r="E111" s="299">
        <f t="shared" si="16"/>
        <v>5.2781221197364375E-3</v>
      </c>
      <c r="F111" s="299">
        <f t="shared" si="16"/>
        <v>5.2781221197370195E-3</v>
      </c>
      <c r="G111" s="299">
        <f t="shared" si="16"/>
        <v>5.2781221197404048E-3</v>
      </c>
      <c r="H111" s="299">
        <f t="shared" si="16"/>
        <v>5.2781221197355467E-3</v>
      </c>
      <c r="I111" s="299">
        <f t="shared" si="16"/>
        <v>5.2781221197370385E-3</v>
      </c>
      <c r="J111" s="299">
        <f t="shared" si="16"/>
        <v>5.2781221197391462E-3</v>
      </c>
      <c r="K111" s="299">
        <f t="shared" si="16"/>
        <v>5.2781221197187372E-3</v>
      </c>
      <c r="L111" s="299">
        <f t="shared" si="16"/>
        <v>5.2781221197400578E-3</v>
      </c>
      <c r="M111" s="299">
        <f t="shared" si="16"/>
        <v>5.2781221197404872E-3</v>
      </c>
      <c r="N111" s="299">
        <f t="shared" si="16"/>
        <v>5.2781221197424327E-3</v>
      </c>
      <c r="O111" s="299">
        <f t="shared" si="16"/>
        <v>5.2781221197436418E-3</v>
      </c>
      <c r="P111" s="299">
        <f t="shared" si="16"/>
        <v>5.2781221197411871E-3</v>
      </c>
      <c r="Q111" s="299">
        <f t="shared" si="16"/>
        <v>5.2781221197413953E-3</v>
      </c>
      <c r="R111" s="299">
        <f t="shared" si="16"/>
        <v>5.2781221197426894E-3</v>
      </c>
      <c r="S111" s="299">
        <f t="shared" si="16"/>
        <v>5.2781221197404343E-3</v>
      </c>
      <c r="T111" s="299">
        <f t="shared" si="16"/>
        <v>5.278122119738814E-3</v>
      </c>
      <c r="U111" s="299">
        <f t="shared" si="16"/>
        <v>5.278122119740704E-3</v>
      </c>
      <c r="V111" s="299">
        <f t="shared" si="16"/>
        <v>5.2781221197396398E-3</v>
      </c>
      <c r="W111" s="299">
        <f t="shared" si="16"/>
        <v>5.2781221197362692E-3</v>
      </c>
      <c r="X111" s="299">
        <f t="shared" si="16"/>
        <v>5.2781221197398028E-3</v>
      </c>
      <c r="Y111" s="299">
        <f t="shared" si="16"/>
        <v>5.2781221197290328E-3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7.4900519068347082E-3</v>
      </c>
      <c r="C112" s="233">
        <f t="shared" si="17"/>
        <v>7.4900519068120033E-3</v>
      </c>
      <c r="D112" s="233">
        <f t="shared" si="17"/>
        <v>7.4900519068447531E-3</v>
      </c>
      <c r="E112" s="233">
        <f t="shared" si="17"/>
        <v>7.4900519068455285E-3</v>
      </c>
      <c r="F112" s="233">
        <f t="shared" si="17"/>
        <v>7.4900519068463551E-3</v>
      </c>
      <c r="G112" s="233">
        <f t="shared" si="17"/>
        <v>7.4900519068511629E-3</v>
      </c>
      <c r="H112" s="233">
        <f t="shared" si="17"/>
        <v>7.4900519068442657E-3</v>
      </c>
      <c r="I112" s="233">
        <f t="shared" si="17"/>
        <v>7.4900519068463838E-3</v>
      </c>
      <c r="J112" s="233">
        <f t="shared" si="17"/>
        <v>7.4900519068493753E-3</v>
      </c>
      <c r="K112" s="233">
        <f t="shared" si="17"/>
        <v>7.490051906820408E-3</v>
      </c>
      <c r="L112" s="233">
        <f t="shared" si="17"/>
        <v>7.4900519068506694E-3</v>
      </c>
      <c r="M112" s="233">
        <f t="shared" si="17"/>
        <v>7.4900519068512783E-3</v>
      </c>
      <c r="N112" s="233">
        <f t="shared" si="17"/>
        <v>7.4900519068540391E-3</v>
      </c>
      <c r="O112" s="233">
        <f t="shared" si="17"/>
        <v>7.490051906855753E-3</v>
      </c>
      <c r="P112" s="233">
        <f t="shared" si="17"/>
        <v>7.4900519068522705E-3</v>
      </c>
      <c r="Q112" s="233">
        <f t="shared" si="17"/>
        <v>7.4900519068525663E-3</v>
      </c>
      <c r="R112" s="233">
        <f t="shared" si="17"/>
        <v>7.4900519068544008E-3</v>
      </c>
      <c r="S112" s="233">
        <f t="shared" si="17"/>
        <v>7.4900519068512011E-3</v>
      </c>
      <c r="T112" s="233">
        <f t="shared" si="17"/>
        <v>7.4900519068489034E-3</v>
      </c>
      <c r="U112" s="233">
        <f t="shared" si="17"/>
        <v>7.4900519068515836E-3</v>
      </c>
      <c r="V112" s="233">
        <f t="shared" si="17"/>
        <v>7.4900519068500744E-3</v>
      </c>
      <c r="W112" s="233">
        <f t="shared" si="17"/>
        <v>7.4900519068452909E-3</v>
      </c>
      <c r="X112" s="233">
        <f t="shared" si="17"/>
        <v>7.4900519068503068E-3</v>
      </c>
      <c r="Y112" s="233">
        <f t="shared" si="17"/>
        <v>7.4900519068350222E-3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2.6652580694039786E-2</v>
      </c>
      <c r="C113" s="233">
        <f t="shared" si="18"/>
        <v>2.6652580693958983E-2</v>
      </c>
      <c r="D113" s="233">
        <f t="shared" si="18"/>
        <v>2.6652580694075528E-2</v>
      </c>
      <c r="E113" s="233">
        <f t="shared" si="18"/>
        <v>2.665258069407829E-2</v>
      </c>
      <c r="F113" s="233">
        <f t="shared" si="18"/>
        <v>2.6652580694081225E-2</v>
      </c>
      <c r="G113" s="233">
        <f t="shared" si="18"/>
        <v>2.665258069409834E-2</v>
      </c>
      <c r="H113" s="233">
        <f t="shared" si="18"/>
        <v>2.6652580694073797E-2</v>
      </c>
      <c r="I113" s="233">
        <f t="shared" si="18"/>
        <v>2.6652580694081326E-2</v>
      </c>
      <c r="J113" s="233">
        <f t="shared" si="18"/>
        <v>2.6652580694091974E-2</v>
      </c>
      <c r="K113" s="233">
        <f t="shared" si="18"/>
        <v>2.665258069398891E-2</v>
      </c>
      <c r="L113" s="233">
        <f t="shared" si="18"/>
        <v>2.6652580694096577E-2</v>
      </c>
      <c r="M113" s="233">
        <f t="shared" si="18"/>
        <v>2.6652580694098742E-2</v>
      </c>
      <c r="N113" s="233">
        <f t="shared" si="18"/>
        <v>2.6652580694108575E-2</v>
      </c>
      <c r="O113" s="233">
        <f t="shared" si="18"/>
        <v>2.6652580694114671E-2</v>
      </c>
      <c r="P113" s="233">
        <f t="shared" si="18"/>
        <v>2.6652580694102274E-2</v>
      </c>
      <c r="Q113" s="233">
        <f t="shared" si="18"/>
        <v>2.6652580694103319E-2</v>
      </c>
      <c r="R113" s="233">
        <f t="shared" si="18"/>
        <v>2.6652580694109865E-2</v>
      </c>
      <c r="S113" s="233">
        <f t="shared" si="18"/>
        <v>2.6652580694098472E-2</v>
      </c>
      <c r="T113" s="233">
        <f t="shared" si="18"/>
        <v>2.6652580694090294E-2</v>
      </c>
      <c r="U113" s="233">
        <f t="shared" si="18"/>
        <v>2.6652580694099821E-2</v>
      </c>
      <c r="V113" s="233">
        <f t="shared" si="18"/>
        <v>2.6652580694094468E-2</v>
      </c>
      <c r="W113" s="233">
        <f t="shared" si="18"/>
        <v>2.665258069407745E-2</v>
      </c>
      <c r="X113" s="233">
        <f t="shared" si="18"/>
        <v>2.665258069409529E-2</v>
      </c>
      <c r="Y113" s="233">
        <f t="shared" si="18"/>
        <v>2.6652580694040907E-2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2.1112488478915246E-2</v>
      </c>
      <c r="C114" s="233">
        <f t="shared" si="19"/>
        <v>2.1112488478851242E-2</v>
      </c>
      <c r="D114" s="233">
        <f t="shared" si="19"/>
        <v>2.1112488478943557E-2</v>
      </c>
      <c r="E114" s="233">
        <f t="shared" si="19"/>
        <v>2.1112488478945746E-2</v>
      </c>
      <c r="F114" s="233">
        <f t="shared" si="19"/>
        <v>2.1112488478948081E-2</v>
      </c>
      <c r="G114" s="233">
        <f t="shared" si="19"/>
        <v>2.1112488478961629E-2</v>
      </c>
      <c r="H114" s="233">
        <f t="shared" si="19"/>
        <v>2.1112488478942176E-2</v>
      </c>
      <c r="I114" s="233">
        <f t="shared" si="19"/>
        <v>2.1112488478948154E-2</v>
      </c>
      <c r="J114" s="233">
        <f t="shared" si="19"/>
        <v>2.1112488478956581E-2</v>
      </c>
      <c r="K114" s="233">
        <f t="shared" si="19"/>
        <v>2.1112488478874945E-2</v>
      </c>
      <c r="L114" s="233">
        <f t="shared" si="19"/>
        <v>2.1112488478960231E-2</v>
      </c>
      <c r="M114" s="233">
        <f t="shared" si="19"/>
        <v>2.1112488478961949E-2</v>
      </c>
      <c r="N114" s="233">
        <f t="shared" si="19"/>
        <v>2.111248847896972E-2</v>
      </c>
      <c r="O114" s="233">
        <f t="shared" si="19"/>
        <v>2.1112488478974557E-2</v>
      </c>
      <c r="P114" s="233">
        <f t="shared" si="19"/>
        <v>2.1112488478964742E-2</v>
      </c>
      <c r="Q114" s="233">
        <f t="shared" si="19"/>
        <v>2.1112488478965581E-2</v>
      </c>
      <c r="R114" s="233">
        <f t="shared" si="19"/>
        <v>2.1112488478970754E-2</v>
      </c>
      <c r="S114" s="233">
        <f t="shared" si="19"/>
        <v>2.111248847896173E-2</v>
      </c>
      <c r="T114" s="233">
        <f t="shared" si="19"/>
        <v>2.1112488478955253E-2</v>
      </c>
      <c r="U114" s="233">
        <f t="shared" si="19"/>
        <v>2.1112488478962806E-2</v>
      </c>
      <c r="V114" s="233">
        <f t="shared" si="19"/>
        <v>2.1112488478958559E-2</v>
      </c>
      <c r="W114" s="233">
        <f t="shared" si="19"/>
        <v>2.1112488478945073E-2</v>
      </c>
      <c r="X114" s="233">
        <f t="shared" si="19"/>
        <v>2.1112488478959211E-2</v>
      </c>
      <c r="Y114" s="233">
        <f t="shared" si="19"/>
        <v>2.1112488478916131E-2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1.151822573890105E-2</v>
      </c>
      <c r="C115" s="300">
        <f t="shared" si="20"/>
        <v>1.1665283531796928E-2</v>
      </c>
      <c r="D115" s="300">
        <f t="shared" si="20"/>
        <v>9.8971997301867242E-3</v>
      </c>
      <c r="E115" s="300">
        <f t="shared" si="20"/>
        <v>1.1146738976404965E-2</v>
      </c>
      <c r="F115" s="300">
        <f t="shared" si="20"/>
        <v>1.1743008899994342E-2</v>
      </c>
      <c r="G115" s="300">
        <f t="shared" si="20"/>
        <v>1.0860966694843675E-2</v>
      </c>
      <c r="H115" s="300">
        <f t="shared" si="20"/>
        <v>1.1283876667493073E-2</v>
      </c>
      <c r="I115" s="300">
        <f t="shared" si="20"/>
        <v>1.1411989391431709E-2</v>
      </c>
      <c r="J115" s="300">
        <f t="shared" si="20"/>
        <v>1.0747557949022962E-2</v>
      </c>
      <c r="K115" s="300">
        <f t="shared" si="20"/>
        <v>1.0888909928685657E-2</v>
      </c>
      <c r="L115" s="300">
        <f t="shared" si="20"/>
        <v>9.9576283510157387E-3</v>
      </c>
      <c r="M115" s="300">
        <f t="shared" si="20"/>
        <v>9.9539820961678394E-3</v>
      </c>
      <c r="N115" s="300">
        <f t="shared" si="20"/>
        <v>1.0291776131730612E-2</v>
      </c>
      <c r="O115" s="300">
        <f t="shared" si="20"/>
        <v>1.058883897182961E-2</v>
      </c>
      <c r="P115" s="300">
        <f t="shared" si="20"/>
        <v>1.0253670325698854E-2</v>
      </c>
      <c r="Q115" s="300">
        <f t="shared" si="20"/>
        <v>1.0422032588304377E-2</v>
      </c>
      <c r="R115" s="300">
        <f t="shared" si="20"/>
        <v>1.0372162213651148E-2</v>
      </c>
      <c r="S115" s="300">
        <f t="shared" si="20"/>
        <v>1.0098559942124335E-2</v>
      </c>
      <c r="T115" s="300">
        <f t="shared" si="20"/>
        <v>1.0208945793504974E-2</v>
      </c>
      <c r="U115" s="300">
        <f t="shared" si="20"/>
        <v>1.0075207845324376E-2</v>
      </c>
      <c r="V115" s="300">
        <f t="shared" si="20"/>
        <v>1.0097862891450616E-2</v>
      </c>
      <c r="W115" s="300">
        <f t="shared" si="20"/>
        <v>1.0353252859438965E-2</v>
      </c>
      <c r="X115" s="300">
        <f t="shared" si="20"/>
        <v>9.5821672186761995E-3</v>
      </c>
      <c r="Y115" s="300">
        <f t="shared" si="20"/>
        <v>9.2534598194043832E-3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4.4733360452067973E-2</v>
      </c>
      <c r="C116" s="301">
        <f t="shared" si="21"/>
        <v>5.3308011084715175E-2</v>
      </c>
      <c r="D116" s="301">
        <f t="shared" si="21"/>
        <v>4.813587723055017E-2</v>
      </c>
      <c r="E116" s="301">
        <f t="shared" si="21"/>
        <v>5.0364451130204747E-2</v>
      </c>
      <c r="F116" s="301">
        <f t="shared" si="21"/>
        <v>5.9552551249077545E-2</v>
      </c>
      <c r="G116" s="301">
        <f t="shared" si="21"/>
        <v>4.5675923556376001E-2</v>
      </c>
      <c r="H116" s="301">
        <f t="shared" si="21"/>
        <v>4.3455103631536283E-2</v>
      </c>
      <c r="I116" s="301">
        <f t="shared" si="21"/>
        <v>3.6712268418484628E-2</v>
      </c>
      <c r="J116" s="301">
        <f t="shared" si="21"/>
        <v>4.0967929834971238E-2</v>
      </c>
      <c r="K116" s="301">
        <f t="shared" si="21"/>
        <v>4.5840279113754483E-2</v>
      </c>
      <c r="L116" s="301">
        <f t="shared" si="21"/>
        <v>3.407717152824391E-2</v>
      </c>
      <c r="M116" s="301">
        <f t="shared" si="21"/>
        <v>3.2376742126879063E-2</v>
      </c>
      <c r="N116" s="301">
        <f t="shared" si="21"/>
        <v>3.3622615831826193E-2</v>
      </c>
      <c r="O116" s="301">
        <f t="shared" si="21"/>
        <v>3.3106788996049685E-2</v>
      </c>
      <c r="P116" s="301">
        <f t="shared" si="21"/>
        <v>3.6619165822149941E-2</v>
      </c>
      <c r="Q116" s="301">
        <f t="shared" si="21"/>
        <v>3.3540381741120451E-2</v>
      </c>
      <c r="R116" s="301">
        <f t="shared" si="21"/>
        <v>3.5205524863015113E-2</v>
      </c>
      <c r="S116" s="301">
        <f t="shared" si="21"/>
        <v>3.6701794875484632E-2</v>
      </c>
      <c r="T116" s="301">
        <f t="shared" si="21"/>
        <v>3.8971246107396294E-2</v>
      </c>
      <c r="U116" s="301">
        <f t="shared" si="21"/>
        <v>3.8194770215520861E-2</v>
      </c>
      <c r="V116" s="301">
        <f t="shared" si="21"/>
        <v>3.9313739510439399E-2</v>
      </c>
      <c r="W116" s="301">
        <f t="shared" si="21"/>
        <v>4.2301900108753641E-2</v>
      </c>
      <c r="X116" s="301">
        <f t="shared" si="21"/>
        <v>3.8573211216023043E-2</v>
      </c>
      <c r="Y116" s="301">
        <f t="shared" si="21"/>
        <v>3.7898287549173362E-2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2.4630307696697558E-2</v>
      </c>
      <c r="C117" s="302">
        <f t="shared" si="22"/>
        <v>2.3822625019301831E-2</v>
      </c>
      <c r="D117" s="302">
        <f t="shared" si="22"/>
        <v>2.4363046602966447E-2</v>
      </c>
      <c r="E117" s="302">
        <f t="shared" si="22"/>
        <v>2.4114728965985713E-2</v>
      </c>
      <c r="F117" s="302">
        <f t="shared" si="22"/>
        <v>2.3235356360839756E-2</v>
      </c>
      <c r="G117" s="302">
        <f t="shared" si="22"/>
        <v>2.4562871244723384E-2</v>
      </c>
      <c r="H117" s="302">
        <f t="shared" si="22"/>
        <v>2.4757446049520175E-2</v>
      </c>
      <c r="I117" s="302">
        <f t="shared" si="22"/>
        <v>2.5384855253743122E-2</v>
      </c>
      <c r="J117" s="302">
        <f t="shared" si="22"/>
        <v>2.5007372612388935E-2</v>
      </c>
      <c r="K117" s="302">
        <f t="shared" si="22"/>
        <v>2.4546593451672968E-2</v>
      </c>
      <c r="L117" s="302">
        <f t="shared" si="22"/>
        <v>2.5677736855905315E-2</v>
      </c>
      <c r="M117" s="302">
        <f t="shared" si="22"/>
        <v>2.5837098629612715E-2</v>
      </c>
      <c r="N117" s="302">
        <f t="shared" si="22"/>
        <v>2.570971376702701E-2</v>
      </c>
      <c r="O117" s="302">
        <f t="shared" si="22"/>
        <v>2.5748604348676783E-2</v>
      </c>
      <c r="P117" s="302">
        <f t="shared" si="22"/>
        <v>2.5430293098826603E-2</v>
      </c>
      <c r="Q117" s="302">
        <f t="shared" si="22"/>
        <v>2.5713285904886279E-2</v>
      </c>
      <c r="R117" s="302">
        <f t="shared" si="22"/>
        <v>2.5558925189504509E-2</v>
      </c>
      <c r="S117" s="302">
        <f t="shared" si="22"/>
        <v>2.5427471842390317E-2</v>
      </c>
      <c r="T117" s="302">
        <f t="shared" si="22"/>
        <v>2.5211437201360157E-2</v>
      </c>
      <c r="U117" s="302">
        <f t="shared" si="22"/>
        <v>2.5288394108541942E-2</v>
      </c>
      <c r="V117" s="302">
        <f t="shared" si="22"/>
        <v>2.5182883827839005E-2</v>
      </c>
      <c r="W117" s="302">
        <f t="shared" si="22"/>
        <v>2.4894945010097438E-2</v>
      </c>
      <c r="X117" s="302">
        <f t="shared" si="22"/>
        <v>2.5268582288141141E-2</v>
      </c>
      <c r="Y117" s="302">
        <f t="shared" si="22"/>
        <v>2.534220930612709E-2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2.0103052755370415E-2</v>
      </c>
      <c r="C118" s="302">
        <f t="shared" si="23"/>
        <v>2.9485386065413347E-2</v>
      </c>
      <c r="D118" s="302">
        <f t="shared" si="23"/>
        <v>2.3772830627583723E-2</v>
      </c>
      <c r="E118" s="302">
        <f t="shared" si="23"/>
        <v>2.624972216421903E-2</v>
      </c>
      <c r="F118" s="302">
        <f t="shared" si="23"/>
        <v>3.6317194888237786E-2</v>
      </c>
      <c r="G118" s="302">
        <f t="shared" si="23"/>
        <v>2.111305231165261E-2</v>
      </c>
      <c r="H118" s="302">
        <f t="shared" si="23"/>
        <v>1.8697657582016112E-2</v>
      </c>
      <c r="I118" s="302">
        <f t="shared" si="23"/>
        <v>1.132741316474151E-2</v>
      </c>
      <c r="J118" s="302">
        <f t="shared" si="23"/>
        <v>1.59605572225823E-2</v>
      </c>
      <c r="K118" s="302">
        <f t="shared" si="23"/>
        <v>2.1293685662081514E-2</v>
      </c>
      <c r="L118" s="302">
        <f t="shared" si="23"/>
        <v>8.399434672338597E-3</v>
      </c>
      <c r="M118" s="302">
        <f t="shared" si="23"/>
        <v>6.5396434972663439E-3</v>
      </c>
      <c r="N118" s="302">
        <f t="shared" si="23"/>
        <v>7.9129020647991793E-3</v>
      </c>
      <c r="O118" s="302">
        <f t="shared" si="23"/>
        <v>7.3581846473729047E-3</v>
      </c>
      <c r="P118" s="302">
        <f t="shared" si="23"/>
        <v>1.1188872723323338E-2</v>
      </c>
      <c r="Q118" s="302">
        <f t="shared" si="23"/>
        <v>7.8270958362341696E-3</v>
      </c>
      <c r="R118" s="302">
        <f t="shared" si="23"/>
        <v>9.6465996735106002E-3</v>
      </c>
      <c r="S118" s="302">
        <f t="shared" si="23"/>
        <v>1.1274323033094311E-2</v>
      </c>
      <c r="T118" s="302">
        <f t="shared" si="23"/>
        <v>1.3759808906036135E-2</v>
      </c>
      <c r="U118" s="302">
        <f t="shared" si="23"/>
        <v>1.2906376106978919E-2</v>
      </c>
      <c r="V118" s="302">
        <f t="shared" si="23"/>
        <v>1.4130855682600394E-2</v>
      </c>
      <c r="W118" s="302">
        <f t="shared" si="23"/>
        <v>1.7406955098656203E-2</v>
      </c>
      <c r="X118" s="302">
        <f t="shared" si="23"/>
        <v>1.3304628927881904E-2</v>
      </c>
      <c r="Y118" s="302">
        <f t="shared" si="23"/>
        <v>1.2556078243046271E-2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0.77819612826255458</v>
      </c>
      <c r="C119" s="301">
        <f t="shared" si="24"/>
        <v>0.772301309208137</v>
      </c>
      <c r="D119" s="301">
        <f t="shared" si="24"/>
        <v>0.77735005132073898</v>
      </c>
      <c r="E119" s="301">
        <f t="shared" si="24"/>
        <v>0.77474104990429049</v>
      </c>
      <c r="F119" s="301">
        <f t="shared" si="24"/>
        <v>0.76803448397982998</v>
      </c>
      <c r="G119" s="301">
        <f t="shared" si="24"/>
        <v>0.77814685178403864</v>
      </c>
      <c r="H119" s="301">
        <f t="shared" si="24"/>
        <v>0.77926374991951353</v>
      </c>
      <c r="I119" s="301">
        <f t="shared" si="24"/>
        <v>0.783682540193824</v>
      </c>
      <c r="J119" s="301">
        <f t="shared" si="24"/>
        <v>0.78141249946445412</v>
      </c>
      <c r="K119" s="301">
        <f t="shared" si="24"/>
        <v>0.77801152526882056</v>
      </c>
      <c r="L119" s="301">
        <f t="shared" si="24"/>
        <v>0.78674691251686746</v>
      </c>
      <c r="M119" s="301">
        <f t="shared" si="24"/>
        <v>0.78789322196509737</v>
      </c>
      <c r="N119" s="301">
        <f t="shared" si="24"/>
        <v>0.78675540124360899</v>
      </c>
      <c r="O119" s="301">
        <f t="shared" si="24"/>
        <v>0.78683804820349401</v>
      </c>
      <c r="P119" s="301">
        <f t="shared" si="24"/>
        <v>0.7847749293980365</v>
      </c>
      <c r="Q119" s="301">
        <f t="shared" si="24"/>
        <v>0.78669487639524893</v>
      </c>
      <c r="R119" s="301">
        <f t="shared" si="24"/>
        <v>0.78561986615182411</v>
      </c>
      <c r="S119" s="301">
        <f t="shared" si="24"/>
        <v>0.7848572851258151</v>
      </c>
      <c r="T119" s="301">
        <f t="shared" si="24"/>
        <v>0.78323356928615262</v>
      </c>
      <c r="U119" s="301">
        <f t="shared" si="24"/>
        <v>0.78387443395104406</v>
      </c>
      <c r="V119" s="301">
        <f t="shared" si="24"/>
        <v>0.78310209559247523</v>
      </c>
      <c r="W119" s="301">
        <f t="shared" si="24"/>
        <v>0.78086633088831903</v>
      </c>
      <c r="X119" s="301">
        <f t="shared" si="24"/>
        <v>0.78405837494860642</v>
      </c>
      <c r="Y119" s="301">
        <f t="shared" si="24"/>
        <v>0.78480431145193874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0.73890923090092697</v>
      </c>
      <c r="C120" s="302">
        <f t="shared" si="25"/>
        <v>0.71467875057905506</v>
      </c>
      <c r="D120" s="302">
        <f t="shared" si="25"/>
        <v>0.7308913980889935</v>
      </c>
      <c r="E120" s="302">
        <f t="shared" si="25"/>
        <v>0.72344186897957163</v>
      </c>
      <c r="F120" s="302">
        <f t="shared" si="25"/>
        <v>0.69706069082519262</v>
      </c>
      <c r="G120" s="302">
        <f t="shared" si="25"/>
        <v>0.73688613734170172</v>
      </c>
      <c r="H120" s="302">
        <f t="shared" si="25"/>
        <v>0.74272338148560546</v>
      </c>
      <c r="I120" s="302">
        <f t="shared" si="25"/>
        <v>0.76154565761229343</v>
      </c>
      <c r="J120" s="302">
        <f t="shared" si="25"/>
        <v>0.75022117837166813</v>
      </c>
      <c r="K120" s="302">
        <f t="shared" si="25"/>
        <v>0.73639780355018891</v>
      </c>
      <c r="L120" s="302">
        <f t="shared" si="25"/>
        <v>0.7703321056771596</v>
      </c>
      <c r="M120" s="302">
        <f t="shared" si="25"/>
        <v>0.77511295888838128</v>
      </c>
      <c r="N120" s="302">
        <f t="shared" si="25"/>
        <v>0.77129141301081039</v>
      </c>
      <c r="O120" s="302">
        <f t="shared" si="25"/>
        <v>0.77245813046030365</v>
      </c>
      <c r="P120" s="302">
        <f t="shared" si="25"/>
        <v>0.76290879296479819</v>
      </c>
      <c r="Q120" s="302">
        <f t="shared" si="25"/>
        <v>0.77139857714658855</v>
      </c>
      <c r="R120" s="302">
        <f t="shared" si="25"/>
        <v>0.766767755685135</v>
      </c>
      <c r="S120" s="302">
        <f t="shared" si="25"/>
        <v>0.76282415527170955</v>
      </c>
      <c r="T120" s="302">
        <f t="shared" si="25"/>
        <v>0.75634311604080462</v>
      </c>
      <c r="U120" s="302">
        <f t="shared" si="25"/>
        <v>0.75865182325625857</v>
      </c>
      <c r="V120" s="302">
        <f t="shared" si="25"/>
        <v>0.75548651483517026</v>
      </c>
      <c r="W120" s="302">
        <f t="shared" si="25"/>
        <v>0.74684835030292374</v>
      </c>
      <c r="X120" s="302">
        <f t="shared" si="25"/>
        <v>0.75805746864423407</v>
      </c>
      <c r="Y120" s="302">
        <f t="shared" si="25"/>
        <v>0.7602662791838124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3.9286897361627597E-2</v>
      </c>
      <c r="C121" s="302">
        <f t="shared" si="26"/>
        <v>5.7622558629081951E-2</v>
      </c>
      <c r="D121" s="302">
        <f t="shared" si="26"/>
        <v>4.6458653231745459E-2</v>
      </c>
      <c r="E121" s="302">
        <f t="shared" si="26"/>
        <v>5.1299180924718857E-2</v>
      </c>
      <c r="F121" s="302">
        <f t="shared" si="26"/>
        <v>7.0973793154637449E-2</v>
      </c>
      <c r="G121" s="302">
        <f t="shared" si="26"/>
        <v>4.1260714442336775E-2</v>
      </c>
      <c r="H121" s="302">
        <f t="shared" si="26"/>
        <v>3.6540368433908017E-2</v>
      </c>
      <c r="I121" s="302">
        <f t="shared" si="26"/>
        <v>2.2136882581530546E-2</v>
      </c>
      <c r="J121" s="302">
        <f t="shared" si="26"/>
        <v>3.1191321092785985E-2</v>
      </c>
      <c r="K121" s="302">
        <f t="shared" si="26"/>
        <v>4.1613721718631737E-2</v>
      </c>
      <c r="L121" s="302">
        <f t="shared" si="26"/>
        <v>1.6414806839707877E-2</v>
      </c>
      <c r="M121" s="302">
        <f t="shared" si="26"/>
        <v>1.2780263076716194E-2</v>
      </c>
      <c r="N121" s="302">
        <f t="shared" si="26"/>
        <v>1.5463988232798554E-2</v>
      </c>
      <c r="O121" s="302">
        <f t="shared" si="26"/>
        <v>1.4379917743190388E-2</v>
      </c>
      <c r="P121" s="302">
        <f t="shared" si="26"/>
        <v>2.1866136433238394E-2</v>
      </c>
      <c r="Q121" s="302">
        <f t="shared" si="26"/>
        <v>1.5296299248660484E-2</v>
      </c>
      <c r="R121" s="302">
        <f t="shared" si="26"/>
        <v>1.8852110466689082E-2</v>
      </c>
      <c r="S121" s="302">
        <f t="shared" si="26"/>
        <v>2.2033129854105524E-2</v>
      </c>
      <c r="T121" s="302">
        <f t="shared" si="26"/>
        <v>2.6890453245347921E-2</v>
      </c>
      <c r="U121" s="302">
        <f t="shared" si="26"/>
        <v>2.5222610694785524E-2</v>
      </c>
      <c r="V121" s="302">
        <f t="shared" si="26"/>
        <v>2.761558075730498E-2</v>
      </c>
      <c r="W121" s="302">
        <f t="shared" si="26"/>
        <v>3.4017980585395215E-2</v>
      </c>
      <c r="X121" s="302">
        <f t="shared" si="26"/>
        <v>2.600090630437223E-2</v>
      </c>
      <c r="Y121" s="302">
        <f t="shared" si="26"/>
        <v>2.4538032268126286E-2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0.10501904234695811</v>
      </c>
      <c r="C122" s="301">
        <f t="shared" si="27"/>
        <v>0.10219215297601605</v>
      </c>
      <c r="D122" s="301">
        <f t="shared" si="27"/>
        <v>0.10408362851892447</v>
      </c>
      <c r="E122" s="301">
        <f t="shared" si="27"/>
        <v>0.10321451678949387</v>
      </c>
      <c r="F122" s="301">
        <f t="shared" si="27"/>
        <v>0.10013671267148509</v>
      </c>
      <c r="G122" s="301">
        <f t="shared" si="27"/>
        <v>0.10478301476508985</v>
      </c>
      <c r="H122" s="301">
        <f t="shared" si="27"/>
        <v>0.10546402658186134</v>
      </c>
      <c r="I122" s="301">
        <f t="shared" si="27"/>
        <v>0.1076599587966469</v>
      </c>
      <c r="J122" s="301">
        <f t="shared" si="27"/>
        <v>0.10633876955191476</v>
      </c>
      <c r="K122" s="301">
        <f t="shared" si="27"/>
        <v>0.10472604248933616</v>
      </c>
      <c r="L122" s="301">
        <f t="shared" si="27"/>
        <v>0.10868504440422538</v>
      </c>
      <c r="M122" s="301">
        <f t="shared" si="27"/>
        <v>0.10924281061220278</v>
      </c>
      <c r="N122" s="301">
        <f t="shared" si="27"/>
        <v>0.10879696359315974</v>
      </c>
      <c r="O122" s="301">
        <f t="shared" si="27"/>
        <v>0.10893308062893828</v>
      </c>
      <c r="P122" s="301">
        <f t="shared" si="27"/>
        <v>0.10781899125445386</v>
      </c>
      <c r="Q122" s="301">
        <f t="shared" si="27"/>
        <v>0.10880946607566352</v>
      </c>
      <c r="R122" s="301">
        <f t="shared" si="27"/>
        <v>0.10826920357183195</v>
      </c>
      <c r="S122" s="301">
        <f t="shared" si="27"/>
        <v>0.10780911685692418</v>
      </c>
      <c r="T122" s="301">
        <f t="shared" si="27"/>
        <v>0.10705299561331286</v>
      </c>
      <c r="U122" s="301">
        <f t="shared" si="27"/>
        <v>0.10732234478845587</v>
      </c>
      <c r="V122" s="301">
        <f t="shared" si="27"/>
        <v>0.10695305880599182</v>
      </c>
      <c r="W122" s="301">
        <f t="shared" si="27"/>
        <v>0.1059452729438843</v>
      </c>
      <c r="X122" s="301">
        <f t="shared" si="27"/>
        <v>0.1072530034170498</v>
      </c>
      <c r="Y122" s="301">
        <f t="shared" si="27"/>
        <v>0.10751069797996228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8.6206076938441234E-2</v>
      </c>
      <c r="C123" s="302">
        <f t="shared" si="28"/>
        <v>8.337918756755619E-2</v>
      </c>
      <c r="D123" s="302">
        <f t="shared" si="28"/>
        <v>8.5270663110382339E-2</v>
      </c>
      <c r="E123" s="302">
        <f t="shared" si="28"/>
        <v>8.4401551380949805E-2</v>
      </c>
      <c r="F123" s="302">
        <f t="shared" si="28"/>
        <v>8.1323747262938964E-2</v>
      </c>
      <c r="G123" s="302">
        <f t="shared" si="28"/>
        <v>8.597004935653163E-2</v>
      </c>
      <c r="H123" s="302">
        <f t="shared" si="28"/>
        <v>8.6651061173320443E-2</v>
      </c>
      <c r="I123" s="302">
        <f t="shared" si="28"/>
        <v>8.8846993388100676E-2</v>
      </c>
      <c r="J123" s="302">
        <f t="shared" si="28"/>
        <v>8.752580414336103E-2</v>
      </c>
      <c r="K123" s="302">
        <f t="shared" si="28"/>
        <v>8.5913077080855174E-2</v>
      </c>
      <c r="L123" s="302">
        <f t="shared" si="28"/>
        <v>8.9872078995668389E-2</v>
      </c>
      <c r="M123" s="302">
        <f t="shared" si="28"/>
        <v>9.0429845203644263E-2</v>
      </c>
      <c r="N123" s="302">
        <f t="shared" si="28"/>
        <v>8.9983998184594308E-2</v>
      </c>
      <c r="O123" s="302">
        <f t="shared" si="28"/>
        <v>9.012011522036853E-2</v>
      </c>
      <c r="P123" s="302">
        <f t="shared" si="28"/>
        <v>8.9006025845892872E-2</v>
      </c>
      <c r="Q123" s="302">
        <f t="shared" si="28"/>
        <v>8.9996500667101784E-2</v>
      </c>
      <c r="R123" s="302">
        <f t="shared" si="28"/>
        <v>8.9456238163265603E-2</v>
      </c>
      <c r="S123" s="302">
        <f t="shared" si="28"/>
        <v>8.8996151448365882E-2</v>
      </c>
      <c r="T123" s="302">
        <f t="shared" si="28"/>
        <v>8.8240030204760317E-2</v>
      </c>
      <c r="U123" s="302">
        <f t="shared" si="28"/>
        <v>8.8509379379896599E-2</v>
      </c>
      <c r="V123" s="302">
        <f t="shared" si="28"/>
        <v>8.8140093397436323E-2</v>
      </c>
      <c r="W123" s="302">
        <f t="shared" si="28"/>
        <v>8.7132307535340833E-2</v>
      </c>
      <c r="X123" s="302">
        <f t="shared" si="28"/>
        <v>8.8440038008493732E-2</v>
      </c>
      <c r="Y123" s="302">
        <f t="shared" si="28"/>
        <v>8.8697732571444601E-2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1.8812965408516884E-2</v>
      </c>
      <c r="C124" s="303">
        <f t="shared" si="29"/>
        <v>1.8812965408459864E-2</v>
      </c>
      <c r="D124" s="303">
        <f t="shared" si="29"/>
        <v>1.8812965408542121E-2</v>
      </c>
      <c r="E124" s="303">
        <f t="shared" si="29"/>
        <v>1.8812965408544068E-2</v>
      </c>
      <c r="F124" s="303">
        <f t="shared" si="29"/>
        <v>1.8812965408546142E-2</v>
      </c>
      <c r="G124" s="303">
        <f t="shared" si="29"/>
        <v>1.8812965408558219E-2</v>
      </c>
      <c r="H124" s="303">
        <f t="shared" si="29"/>
        <v>1.88129654085409E-2</v>
      </c>
      <c r="I124" s="303">
        <f t="shared" si="29"/>
        <v>1.8812965408546219E-2</v>
      </c>
      <c r="J124" s="303">
        <f t="shared" si="29"/>
        <v>1.8812965408553723E-2</v>
      </c>
      <c r="K124" s="303">
        <f t="shared" si="29"/>
        <v>1.8812965408480976E-2</v>
      </c>
      <c r="L124" s="303">
        <f t="shared" si="29"/>
        <v>1.8812965408556984E-2</v>
      </c>
      <c r="M124" s="303">
        <f t="shared" si="29"/>
        <v>1.8812965408558511E-2</v>
      </c>
      <c r="N124" s="303">
        <f t="shared" si="29"/>
        <v>1.8812965408565436E-2</v>
      </c>
      <c r="O124" s="303">
        <f t="shared" si="29"/>
        <v>1.8812965408569752E-2</v>
      </c>
      <c r="P124" s="303">
        <f t="shared" si="29"/>
        <v>1.8812965408560992E-2</v>
      </c>
      <c r="Q124" s="303">
        <f t="shared" si="29"/>
        <v>1.8812965408561744E-2</v>
      </c>
      <c r="R124" s="303">
        <f t="shared" si="29"/>
        <v>1.8812965408566359E-2</v>
      </c>
      <c r="S124" s="303">
        <f t="shared" si="29"/>
        <v>1.881296540855831E-2</v>
      </c>
      <c r="T124" s="303">
        <f t="shared" si="29"/>
        <v>1.8812965408552547E-2</v>
      </c>
      <c r="U124" s="303">
        <f t="shared" si="29"/>
        <v>1.8812965408559278E-2</v>
      </c>
      <c r="V124" s="303">
        <f t="shared" si="29"/>
        <v>1.8812965408555489E-2</v>
      </c>
      <c r="W124" s="303">
        <f t="shared" si="29"/>
        <v>1.8812965408543471E-2</v>
      </c>
      <c r="X124" s="303">
        <f t="shared" si="29"/>
        <v>1.8812965408556068E-2</v>
      </c>
      <c r="Y124" s="303">
        <f t="shared" si="29"/>
        <v>1.8812965408517679E-2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1</v>
      </c>
      <c r="D126" s="232">
        <f t="shared" si="30"/>
        <v>0.99999999999999989</v>
      </c>
      <c r="E126" s="232">
        <f t="shared" si="30"/>
        <v>0.99999999999999978</v>
      </c>
      <c r="F126" s="232">
        <f t="shared" si="30"/>
        <v>1</v>
      </c>
      <c r="G126" s="232">
        <f t="shared" si="30"/>
        <v>1</v>
      </c>
      <c r="H126" s="232">
        <f t="shared" si="30"/>
        <v>1.0000000000000002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0.99999999999999989</v>
      </c>
      <c r="M126" s="232">
        <f t="shared" si="30"/>
        <v>0.99999999999999989</v>
      </c>
      <c r="N126" s="232">
        <f t="shared" si="30"/>
        <v>1</v>
      </c>
      <c r="O126" s="232">
        <f t="shared" si="30"/>
        <v>0.99999999999999989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3.702775800816175E-2</v>
      </c>
      <c r="C127" s="299">
        <f t="shared" si="31"/>
        <v>3.7027758008433304E-2</v>
      </c>
      <c r="D127" s="299">
        <f t="shared" si="31"/>
        <v>3.7027758008120679E-2</v>
      </c>
      <c r="E127" s="299">
        <f t="shared" si="31"/>
        <v>3.7027758008067409E-2</v>
      </c>
      <c r="F127" s="299">
        <f t="shared" si="31"/>
        <v>3.7027758008074986E-2</v>
      </c>
      <c r="G127" s="299">
        <f t="shared" si="31"/>
        <v>3.702775800799242E-2</v>
      </c>
      <c r="H127" s="299">
        <f t="shared" si="31"/>
        <v>3.7027758008059221E-2</v>
      </c>
      <c r="I127" s="299">
        <f t="shared" si="31"/>
        <v>3.7027758007990817E-2</v>
      </c>
      <c r="J127" s="299">
        <f t="shared" si="31"/>
        <v>3.7027758007970334E-2</v>
      </c>
      <c r="K127" s="299">
        <f t="shared" si="31"/>
        <v>3.7027758008182338E-2</v>
      </c>
      <c r="L127" s="299">
        <f t="shared" si="31"/>
        <v>3.7027758007926424E-2</v>
      </c>
      <c r="M127" s="299">
        <f t="shared" si="31"/>
        <v>3.7027758007898738E-2</v>
      </c>
      <c r="N127" s="299">
        <f t="shared" si="31"/>
        <v>3.7027758007883882E-2</v>
      </c>
      <c r="O127" s="299">
        <f t="shared" si="31"/>
        <v>3.7027758007859492E-2</v>
      </c>
      <c r="P127" s="299">
        <f t="shared" si="31"/>
        <v>3.7027758007936049E-2</v>
      </c>
      <c r="Q127" s="299">
        <f t="shared" si="31"/>
        <v>3.7027758007895463E-2</v>
      </c>
      <c r="R127" s="299">
        <f t="shared" si="31"/>
        <v>3.7027758007893735E-2</v>
      </c>
      <c r="S127" s="299">
        <f t="shared" si="31"/>
        <v>3.7027758007937964E-2</v>
      </c>
      <c r="T127" s="299">
        <f t="shared" si="31"/>
        <v>3.7027758007967586E-2</v>
      </c>
      <c r="U127" s="299">
        <f t="shared" si="31"/>
        <v>3.7027758007938769E-2</v>
      </c>
      <c r="V127" s="299">
        <f t="shared" si="31"/>
        <v>3.7027758007970549E-2</v>
      </c>
      <c r="W127" s="299">
        <f t="shared" si="31"/>
        <v>3.702775800802361E-2</v>
      </c>
      <c r="X127" s="299">
        <f t="shared" si="31"/>
        <v>3.7027758007968023E-2</v>
      </c>
      <c r="Y127" s="299">
        <f t="shared" si="31"/>
        <v>3.7027758008121657E-2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1.6326910814346746E-2</v>
      </c>
      <c r="C128" s="233">
        <f t="shared" si="32"/>
        <v>1.6326910814466494E-2</v>
      </c>
      <c r="D128" s="233">
        <f t="shared" si="32"/>
        <v>1.632691081432865E-2</v>
      </c>
      <c r="E128" s="233">
        <f t="shared" si="32"/>
        <v>1.6326910814305148E-2</v>
      </c>
      <c r="F128" s="233">
        <f t="shared" si="32"/>
        <v>1.6326910814308499E-2</v>
      </c>
      <c r="G128" s="233">
        <f t="shared" si="32"/>
        <v>1.6326910814272077E-2</v>
      </c>
      <c r="H128" s="233">
        <f t="shared" si="32"/>
        <v>1.632691081430155E-2</v>
      </c>
      <c r="I128" s="233">
        <f t="shared" si="32"/>
        <v>1.632691081427138E-2</v>
      </c>
      <c r="J128" s="233">
        <f t="shared" si="32"/>
        <v>1.6326910814262345E-2</v>
      </c>
      <c r="K128" s="233">
        <f t="shared" si="32"/>
        <v>1.6326910814355836E-2</v>
      </c>
      <c r="L128" s="233">
        <f t="shared" si="32"/>
        <v>1.6326910814242989E-2</v>
      </c>
      <c r="M128" s="233">
        <f t="shared" si="32"/>
        <v>1.632691081423078E-2</v>
      </c>
      <c r="N128" s="233">
        <f t="shared" si="32"/>
        <v>1.6326910814224237E-2</v>
      </c>
      <c r="O128" s="233">
        <f t="shared" si="32"/>
        <v>1.6326910814213471E-2</v>
      </c>
      <c r="P128" s="233">
        <f t="shared" si="32"/>
        <v>1.6326910814247225E-2</v>
      </c>
      <c r="Q128" s="233">
        <f t="shared" si="32"/>
        <v>1.632691081422933E-2</v>
      </c>
      <c r="R128" s="233">
        <f t="shared" si="32"/>
        <v>1.6326910814228577E-2</v>
      </c>
      <c r="S128" s="233">
        <f t="shared" si="32"/>
        <v>1.6326910814248082E-2</v>
      </c>
      <c r="T128" s="233">
        <f t="shared" si="32"/>
        <v>1.6326910814261152E-2</v>
      </c>
      <c r="U128" s="233">
        <f t="shared" si="32"/>
        <v>1.6326910814248443E-2</v>
      </c>
      <c r="V128" s="233">
        <f t="shared" si="32"/>
        <v>1.6326910814262453E-2</v>
      </c>
      <c r="W128" s="233">
        <f t="shared" si="32"/>
        <v>1.6326910814285851E-2</v>
      </c>
      <c r="X128" s="233">
        <f t="shared" si="32"/>
        <v>1.6326910814261332E-2</v>
      </c>
      <c r="Y128" s="233">
        <f t="shared" si="32"/>
        <v>1.6326910814329087E-2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0.12664196862138741</v>
      </c>
      <c r="C129" s="233">
        <f t="shared" si="33"/>
        <v>0.12664196862231625</v>
      </c>
      <c r="D129" s="233">
        <f t="shared" si="33"/>
        <v>0.12664196862124699</v>
      </c>
      <c r="E129" s="233">
        <f t="shared" si="33"/>
        <v>0.12664196862106467</v>
      </c>
      <c r="F129" s="233">
        <f t="shared" si="33"/>
        <v>0.1266419686210907</v>
      </c>
      <c r="G129" s="233">
        <f t="shared" si="33"/>
        <v>0.12664196862080826</v>
      </c>
      <c r="H129" s="233">
        <f t="shared" si="33"/>
        <v>0.12664196862103677</v>
      </c>
      <c r="I129" s="233">
        <f t="shared" si="33"/>
        <v>0.12664196862080279</v>
      </c>
      <c r="J129" s="233">
        <f t="shared" si="33"/>
        <v>0.12664196862073279</v>
      </c>
      <c r="K129" s="233">
        <f t="shared" si="33"/>
        <v>0.12664196862145782</v>
      </c>
      <c r="L129" s="233">
        <f t="shared" si="33"/>
        <v>0.12664196862058258</v>
      </c>
      <c r="M129" s="233">
        <f t="shared" si="33"/>
        <v>0.12664196862048782</v>
      </c>
      <c r="N129" s="233">
        <f t="shared" si="33"/>
        <v>0.12664196862043706</v>
      </c>
      <c r="O129" s="233">
        <f t="shared" si="33"/>
        <v>0.12664196862035362</v>
      </c>
      <c r="P129" s="233">
        <f t="shared" si="33"/>
        <v>0.12664196862061544</v>
      </c>
      <c r="Q129" s="233">
        <f t="shared" si="33"/>
        <v>0.12664196862047666</v>
      </c>
      <c r="R129" s="233">
        <f t="shared" si="33"/>
        <v>0.12664196862047078</v>
      </c>
      <c r="S129" s="233">
        <f t="shared" si="33"/>
        <v>0.12664196862062205</v>
      </c>
      <c r="T129" s="233">
        <f t="shared" si="33"/>
        <v>0.12664196862072344</v>
      </c>
      <c r="U129" s="233">
        <f t="shared" si="33"/>
        <v>0.12664196862062477</v>
      </c>
      <c r="V129" s="233">
        <f t="shared" si="33"/>
        <v>0.12664196862073349</v>
      </c>
      <c r="W129" s="233">
        <f t="shared" si="33"/>
        <v>0.12664196862091504</v>
      </c>
      <c r="X129" s="233">
        <f t="shared" si="33"/>
        <v>0.12664196862072483</v>
      </c>
      <c r="Y129" s="233">
        <f t="shared" si="33"/>
        <v>0.12664196862125038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5.5919517678917403E-2</v>
      </c>
      <c r="C130" s="233">
        <f t="shared" si="34"/>
        <v>5.5919517679327548E-2</v>
      </c>
      <c r="D130" s="233">
        <f t="shared" si="34"/>
        <v>5.5919517678855432E-2</v>
      </c>
      <c r="E130" s="233">
        <f t="shared" si="34"/>
        <v>5.5919517678774934E-2</v>
      </c>
      <c r="F130" s="233">
        <f t="shared" si="34"/>
        <v>5.5919517678786418E-2</v>
      </c>
      <c r="G130" s="233">
        <f t="shared" si="34"/>
        <v>5.5919517678661677E-2</v>
      </c>
      <c r="H130" s="233">
        <f t="shared" si="34"/>
        <v>5.5919517678762604E-2</v>
      </c>
      <c r="I130" s="233">
        <f t="shared" si="34"/>
        <v>5.5919517678659277E-2</v>
      </c>
      <c r="J130" s="233">
        <f t="shared" si="34"/>
        <v>5.5919517678628357E-2</v>
      </c>
      <c r="K130" s="233">
        <f t="shared" si="34"/>
        <v>5.5919517678948531E-2</v>
      </c>
      <c r="L130" s="233">
        <f t="shared" si="34"/>
        <v>5.5919517678562056E-2</v>
      </c>
      <c r="M130" s="233">
        <f t="shared" si="34"/>
        <v>5.5919517678520235E-2</v>
      </c>
      <c r="N130" s="233">
        <f t="shared" si="34"/>
        <v>5.5919517678497781E-2</v>
      </c>
      <c r="O130" s="233">
        <f t="shared" si="34"/>
        <v>5.5919517678460956E-2</v>
      </c>
      <c r="P130" s="233">
        <f t="shared" si="34"/>
        <v>5.5919517678576558E-2</v>
      </c>
      <c r="Q130" s="233">
        <f t="shared" si="34"/>
        <v>5.5919517678515294E-2</v>
      </c>
      <c r="R130" s="233">
        <f t="shared" si="34"/>
        <v>5.5919517678512679E-2</v>
      </c>
      <c r="S130" s="233">
        <f t="shared" si="34"/>
        <v>5.5919517678579472E-2</v>
      </c>
      <c r="T130" s="233">
        <f t="shared" si="34"/>
        <v>5.5919517678624228E-2</v>
      </c>
      <c r="U130" s="233">
        <f t="shared" si="34"/>
        <v>5.5919517678580714E-2</v>
      </c>
      <c r="V130" s="233">
        <f t="shared" si="34"/>
        <v>5.5919517678628676E-2</v>
      </c>
      <c r="W130" s="233">
        <f t="shared" si="34"/>
        <v>5.591951767870882E-2</v>
      </c>
      <c r="X130" s="233">
        <f t="shared" si="34"/>
        <v>5.591951767862486E-2</v>
      </c>
      <c r="Y130" s="233">
        <f t="shared" si="34"/>
        <v>5.5919517678856889E-2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0.30772959343664585</v>
      </c>
      <c r="C131" s="300">
        <f t="shared" si="35"/>
        <v>0.24274570991346009</v>
      </c>
      <c r="D131" s="300">
        <f t="shared" si="35"/>
        <v>0.25126772033594241</v>
      </c>
      <c r="E131" s="300">
        <f t="shared" si="35"/>
        <v>0.25461513870305208</v>
      </c>
      <c r="F131" s="300">
        <f t="shared" si="35"/>
        <v>0.21062011579908094</v>
      </c>
      <c r="G131" s="300">
        <f t="shared" si="35"/>
        <v>0.28814545927007179</v>
      </c>
      <c r="H131" s="300">
        <f t="shared" si="35"/>
        <v>0.31731798850833554</v>
      </c>
      <c r="I131" s="300">
        <f t="shared" si="35"/>
        <v>0.41450044812962156</v>
      </c>
      <c r="J131" s="300">
        <f t="shared" si="35"/>
        <v>0.33781933825234611</v>
      </c>
      <c r="K131" s="300">
        <f t="shared" si="35"/>
        <v>0.28707838963100601</v>
      </c>
      <c r="L131" s="300">
        <f t="shared" si="35"/>
        <v>0.44508311631678876</v>
      </c>
      <c r="M131" s="300">
        <f t="shared" si="35"/>
        <v>0.49035351430918067</v>
      </c>
      <c r="N131" s="300">
        <f t="shared" si="35"/>
        <v>0.46216134049752905</v>
      </c>
      <c r="O131" s="300">
        <f t="shared" si="35"/>
        <v>0.4804217072345181</v>
      </c>
      <c r="P131" s="300">
        <f t="shared" si="35"/>
        <v>0.39647796451243855</v>
      </c>
      <c r="Q131" s="300">
        <f t="shared" si="35"/>
        <v>0.46643852879633285</v>
      </c>
      <c r="R131" s="300">
        <f t="shared" si="35"/>
        <v>0.42680423492166003</v>
      </c>
      <c r="S131" s="300">
        <f t="shared" si="35"/>
        <v>0.39211749317706363</v>
      </c>
      <c r="T131" s="300">
        <f t="shared" si="35"/>
        <v>0.35618015479391102</v>
      </c>
      <c r="U131" s="300">
        <f t="shared" si="35"/>
        <v>0.36586246629823788</v>
      </c>
      <c r="V131" s="300">
        <f t="shared" si="35"/>
        <v>0.34905020463662229</v>
      </c>
      <c r="W131" s="300">
        <f t="shared" si="35"/>
        <v>0.31462257247902514</v>
      </c>
      <c r="X131" s="300">
        <f t="shared" si="35"/>
        <v>0.35053499667555121</v>
      </c>
      <c r="Y131" s="300">
        <f t="shared" si="35"/>
        <v>0.35490271260570383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0.45635425144054076</v>
      </c>
      <c r="C132" s="235">
        <f t="shared" si="36"/>
        <v>0.52133813496199632</v>
      </c>
      <c r="D132" s="235">
        <f t="shared" si="36"/>
        <v>0.51281612454150571</v>
      </c>
      <c r="E132" s="235">
        <f t="shared" si="36"/>
        <v>0.50946870617473561</v>
      </c>
      <c r="F132" s="235">
        <f t="shared" si="36"/>
        <v>0.55346372907865848</v>
      </c>
      <c r="G132" s="235">
        <f t="shared" si="36"/>
        <v>0.47593838560819374</v>
      </c>
      <c r="H132" s="235">
        <f t="shared" si="36"/>
        <v>0.44676585636950444</v>
      </c>
      <c r="I132" s="235">
        <f t="shared" si="36"/>
        <v>0.34958339674865407</v>
      </c>
      <c r="J132" s="235">
        <f t="shared" si="36"/>
        <v>0.42626450662606014</v>
      </c>
      <c r="K132" s="235">
        <f t="shared" si="36"/>
        <v>0.47700545524604943</v>
      </c>
      <c r="L132" s="235">
        <f t="shared" si="36"/>
        <v>0.3190007285618971</v>
      </c>
      <c r="M132" s="235">
        <f t="shared" si="36"/>
        <v>0.27373033056968166</v>
      </c>
      <c r="N132" s="235">
        <f t="shared" si="36"/>
        <v>0.30192250438142804</v>
      </c>
      <c r="O132" s="235">
        <f t="shared" si="36"/>
        <v>0.28366213764459425</v>
      </c>
      <c r="P132" s="235">
        <f t="shared" si="36"/>
        <v>0.36760588036618624</v>
      </c>
      <c r="Q132" s="235">
        <f t="shared" si="36"/>
        <v>0.29764531608255052</v>
      </c>
      <c r="R132" s="235">
        <f t="shared" si="36"/>
        <v>0.33727960995723427</v>
      </c>
      <c r="S132" s="235">
        <f t="shared" si="36"/>
        <v>0.37196635170154879</v>
      </c>
      <c r="T132" s="235">
        <f t="shared" si="36"/>
        <v>0.4079036900845126</v>
      </c>
      <c r="U132" s="235">
        <f t="shared" si="36"/>
        <v>0.39822137858036943</v>
      </c>
      <c r="V132" s="235">
        <f t="shared" si="36"/>
        <v>0.41503364024178252</v>
      </c>
      <c r="W132" s="235">
        <f t="shared" si="36"/>
        <v>0.4494612723990416</v>
      </c>
      <c r="X132" s="235">
        <f t="shared" si="36"/>
        <v>0.41354884820286975</v>
      </c>
      <c r="Y132" s="235">
        <f t="shared" si="36"/>
        <v>0.40918113227173836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608.64177431257247</v>
      </c>
      <c r="C136" s="320">
        <f t="shared" si="37"/>
        <v>378.38415721132185</v>
      </c>
      <c r="D136" s="320">
        <f t="shared" si="37"/>
        <v>724.75784100122496</v>
      </c>
      <c r="E136" s="320">
        <f t="shared" si="37"/>
        <v>820.83233817627058</v>
      </c>
      <c r="F136" s="320">
        <f t="shared" si="37"/>
        <v>635.60845400685412</v>
      </c>
      <c r="G136" s="320">
        <f t="shared" si="37"/>
        <v>644.32004226373863</v>
      </c>
      <c r="H136" s="320">
        <f t="shared" si="37"/>
        <v>558.41947894396651</v>
      </c>
      <c r="I136" s="320">
        <f t="shared" si="37"/>
        <v>536.64149209945788</v>
      </c>
      <c r="J136" s="320">
        <f t="shared" si="37"/>
        <v>561.78724887808926</v>
      </c>
      <c r="K136" s="320">
        <f t="shared" si="37"/>
        <v>303.28698298682787</v>
      </c>
      <c r="L136" s="320">
        <f t="shared" si="37"/>
        <v>721.0556330477026</v>
      </c>
      <c r="M136" s="320">
        <f t="shared" si="37"/>
        <v>771.6337860967227</v>
      </c>
      <c r="N136" s="320">
        <f t="shared" si="37"/>
        <v>739.34484844513258</v>
      </c>
      <c r="O136" s="320">
        <f t="shared" si="37"/>
        <v>827.06095464069108</v>
      </c>
      <c r="P136" s="320">
        <f t="shared" si="37"/>
        <v>703.16720054785469</v>
      </c>
      <c r="Q136" s="320">
        <f t="shared" si="37"/>
        <v>619.25163675639942</v>
      </c>
      <c r="R136" s="320">
        <f t="shared" si="37"/>
        <v>607.77983999064429</v>
      </c>
      <c r="S136" s="320">
        <f t="shared" si="37"/>
        <v>500.9017539901559</v>
      </c>
      <c r="T136" s="320">
        <f t="shared" si="37"/>
        <v>433.91379794844437</v>
      </c>
      <c r="U136" s="320">
        <f t="shared" si="37"/>
        <v>462.65270656168832</v>
      </c>
      <c r="V136" s="320">
        <f t="shared" si="37"/>
        <v>441.52788140403806</v>
      </c>
      <c r="W136" s="320">
        <f t="shared" si="37"/>
        <v>410.35465621606704</v>
      </c>
      <c r="X136" s="320">
        <f t="shared" si="37"/>
        <v>455.30504346415387</v>
      </c>
      <c r="Y136" s="320">
        <f t="shared" si="37"/>
        <v>319.25826003115088</v>
      </c>
      <c r="DA136" s="95"/>
    </row>
    <row r="137" spans="1:105" ht="12" customHeight="1" x14ac:dyDescent="0.25">
      <c r="A137" s="55" t="s">
        <v>91</v>
      </c>
      <c r="B137" s="273">
        <f>IF(B$6=0,0,B$6/PPA!B$10*1000)</f>
        <v>3.043208871561669</v>
      </c>
      <c r="C137" s="273">
        <f>IF(C$6=0,0,C$6/PPA!C$10*1000)</f>
        <v>1.8919207860572194</v>
      </c>
      <c r="D137" s="273">
        <f>IF(D$6=0,0,D$6/PPA!D$10*1000)</f>
        <v>3.6237892050064247</v>
      </c>
      <c r="E137" s="273">
        <f>IF(E$6=0,0,E$6/PPA!E$10*1000)</f>
        <v>4.1041616908824023</v>
      </c>
      <c r="F137" s="273">
        <f>IF(F$6=0,0,F$6/PPA!F$10*1000)</f>
        <v>3.1780422700369733</v>
      </c>
      <c r="G137" s="273">
        <f>IF(G$6=0,0,G$6/PPA!G$10*1000)</f>
        <v>3.2216002113186892</v>
      </c>
      <c r="H137" s="273">
        <f>IF(H$6=0,0,H$6/PPA!H$10*1000)</f>
        <v>2.7920973947190304</v>
      </c>
      <c r="I137" s="273">
        <f>IF(I$6=0,0,I$6/PPA!I$10*1000)</f>
        <v>2.6832074604947449</v>
      </c>
      <c r="J137" s="273">
        <f>IF(J$6=0,0,J$6/PPA!J$10*1000)</f>
        <v>2.8089362443887755</v>
      </c>
      <c r="K137" s="273">
        <f>IF(K$6=0,0,K$6/PPA!K$10*1000)</f>
        <v>1.5164349149313683</v>
      </c>
      <c r="L137" s="273">
        <f>IF(L$6=0,0,L$6/PPA!L$10*1000)</f>
        <v>3.6052781652341825</v>
      </c>
      <c r="M137" s="273">
        <f>IF(M$6=0,0,M$6/PPA!M$10*1000)</f>
        <v>3.8581689304783726</v>
      </c>
      <c r="N137" s="273">
        <f>IF(N$6=0,0,N$6/PPA!N$10*1000)</f>
        <v>3.6967242422219417</v>
      </c>
      <c r="O137" s="273">
        <f>IF(O$6=0,0,O$6/PPA!O$10*1000)</f>
        <v>4.1353047731996391</v>
      </c>
      <c r="P137" s="273">
        <f>IF(P$6=0,0,P$6/PPA!P$10*1000)</f>
        <v>3.5158360027365032</v>
      </c>
      <c r="Q137" s="273">
        <f>IF(Q$6=0,0,Q$6/PPA!Q$10*1000)</f>
        <v>3.0962581837785756</v>
      </c>
      <c r="R137" s="273">
        <f>IF(R$6=0,0,R$6/PPA!R$10*1000)</f>
        <v>3.0388991999507042</v>
      </c>
      <c r="S137" s="273">
        <f>IF(S$6=0,0,S$6/PPA!S$10*1000)</f>
        <v>2.5045087699484916</v>
      </c>
      <c r="T137" s="273">
        <f>IF(T$6=0,0,T$6/PPA!T$10*1000)</f>
        <v>2.1695689897403505</v>
      </c>
      <c r="U137" s="273">
        <f>IF(U$6=0,0,U$6/PPA!U$10*1000)</f>
        <v>2.3132635328066118</v>
      </c>
      <c r="V137" s="273">
        <f>IF(V$6=0,0,V$6/PPA!V$10*1000)</f>
        <v>2.2076394070186147</v>
      </c>
      <c r="W137" s="273">
        <f>IF(W$6=0,0,W$6/PPA!W$10*1000)</f>
        <v>2.0517732810789147</v>
      </c>
      <c r="X137" s="273">
        <f>IF(X$6=0,0,X$6/PPA!X$10*1000)</f>
        <v>2.2765252173188903</v>
      </c>
      <c r="Y137" s="273">
        <f>IF(Y$6=0,0,Y$6/PPA!Y$10*1000)</f>
        <v>1.5962913001527834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4.2604924201863374</v>
      </c>
      <c r="C138" s="274">
        <f>IF(C$7=0,0,C$7/PPA!C$10*1000)</f>
        <v>2.6486891004801065</v>
      </c>
      <c r="D138" s="274">
        <f>IF(D$7=0,0,D$7/PPA!D$10*1000)</f>
        <v>5.0733048870089936</v>
      </c>
      <c r="E138" s="274">
        <f>IF(E$7=0,0,E$7/PPA!E$10*1000)</f>
        <v>5.7458263672353649</v>
      </c>
      <c r="F138" s="274">
        <f>IF(F$7=0,0,F$7/PPA!F$10*1000)</f>
        <v>4.4492591780517632</v>
      </c>
      <c r="G138" s="274">
        <f>IF(G$7=0,0,G$7/PPA!G$10*1000)</f>
        <v>4.5102402958461649</v>
      </c>
      <c r="H138" s="274">
        <f>IF(H$7=0,0,H$7/PPA!H$10*1000)</f>
        <v>3.9089363526066419</v>
      </c>
      <c r="I138" s="274">
        <f>IF(I$7=0,0,I$7/PPA!I$10*1000)</f>
        <v>3.7564904446926421</v>
      </c>
      <c r="J138" s="274">
        <f>IF(J$7=0,0,J$7/PPA!J$10*1000)</f>
        <v>3.9325107421442862</v>
      </c>
      <c r="K138" s="274">
        <f>IF(K$7=0,0,K$7/PPA!K$10*1000)</f>
        <v>2.1230088809039147</v>
      </c>
      <c r="L138" s="274">
        <f>IF(L$7=0,0,L$7/PPA!L$10*1000)</f>
        <v>5.047389431327856</v>
      </c>
      <c r="M138" s="274">
        <f>IF(M$7=0,0,M$7/PPA!M$10*1000)</f>
        <v>5.4014365026697222</v>
      </c>
      <c r="N138" s="274">
        <f>IF(N$7=0,0,N$7/PPA!N$10*1000)</f>
        <v>5.1754139391107179</v>
      </c>
      <c r="O138" s="274">
        <f>IF(O$7=0,0,O$7/PPA!O$10*1000)</f>
        <v>5.789426682479494</v>
      </c>
      <c r="P138" s="274">
        <f>IF(P$7=0,0,P$7/PPA!P$10*1000)</f>
        <v>4.9221704038311058</v>
      </c>
      <c r="Q138" s="274">
        <f>IF(Q$7=0,0,Q$7/PPA!Q$10*1000)</f>
        <v>4.3347614572900062</v>
      </c>
      <c r="R138" s="274">
        <f>IF(R$7=0,0,R$7/PPA!R$10*1000)</f>
        <v>4.2544588799309855</v>
      </c>
      <c r="S138" s="274">
        <f>IF(S$7=0,0,S$7/PPA!S$10*1000)</f>
        <v>3.5063122779278872</v>
      </c>
      <c r="T138" s="274">
        <f>IF(T$7=0,0,T$7/PPA!T$10*1000)</f>
        <v>3.0373965856364911</v>
      </c>
      <c r="U138" s="274">
        <f>IF(U$7=0,0,U$7/PPA!U$10*1000)</f>
        <v>3.2385689459292557</v>
      </c>
      <c r="V138" s="274">
        <f>IF(V$7=0,0,V$7/PPA!V$10*1000)</f>
        <v>3.090695169826061</v>
      </c>
      <c r="W138" s="274">
        <f>IF(W$7=0,0,W$7/PPA!W$10*1000)</f>
        <v>2.8724825935104805</v>
      </c>
      <c r="X138" s="274">
        <f>IF(X$7=0,0,X$7/PPA!X$10*1000)</f>
        <v>3.187135304246445</v>
      </c>
      <c r="Y138" s="274">
        <f>IF(Y$7=0,0,Y$7/PPA!Y$10*1000)</f>
        <v>2.2348078202138963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24.345670972493352</v>
      </c>
      <c r="C139" s="274">
        <f>IF(C$8=0,0,C$8/PPA!C$10*1000)</f>
        <v>15.135366288457751</v>
      </c>
      <c r="D139" s="274">
        <f>IF(D$8=0,0,D$8/PPA!D$10*1000)</f>
        <v>28.990313640051401</v>
      </c>
      <c r="E139" s="274">
        <f>IF(E$8=0,0,E$8/PPA!E$10*1000)</f>
        <v>32.833293527059226</v>
      </c>
      <c r="F139" s="274">
        <f>IF(F$8=0,0,F$8/PPA!F$10*1000)</f>
        <v>25.424338160295786</v>
      </c>
      <c r="G139" s="274">
        <f>IF(G$8=0,0,G$8/PPA!G$10*1000)</f>
        <v>25.772801690549517</v>
      </c>
      <c r="H139" s="274">
        <f>IF(H$8=0,0,H$8/PPA!H$10*1000)</f>
        <v>22.336779157752247</v>
      </c>
      <c r="I139" s="274">
        <f>IF(I$8=0,0,I$8/PPA!I$10*1000)</f>
        <v>21.465659683957959</v>
      </c>
      <c r="J139" s="274">
        <f>IF(J$8=0,0,J$8/PPA!J$10*1000)</f>
        <v>22.471489955110208</v>
      </c>
      <c r="K139" s="274">
        <f>IF(K$8=0,0,K$8/PPA!K$10*1000)</f>
        <v>12.131479319450944</v>
      </c>
      <c r="L139" s="274">
        <f>IF(L$8=0,0,L$8/PPA!L$10*1000)</f>
        <v>28.842225321873457</v>
      </c>
      <c r="M139" s="274">
        <f>IF(M$8=0,0,M$8/PPA!M$10*1000)</f>
        <v>30.865351443826981</v>
      </c>
      <c r="N139" s="274">
        <f>IF(N$8=0,0,N$8/PPA!N$10*1000)</f>
        <v>29.573793937775534</v>
      </c>
      <c r="O139" s="274">
        <f>IF(O$8=0,0,O$8/PPA!O$10*1000)</f>
        <v>33.082438185597113</v>
      </c>
      <c r="P139" s="274">
        <f>IF(P$8=0,0,P$8/PPA!P$10*1000)</f>
        <v>28.126688021892026</v>
      </c>
      <c r="Q139" s="274">
        <f>IF(Q$8=0,0,Q$8/PPA!Q$10*1000)</f>
        <v>24.770065470228605</v>
      </c>
      <c r="R139" s="274">
        <f>IF(R$8=0,0,R$8/PPA!R$10*1000)</f>
        <v>24.311193599605634</v>
      </c>
      <c r="S139" s="274">
        <f>IF(S$8=0,0,S$8/PPA!S$10*1000)</f>
        <v>20.036070159587933</v>
      </c>
      <c r="T139" s="274">
        <f>IF(T$8=0,0,T$8/PPA!T$10*1000)</f>
        <v>17.356551917922804</v>
      </c>
      <c r="U139" s="274">
        <f>IF(U$8=0,0,U$8/PPA!U$10*1000)</f>
        <v>18.506108262452894</v>
      </c>
      <c r="V139" s="274">
        <f>IF(V$8=0,0,V$8/PPA!V$10*1000)</f>
        <v>17.661115256148918</v>
      </c>
      <c r="W139" s="274">
        <f>IF(W$8=0,0,W$8/PPA!W$10*1000)</f>
        <v>16.414186248631314</v>
      </c>
      <c r="X139" s="274">
        <f>IF(X$8=0,0,X$8/PPA!X$10*1000)</f>
        <v>18.212201738551123</v>
      </c>
      <c r="Y139" s="274">
        <f>IF(Y$8=0,0,Y$8/PPA!Y$10*1000)</f>
        <v>12.770330401222267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12.172835486246681</v>
      </c>
      <c r="C140" s="274">
        <f>IF(C$9=0,0,C$9/PPA!C$10*1000)</f>
        <v>7.5676831442288766</v>
      </c>
      <c r="D140" s="274">
        <f>IF(D$9=0,0,D$9/PPA!D$10*1000)</f>
        <v>14.495156820025706</v>
      </c>
      <c r="E140" s="274">
        <f>IF(E$9=0,0,E$9/PPA!E$10*1000)</f>
        <v>16.416646763529606</v>
      </c>
      <c r="F140" s="274">
        <f>IF(F$9=0,0,F$9/PPA!F$10*1000)</f>
        <v>12.712169080147897</v>
      </c>
      <c r="G140" s="274">
        <f>IF(G$9=0,0,G$9/PPA!G$10*1000)</f>
        <v>12.886400845274762</v>
      </c>
      <c r="H140" s="274">
        <f>IF(H$9=0,0,H$9/PPA!H$10*1000)</f>
        <v>11.168389578876118</v>
      </c>
      <c r="I140" s="274">
        <f>IF(I$9=0,0,I$9/PPA!I$10*1000)</f>
        <v>10.73282984197898</v>
      </c>
      <c r="J140" s="274">
        <f>IF(J$9=0,0,J$9/PPA!J$10*1000)</f>
        <v>11.235744977555107</v>
      </c>
      <c r="K140" s="274">
        <f>IF(K$9=0,0,K$9/PPA!K$10*1000)</f>
        <v>6.0657396597254731</v>
      </c>
      <c r="L140" s="274">
        <f>IF(L$9=0,0,L$9/PPA!L$10*1000)</f>
        <v>14.421112660936725</v>
      </c>
      <c r="M140" s="274">
        <f>IF(M$9=0,0,M$9/PPA!M$10*1000)</f>
        <v>15.432675721913487</v>
      </c>
      <c r="N140" s="274">
        <f>IF(N$9=0,0,N$9/PPA!N$10*1000)</f>
        <v>14.78689696888777</v>
      </c>
      <c r="O140" s="274">
        <f>IF(O$9=0,0,O$9/PPA!O$10*1000)</f>
        <v>16.541219092798556</v>
      </c>
      <c r="P140" s="274">
        <f>IF(P$9=0,0,P$9/PPA!P$10*1000)</f>
        <v>14.063344010946013</v>
      </c>
      <c r="Q140" s="274">
        <f>IF(Q$9=0,0,Q$9/PPA!Q$10*1000)</f>
        <v>12.385032735114301</v>
      </c>
      <c r="R140" s="274">
        <f>IF(R$9=0,0,R$9/PPA!R$10*1000)</f>
        <v>12.155596799802817</v>
      </c>
      <c r="S140" s="274">
        <f>IF(S$9=0,0,S$9/PPA!S$10*1000)</f>
        <v>10.018035079793968</v>
      </c>
      <c r="T140" s="274">
        <f>IF(T$9=0,0,T$9/PPA!T$10*1000)</f>
        <v>8.6782759589614002</v>
      </c>
      <c r="U140" s="274">
        <f>IF(U$9=0,0,U$9/PPA!U$10*1000)</f>
        <v>9.2530541312264472</v>
      </c>
      <c r="V140" s="274">
        <f>IF(V$9=0,0,V$9/PPA!V$10*1000)</f>
        <v>8.8305576280744607</v>
      </c>
      <c r="W140" s="274">
        <f>IF(W$9=0,0,W$9/PPA!W$10*1000)</f>
        <v>8.2070931243156569</v>
      </c>
      <c r="X140" s="274">
        <f>IF(X$9=0,0,X$9/PPA!X$10*1000)</f>
        <v>9.1061008692755596</v>
      </c>
      <c r="Y140" s="274">
        <f>IF(Y$9=0,0,Y$9/PPA!Y$10*1000)</f>
        <v>6.3851652006111337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7.822175919055641</v>
      </c>
      <c r="C141" s="275">
        <f>IF(C$10=0,0,C$10/PPA!C$10*1000)</f>
        <v>4.6026448199414638</v>
      </c>
      <c r="D141" s="275">
        <f>IF(D$10=0,0,D$10/PPA!D$10*1000)</f>
        <v>7.7937794743460875</v>
      </c>
      <c r="E141" s="275">
        <f>IF(E$10=0,0,E$10/PPA!E$10*1000)</f>
        <v>9.7623108003291534</v>
      </c>
      <c r="F141" s="275">
        <f>IF(F$10=0,0,F$10/PPA!F$10*1000)</f>
        <v>7.4289887767504137</v>
      </c>
      <c r="G141" s="275">
        <f>IF(G$10=0,0,G$10/PPA!G$10*1000)</f>
        <v>7.7512199889904592</v>
      </c>
      <c r="H141" s="275">
        <f>IF(H$10=0,0,H$10/PPA!H$10*1000)</f>
        <v>7.105686718555094</v>
      </c>
      <c r="I141" s="275">
        <f>IF(I$10=0,0,I$10/PPA!I$10*1000)</f>
        <v>7.3122090954654082</v>
      </c>
      <c r="J141" s="275">
        <f>IF(J$10=0,0,J$10/PPA!J$10*1000)</f>
        <v>6.9533487116741144</v>
      </c>
      <c r="K141" s="275">
        <f>IF(K$10=0,0,K$10/PPA!K$10*1000)</f>
        <v>3.6530370726340387</v>
      </c>
      <c r="L141" s="275">
        <f>IF(L$10=0,0,L$10/PPA!L$10*1000)</f>
        <v>8.7820568432840425</v>
      </c>
      <c r="M141" s="275">
        <f>IF(M$10=0,0,M$10/PPA!M$10*1000)</f>
        <v>9.5397459868103649</v>
      </c>
      <c r="N141" s="275">
        <f>IF(N$10=0,0,N$10/PPA!N$10*1000)</f>
        <v>9.3431946357280431</v>
      </c>
      <c r="O141" s="275">
        <f>IF(O$10=0,0,O$10/PPA!O$10*1000)</f>
        <v>10.801550245497591</v>
      </c>
      <c r="P141" s="275">
        <f>IF(P$10=0,0,P$10/PPA!P$10*1000)</f>
        <v>8.6213230334491886</v>
      </c>
      <c r="Q141" s="275">
        <f>IF(Q$10=0,0,Q$10/PPA!Q$10*1000)</f>
        <v>7.9298700852924995</v>
      </c>
      <c r="R141" s="275">
        <f>IF(R$10=0,0,R$10/PPA!R$10*1000)</f>
        <v>7.6317563260914367</v>
      </c>
      <c r="S141" s="275">
        <f>IF(S$10=0,0,S$10/PPA!S$10*1000)</f>
        <v>6.0446579993692531</v>
      </c>
      <c r="T141" s="275">
        <f>IF(T$10=0,0,T$10/PPA!T$10*1000)</f>
        <v>5.1902612694692563</v>
      </c>
      <c r="U141" s="275">
        <f>IF(U$10=0,0,U$10/PPA!U$10*1000)</f>
        <v>5.4985087139142559</v>
      </c>
      <c r="V141" s="275">
        <f>IF(V$10=0,0,V$10/PPA!V$10*1000)</f>
        <v>5.2089006593131657</v>
      </c>
      <c r="W141" s="275">
        <f>IF(W$10=0,0,W$10/PPA!W$10*1000)</f>
        <v>4.8393544773102688</v>
      </c>
      <c r="X141" s="275">
        <f>IF(X$10=0,0,X$10/PPA!X$10*1000)</f>
        <v>5.1310196748068337</v>
      </c>
      <c r="Y141" s="275">
        <f>IF(Y$10=0,0,Y$10/PPA!Y$10*1000)</f>
        <v>3.4953498537160521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10.001074837572496</v>
      </c>
      <c r="C142" s="276">
        <f>IF(C$16=0,0,C$16/PPA!C$10*1000)</f>
        <v>8.5223948848798194</v>
      </c>
      <c r="D142" s="276">
        <f>IF(D$16=0,0,D$16/PPA!D$10*1000)</f>
        <v>13.713848467683826</v>
      </c>
      <c r="E142" s="276">
        <f>IF(E$16=0,0,E$16/PPA!E$10*1000)</f>
        <v>16.841166958339574</v>
      </c>
      <c r="F142" s="276">
        <f>IF(F$16=0,0,F$16/PPA!F$10*1000)</f>
        <v>16.830820193478221</v>
      </c>
      <c r="G142" s="276">
        <f>IF(G$16=0,0,G$16/PPA!G$10*1000)</f>
        <v>11.038124196663386</v>
      </c>
      <c r="H142" s="276">
        <f>IF(H$16=0,0,H$16/PPA!H$10*1000)</f>
        <v>8.6253673206706747</v>
      </c>
      <c r="I142" s="276">
        <f>IF(I$16=0,0,I$16/PPA!I$10*1000)</f>
        <v>5.3169264860949657</v>
      </c>
      <c r="J142" s="276">
        <f>IF(J$16=0,0,J$16/PPA!J$10*1000)</f>
        <v>7.5644078316920034</v>
      </c>
      <c r="K142" s="276">
        <f>IF(K$16=0,0,K$16/PPA!K$10*1000)</f>
        <v>5.2331500150669417</v>
      </c>
      <c r="L142" s="276">
        <f>IF(L$16=0,0,L$16/PPA!L$10*1000)</f>
        <v>5.4266655818468568</v>
      </c>
      <c r="M142" s="276">
        <f>IF(M$16=0,0,M$16/PPA!M$10*1000)</f>
        <v>4.5913108909299583</v>
      </c>
      <c r="N142" s="276">
        <f>IF(N$16=0,0,N$16/PPA!N$10*1000)</f>
        <v>5.2623960180713052</v>
      </c>
      <c r="O142" s="276">
        <f>IF(O$16=0,0,O$16/PPA!O$10*1000)</f>
        <v>5.4985869848727376</v>
      </c>
      <c r="P142" s="276">
        <f>IF(P$16=0,0,P$16/PPA!P$10*1000)</f>
        <v>6.8916557140988681</v>
      </c>
      <c r="Q142" s="276">
        <f>IF(Q$16=0,0,Q$16/PPA!Q$10*1000)</f>
        <v>4.3627162605024044</v>
      </c>
      <c r="R142" s="276">
        <f>IF(R$16=0,0,R$16/PPA!R$10*1000)</f>
        <v>5.1996261916526425</v>
      </c>
      <c r="S142" s="276">
        <f>IF(S$16=0,0,S$16/PPA!S$10*1000)</f>
        <v>4.9436240002868219</v>
      </c>
      <c r="T142" s="276">
        <f>IF(T$16=0,0,T$16/PPA!T$10*1000)</f>
        <v>5.1246404040522808</v>
      </c>
      <c r="U142" s="276">
        <f>IF(U$16=0,0,U$16/PPA!U$10*1000)</f>
        <v>5.1598596866484909</v>
      </c>
      <c r="V142" s="276">
        <f>IF(V$16=0,0,V$16/PPA!V$10*1000)</f>
        <v>5.3398337747542461</v>
      </c>
      <c r="W142" s="276">
        <f>IF(W$16=0,0,W$16/PPA!W$10*1000)</f>
        <v>5.9604094486495889</v>
      </c>
      <c r="X142" s="276">
        <f>IF(X$16=0,0,X$16/PPA!X$10*1000)</f>
        <v>5.2189768741059517</v>
      </c>
      <c r="Y142" s="276">
        <f>IF(Y$16=0,0,Y$16/PPA!Y$10*1000)</f>
        <v>3.47442701144523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524.77170505529534</v>
      </c>
      <c r="C143" s="276">
        <f>IF(C$17=0,0,C$17/PPA!C$10*1000)</f>
        <v>319.07680288754375</v>
      </c>
      <c r="D143" s="276">
        <f>IF(D$17=0,0,D$17/PPA!D$10*1000)</f>
        <v>620.59242969002742</v>
      </c>
      <c r="E143" s="276">
        <f>IF(E$17=0,0,E$17/PPA!E$10*1000)</f>
        <v>697.70411660591856</v>
      </c>
      <c r="F143" s="276">
        <f>IF(F$17=0,0,F$17/PPA!F$10*1000)</f>
        <v>528.18301369591939</v>
      </c>
      <c r="G143" s="276">
        <f>IF(G$17=0,0,G$17/PPA!G$10*1000)</f>
        <v>554.61049015362153</v>
      </c>
      <c r="H143" s="276">
        <f>IF(H$17=0,0,H$17/PPA!H$10*1000)</f>
        <v>483.31473948596312</v>
      </c>
      <c r="I143" s="276">
        <f>IF(I$17=0,0,I$17/PPA!I$10*1000)</f>
        <v>473.5587768954511</v>
      </c>
      <c r="J143" s="276">
        <f>IF(J$17=0,0,J$17/PPA!J$10*1000)</f>
        <v>490.01101523398694</v>
      </c>
      <c r="K143" s="276">
        <f>IF(K$17=0,0,K$17/PPA!K$10*1000)</f>
        <v>260.9349108684109</v>
      </c>
      <c r="L143" s="276">
        <f>IF(L$17=0,0,L$17/PPA!L$10*1000)</f>
        <v>642.8716481946509</v>
      </c>
      <c r="M143" s="276">
        <f>IF(M$17=0,0,M$17/PPA!M$10*1000)</f>
        <v>691.7421835291384</v>
      </c>
      <c r="N143" s="276">
        <f>IF(N$17=0,0,N$17/PPA!N$10*1000)</f>
        <v>659.81221532984557</v>
      </c>
      <c r="O143" s="276">
        <f>IF(O$17=0,0,O$17/PPA!O$10*1000)</f>
        <v>738.99334648763988</v>
      </c>
      <c r="P143" s="276">
        <f>IF(P$17=0,0,P$17/PPA!P$10*1000)</f>
        <v>621.71139288512575</v>
      </c>
      <c r="Q143" s="276">
        <f>IF(Q$17=0,0,Q$17/PPA!Q$10*1000)</f>
        <v>552.67800754085431</v>
      </c>
      <c r="R143" s="276">
        <f>IF(R$17=0,0,R$17/PPA!R$10*1000)</f>
        <v>539.63358412327102</v>
      </c>
      <c r="S143" s="276">
        <f>IF(S$17=0,0,S$17/PPA!S$10*1000)</f>
        <v>442.8627145914931</v>
      </c>
      <c r="T143" s="276">
        <f>IF(T$17=0,0,T$17/PPA!T$10*1000)</f>
        <v>380.96901303587896</v>
      </c>
      <c r="U143" s="276">
        <f>IF(U$17=0,0,U$17/PPA!U$10*1000)</f>
        <v>407.21698842949155</v>
      </c>
      <c r="V143" s="276">
        <f>IF(V$17=0,0,V$17/PPA!V$10*1000)</f>
        <v>387.32284223167096</v>
      </c>
      <c r="W143" s="276">
        <f>IF(W$17=0,0,W$17/PPA!W$10*1000)</f>
        <v>356.76400271223849</v>
      </c>
      <c r="X143" s="276">
        <f>IF(X$17=0,0,X$17/PPA!X$10*1000)</f>
        <v>400.57535739894701</v>
      </c>
      <c r="Y143" s="276">
        <f>IF(Y$17=0,0,Y$17/PPA!Y$10*1000)</f>
        <v>281.58093952946678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22.224610750161023</v>
      </c>
      <c r="C144" s="277">
        <f>IF(C$30=0,0,C$30/PPA!C$10*1000)</f>
        <v>18.938655299732858</v>
      </c>
      <c r="D144" s="277">
        <f>IF(D$30=0,0,D$30/PPA!D$10*1000)</f>
        <v>30.475218817075056</v>
      </c>
      <c r="E144" s="277">
        <f>IF(E$30=0,0,E$30/PPA!E$10*1000)</f>
        <v>37.424815462976682</v>
      </c>
      <c r="F144" s="277">
        <f>IF(F$30=0,0,F$30/PPA!F$10*1000)</f>
        <v>37.401822652173692</v>
      </c>
      <c r="G144" s="277">
        <f>IF(G$30=0,0,G$30/PPA!G$10*1000)</f>
        <v>24.529164881474095</v>
      </c>
      <c r="H144" s="277">
        <f>IF(H$30=0,0,H$30/PPA!H$10*1000)</f>
        <v>19.16748293482366</v>
      </c>
      <c r="I144" s="277">
        <f>IF(I$30=0,0,I$30/PPA!I$10*1000)</f>
        <v>11.815392191322104</v>
      </c>
      <c r="J144" s="277">
        <f>IF(J$30=0,0,J$30/PPA!J$10*1000)</f>
        <v>16.809795181537726</v>
      </c>
      <c r="K144" s="277">
        <f>IF(K$30=0,0,K$30/PPA!K$10*1000)</f>
        <v>11.629222255704274</v>
      </c>
      <c r="L144" s="277">
        <f>IF(L$30=0,0,L$30/PPA!L$10*1000)</f>
        <v>12.059256848548525</v>
      </c>
      <c r="M144" s="277">
        <f>IF(M$30=0,0,M$30/PPA!M$10*1000)</f>
        <v>10.202913090955427</v>
      </c>
      <c r="N144" s="277">
        <f>IF(N$30=0,0,N$30/PPA!N$10*1000)</f>
        <v>11.694213373491746</v>
      </c>
      <c r="O144" s="277">
        <f>IF(O$30=0,0,O$30/PPA!O$10*1000)</f>
        <v>12.219082188606041</v>
      </c>
      <c r="P144" s="277">
        <f>IF(P$30=0,0,P$30/PPA!P$10*1000)</f>
        <v>15.314790475775201</v>
      </c>
      <c r="Q144" s="277">
        <f>IF(Q$30=0,0,Q$30/PPA!Q$10*1000)</f>
        <v>9.6949250233386426</v>
      </c>
      <c r="R144" s="277">
        <f>IF(R$30=0,0,R$30/PPA!R$10*1000)</f>
        <v>11.554724870339156</v>
      </c>
      <c r="S144" s="277">
        <f>IF(S$30=0,0,S$30/PPA!S$10*1000)</f>
        <v>10.985831111748453</v>
      </c>
      <c r="T144" s="277">
        <f>IF(T$30=0,0,T$30/PPA!T$10*1000)</f>
        <v>11.38808978678281</v>
      </c>
      <c r="U144" s="277">
        <f>IF(U$30=0,0,U$30/PPA!U$10*1000)</f>
        <v>11.466354859218816</v>
      </c>
      <c r="V144" s="277">
        <f>IF(V$30=0,0,V$30/PPA!V$10*1000)</f>
        <v>11.866297277231617</v>
      </c>
      <c r="W144" s="277">
        <f>IF(W$30=0,0,W$30/PPA!W$10*1000)</f>
        <v>13.245354330332376</v>
      </c>
      <c r="X144" s="277">
        <f>IF(X$30=0,0,X$30/PPA!X$10*1000)</f>
        <v>11.597726386902078</v>
      </c>
      <c r="Y144" s="277">
        <f>IF(Y$30=0,0,Y$30/PPA!Y$10*1000)</f>
        <v>7.7209489143227046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356.24855209349488</v>
      </c>
      <c r="C146" s="320">
        <f t="shared" si="38"/>
        <v>213.74143993780615</v>
      </c>
      <c r="D146" s="320">
        <f t="shared" si="38"/>
        <v>427.21218593419792</v>
      </c>
      <c r="E146" s="320">
        <f t="shared" si="38"/>
        <v>483.93942430808397</v>
      </c>
      <c r="F146" s="320">
        <f t="shared" si="38"/>
        <v>316.73689518934538</v>
      </c>
      <c r="G146" s="320">
        <f t="shared" si="38"/>
        <v>319.23335063075353</v>
      </c>
      <c r="H146" s="320">
        <f t="shared" si="38"/>
        <v>269.64657136906504</v>
      </c>
      <c r="I146" s="320">
        <f t="shared" si="38"/>
        <v>255.07764158854519</v>
      </c>
      <c r="J146" s="320">
        <f t="shared" si="38"/>
        <v>262.94511407363632</v>
      </c>
      <c r="K146" s="320">
        <f t="shared" si="38"/>
        <v>125.08821995088454</v>
      </c>
      <c r="L146" s="320">
        <f t="shared" si="38"/>
        <v>345.20518507925192</v>
      </c>
      <c r="M146" s="320">
        <f t="shared" si="38"/>
        <v>369.59479816340706</v>
      </c>
      <c r="N146" s="320">
        <f t="shared" si="38"/>
        <v>356.5513869049625</v>
      </c>
      <c r="O146" s="320">
        <f t="shared" si="38"/>
        <v>390.69932962954573</v>
      </c>
      <c r="P146" s="320">
        <f t="shared" si="38"/>
        <v>317.22607649091987</v>
      </c>
      <c r="Q146" s="320">
        <f t="shared" si="38"/>
        <v>318.07616596191264</v>
      </c>
      <c r="R146" s="320">
        <f t="shared" si="38"/>
        <v>308.31998180130495</v>
      </c>
      <c r="S146" s="320">
        <f t="shared" si="38"/>
        <v>273.17566830411118</v>
      </c>
      <c r="T146" s="320">
        <f t="shared" si="38"/>
        <v>232.31849623214774</v>
      </c>
      <c r="U146" s="320">
        <f t="shared" si="38"/>
        <v>246.77230132618431</v>
      </c>
      <c r="V146" s="320">
        <f t="shared" si="38"/>
        <v>232.3038248117638</v>
      </c>
      <c r="W146" s="320">
        <f t="shared" si="38"/>
        <v>210.03334501596328</v>
      </c>
      <c r="X146" s="320">
        <f t="shared" si="38"/>
        <v>235.6441481830677</v>
      </c>
      <c r="Y146" s="320">
        <f t="shared" si="38"/>
        <v>156.76613674894958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1.8803233629260367</v>
      </c>
      <c r="C147" s="273">
        <f>IF(C$33=0,0,C$33/PPA!C$11*1000)</f>
        <v>1.1281534220350018</v>
      </c>
      <c r="D147" s="273">
        <f>IF(D$33=0,0,D$33/PPA!D$11*1000)</f>
        <v>2.2548780884000119</v>
      </c>
      <c r="E147" s="273">
        <f>IF(E$33=0,0,E$33/PPA!E$11*1000)</f>
        <v>2.5542913800530154</v>
      </c>
      <c r="F147" s="273">
        <f>IF(F$33=0,0,F$33/PPA!F$11*1000)</f>
        <v>1.6717760126357097</v>
      </c>
      <c r="G147" s="273">
        <f>IF(G$33=0,0,G$33/PPA!G$11*1000)</f>
        <v>1.6849526093230256</v>
      </c>
      <c r="H147" s="273">
        <f>IF(H$33=0,0,H$33/PPA!H$11*1000)</f>
        <v>1.4232275328539119</v>
      </c>
      <c r="I147" s="273">
        <f>IF(I$33=0,0,I$33/PPA!I$11*1000)</f>
        <v>1.3463309423188563</v>
      </c>
      <c r="J147" s="273">
        <f>IF(J$33=0,0,J$33/PPA!J$11*1000)</f>
        <v>1.3878564228693924</v>
      </c>
      <c r="K147" s="273">
        <f>IF(K$33=0,0,K$33/PPA!K$11*1000)</f>
        <v>0.66023090063900647</v>
      </c>
      <c r="L147" s="273">
        <f>IF(L$33=0,0,L$33/PPA!L$11*1000)</f>
        <v>1.8220351232157601</v>
      </c>
      <c r="M147" s="273">
        <f>IF(M$33=0,0,M$33/PPA!M$11*1000)</f>
        <v>1.9507664795273005</v>
      </c>
      <c r="N147" s="273">
        <f>IF(N$33=0,0,N$33/PPA!N$11*1000)</f>
        <v>1.8819217620479243</v>
      </c>
      <c r="O147" s="273">
        <f>IF(O$33=0,0,O$33/PPA!O$11*1000)</f>
        <v>2.0621587738867171</v>
      </c>
      <c r="P147" s="273">
        <f>IF(P$33=0,0,P$33/PPA!P$11*1000)</f>
        <v>1.6743579712854346</v>
      </c>
      <c r="Q147" s="273">
        <f>IF(Q$33=0,0,Q$33/PPA!Q$11*1000)</f>
        <v>1.6788448473261057</v>
      </c>
      <c r="R147" s="273">
        <f>IF(R$33=0,0,R$33/PPA!R$11*1000)</f>
        <v>1.627350515904131</v>
      </c>
      <c r="S147" s="273">
        <f>IF(S$33=0,0,S$33/PPA!S$11*1000)</f>
        <v>1.4418545374508047</v>
      </c>
      <c r="T147" s="273">
        <f>IF(T$33=0,0,T$33/PPA!T$11*1000)</f>
        <v>1.2262053937873574</v>
      </c>
      <c r="U147" s="273">
        <f>IF(U$33=0,0,U$33/PPA!U$11*1000)</f>
        <v>1.3024943421690516</v>
      </c>
      <c r="V147" s="273">
        <f>IF(V$33=0,0,V$33/PPA!V$11*1000)</f>
        <v>1.226127956239093</v>
      </c>
      <c r="W147" s="273">
        <f>IF(W$33=0,0,W$33/PPA!W$11*1000)</f>
        <v>1.1085816442109553</v>
      </c>
      <c r="X147" s="273">
        <f>IF(X$33=0,0,X$33/PPA!X$11*1000)</f>
        <v>1.2437585909122935</v>
      </c>
      <c r="Y147" s="273">
        <f>IF(Y$33=0,0,Y$33/PPA!Y$11*1000)</f>
        <v>0.82743081399909724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2.6683201469149846</v>
      </c>
      <c r="C148" s="274">
        <f>IF(C$34=0,0,C$34/PPA!C$11*1000)</f>
        <v>1.6009344797709082</v>
      </c>
      <c r="D148" s="274">
        <f>IF(D$34=0,0,D$34/PPA!D$11*1000)</f>
        <v>3.1998414478837547</v>
      </c>
      <c r="E148" s="274">
        <f>IF(E$34=0,0,E$34/PPA!E$11*1000)</f>
        <v>3.6247314078364909</v>
      </c>
      <c r="F148" s="274">
        <f>IF(F$34=0,0,F$34/PPA!F$11*1000)</f>
        <v>2.3723757857815508</v>
      </c>
      <c r="G148" s="274">
        <f>IF(G$34=0,0,G$34/PPA!G$11*1000)</f>
        <v>2.3910743666223628</v>
      </c>
      <c r="H148" s="274">
        <f>IF(H$34=0,0,H$34/PPA!H$11*1000)</f>
        <v>2.0196668160568838</v>
      </c>
      <c r="I148" s="274">
        <f>IF(I$34=0,0,I$34/PPA!I$11*1000)</f>
        <v>1.9105447757741607</v>
      </c>
      <c r="J148" s="274">
        <f>IF(J$34=0,0,J$34/PPA!J$11*1000)</f>
        <v>1.9694725530639656</v>
      </c>
      <c r="K148" s="274">
        <f>IF(K$34=0,0,K$34/PPA!K$11*1000)</f>
        <v>0.93691726036389344</v>
      </c>
      <c r="L148" s="274">
        <f>IF(L$34=0,0,L$34/PPA!L$11*1000)</f>
        <v>2.5856047547575889</v>
      </c>
      <c r="M148" s="274">
        <f>IF(M$34=0,0,M$34/PPA!M$11*1000)</f>
        <v>2.7682842227461415</v>
      </c>
      <c r="N148" s="274">
        <f>IF(N$34=0,0,N$34/PPA!N$11*1000)</f>
        <v>2.6705883953789655</v>
      </c>
      <c r="O148" s="274">
        <f>IF(O$34=0,0,O$34/PPA!O$11*1000)</f>
        <v>2.9263582588990422</v>
      </c>
      <c r="P148" s="274">
        <f>IF(P$34=0,0,P$34/PPA!P$11*1000)</f>
        <v>2.3760397791240795</v>
      </c>
      <c r="Q148" s="274">
        <f>IF(Q$34=0,0,Q$34/PPA!Q$11*1000)</f>
        <v>2.3824069933873764</v>
      </c>
      <c r="R148" s="274">
        <f>IF(R$34=0,0,R$34/PPA!R$11*1000)</f>
        <v>2.3093326676121784</v>
      </c>
      <c r="S148" s="274">
        <f>IF(S$34=0,0,S$34/PPA!S$11*1000)</f>
        <v>2.0460999352865588</v>
      </c>
      <c r="T148" s="274">
        <f>IF(T$34=0,0,T$34/PPA!T$11*1000)</f>
        <v>1.740077595699868</v>
      </c>
      <c r="U148" s="274">
        <f>IF(U$34=0,0,U$34/PPA!U$11*1000)</f>
        <v>1.8483373461063402</v>
      </c>
      <c r="V148" s="274">
        <f>IF(V$34=0,0,V$34/PPA!V$11*1000)</f>
        <v>1.7399677059999172</v>
      </c>
      <c r="W148" s="274">
        <f>IF(W$34=0,0,W$34/PPA!W$11*1000)</f>
        <v>1.5731606563379108</v>
      </c>
      <c r="X148" s="274">
        <f>IF(X$34=0,0,X$34/PPA!X$11*1000)</f>
        <v>1.7649869014367026</v>
      </c>
      <c r="Y148" s="274">
        <f>IF(Y$34=0,0,Y$34/PPA!Y$11*1000)</f>
        <v>1.1741865014836299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9.494943281806707</v>
      </c>
      <c r="C149" s="274">
        <f>IF(C$35=0,0,C$35/PPA!C$11*1000)</f>
        <v>5.6967609755853656</v>
      </c>
      <c r="D149" s="274">
        <f>IF(D$35=0,0,D$35/PPA!D$11*1000)</f>
        <v>11.386307259103608</v>
      </c>
      <c r="E149" s="274">
        <f>IF(E$35=0,0,E$35/PPA!E$11*1000)</f>
        <v>12.898234557417</v>
      </c>
      <c r="F149" s="274">
        <f>IF(F$35=0,0,F$35/PPA!F$11*1000)</f>
        <v>8.4418556578267765</v>
      </c>
      <c r="G149" s="274">
        <f>IF(G$35=0,0,G$35/PPA!G$11*1000)</f>
        <v>8.5083926379335519</v>
      </c>
      <c r="H149" s="274">
        <f>IF(H$35=0,0,H$35/PPA!H$11*1000)</f>
        <v>7.1867770022943347</v>
      </c>
      <c r="I149" s="274">
        <f>IF(I$35=0,0,I$35/PPA!I$11*1000)</f>
        <v>6.7984774256946539</v>
      </c>
      <c r="J149" s="274">
        <f>IF(J$35=0,0,J$35/PPA!J$11*1000)</f>
        <v>7.0081658709648087</v>
      </c>
      <c r="K149" s="274">
        <f>IF(K$35=0,0,K$35/PPA!K$11*1000)</f>
        <v>3.333923876108384</v>
      </c>
      <c r="L149" s="274">
        <f>IF(L$35=0,0,L$35/PPA!L$11*1000)</f>
        <v>9.2006090513453049</v>
      </c>
      <c r="M149" s="274">
        <f>IF(M$35=0,0,M$35/PPA!M$11*1000)</f>
        <v>9.8506551821693495</v>
      </c>
      <c r="N149" s="274">
        <f>IF(N$35=0,0,N$35/PPA!N$11*1000)</f>
        <v>9.5030146110808378</v>
      </c>
      <c r="O149" s="274">
        <f>IF(O$35=0,0,O$35/PPA!O$11*1000)</f>
        <v>10.413145410087971</v>
      </c>
      <c r="P149" s="274">
        <f>IF(P$35=0,0,P$35/PPA!P$11*1000)</f>
        <v>8.4548936019477043</v>
      </c>
      <c r="Q149" s="274">
        <f>IF(Q$35=0,0,Q$35/PPA!Q$11*1000)</f>
        <v>8.4775506801708733</v>
      </c>
      <c r="R149" s="274">
        <f>IF(R$35=0,0,R$35/PPA!R$11*1000)</f>
        <v>8.2175231945657661</v>
      </c>
      <c r="S149" s="274">
        <f>IF(S$35=0,0,S$35/PPA!S$11*1000)</f>
        <v>7.2808365431395998</v>
      </c>
      <c r="T149" s="274">
        <f>IF(T$35=0,0,T$35/PPA!T$11*1000)</f>
        <v>6.1918874675570299</v>
      </c>
      <c r="U149" s="274">
        <f>IF(U$35=0,0,U$35/PPA!U$11*1000)</f>
        <v>6.5771186741648426</v>
      </c>
      <c r="V149" s="274">
        <f>IF(V$35=0,0,V$35/PPA!V$11*1000)</f>
        <v>6.1914964363423204</v>
      </c>
      <c r="W149" s="274">
        <f>IF(W$35=0,0,W$35/PPA!W$11*1000)</f>
        <v>5.5979306764849719</v>
      </c>
      <c r="X149" s="274">
        <f>IF(X$35=0,0,X$35/PPA!X$11*1000)</f>
        <v>6.2805246745405601</v>
      </c>
      <c r="Y149" s="274">
        <f>IF(Y$35=0,0,Y$35/PPA!Y$11*1000)</f>
        <v>4.1782221097944312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7.521293451704147</v>
      </c>
      <c r="C150" s="274">
        <f>IF(C$36=0,0,C$36/PPA!C$11*1000)</f>
        <v>4.5126136881400063</v>
      </c>
      <c r="D150" s="274">
        <f>IF(D$36=0,0,D$36/PPA!D$11*1000)</f>
        <v>9.0195123536000477</v>
      </c>
      <c r="E150" s="274">
        <f>IF(E$36=0,0,E$36/PPA!E$11*1000)</f>
        <v>10.21716552021206</v>
      </c>
      <c r="F150" s="274">
        <f>IF(F$36=0,0,F$36/PPA!F$11*1000)</f>
        <v>6.6871040505428407</v>
      </c>
      <c r="G150" s="274">
        <f>IF(G$36=0,0,G$36/PPA!G$11*1000)</f>
        <v>6.739810437292105</v>
      </c>
      <c r="H150" s="274">
        <f>IF(H$36=0,0,H$36/PPA!H$11*1000)</f>
        <v>5.6929101314156449</v>
      </c>
      <c r="I150" s="274">
        <f>IF(I$36=0,0,I$36/PPA!I$11*1000)</f>
        <v>5.3853237692754252</v>
      </c>
      <c r="J150" s="274">
        <f>IF(J$36=0,0,J$36/PPA!J$11*1000)</f>
        <v>5.5514256914775686</v>
      </c>
      <c r="K150" s="274">
        <f>IF(K$36=0,0,K$36/PPA!K$11*1000)</f>
        <v>2.640923602556025</v>
      </c>
      <c r="L150" s="274">
        <f>IF(L$36=0,0,L$36/PPA!L$11*1000)</f>
        <v>7.2881404928630404</v>
      </c>
      <c r="M150" s="274">
        <f>IF(M$36=0,0,M$36/PPA!M$11*1000)</f>
        <v>7.8030659181092021</v>
      </c>
      <c r="N150" s="274">
        <f>IF(N$36=0,0,N$36/PPA!N$11*1000)</f>
        <v>7.5276870481916927</v>
      </c>
      <c r="O150" s="274">
        <f>IF(O$36=0,0,O$36/PPA!O$11*1000)</f>
        <v>8.2486350955468648</v>
      </c>
      <c r="P150" s="274">
        <f>IF(P$36=0,0,P$36/PPA!P$11*1000)</f>
        <v>6.6974318851417358</v>
      </c>
      <c r="Q150" s="274">
        <f>IF(Q$36=0,0,Q$36/PPA!Q$11*1000)</f>
        <v>6.7153793893044229</v>
      </c>
      <c r="R150" s="274">
        <f>IF(R$36=0,0,R$36/PPA!R$11*1000)</f>
        <v>6.5094020636165233</v>
      </c>
      <c r="S150" s="274">
        <f>IF(S$36=0,0,S$36/PPA!S$11*1000)</f>
        <v>5.7674181498032171</v>
      </c>
      <c r="T150" s="274">
        <f>IF(T$36=0,0,T$36/PPA!T$11*1000)</f>
        <v>4.9048215751494286</v>
      </c>
      <c r="U150" s="274">
        <f>IF(U$36=0,0,U$36/PPA!U$11*1000)</f>
        <v>5.2099773686762036</v>
      </c>
      <c r="V150" s="274">
        <f>IF(V$36=0,0,V$36/PPA!V$11*1000)</f>
        <v>4.9045118249563719</v>
      </c>
      <c r="W150" s="274">
        <f>IF(W$36=0,0,W$36/PPA!W$11*1000)</f>
        <v>4.4343265768438203</v>
      </c>
      <c r="X150" s="274">
        <f>IF(X$36=0,0,X$36/PPA!X$11*1000)</f>
        <v>4.9750343636491738</v>
      </c>
      <c r="Y150" s="274">
        <f>IF(Y$36=0,0,Y$36/PPA!Y$11*1000)</f>
        <v>3.3097232559963889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4.1033512421695226</v>
      </c>
      <c r="C151" s="275">
        <f>IF(C$37=0,0,C$37/PPA!C$11*1000)</f>
        <v>2.493354499369052</v>
      </c>
      <c r="D151" s="275">
        <f>IF(D$37=0,0,D$37/PPA!D$11*1000)</f>
        <v>4.2282043313604234</v>
      </c>
      <c r="E151" s="275">
        <f>IF(E$37=0,0,E$37/PPA!E$11*1000)</f>
        <v>5.394346443153899</v>
      </c>
      <c r="F151" s="275">
        <f>IF(F$37=0,0,F$37/PPA!F$11*1000)</f>
        <v>3.7194441791650585</v>
      </c>
      <c r="G151" s="275">
        <f>IF(G$37=0,0,G$37/PPA!G$11*1000)</f>
        <v>3.467182789083969</v>
      </c>
      <c r="H151" s="275">
        <f>IF(H$37=0,0,H$37/PPA!H$11*1000)</f>
        <v>3.0426586551408987</v>
      </c>
      <c r="I151" s="275">
        <f>IF(I$37=0,0,I$37/PPA!I$11*1000)</f>
        <v>2.9109433397998967</v>
      </c>
      <c r="J151" s="275">
        <f>IF(J$37=0,0,J$37/PPA!J$11*1000)</f>
        <v>2.8260178509188587</v>
      </c>
      <c r="K151" s="275">
        <f>IF(K$37=0,0,K$37/PPA!K$11*1000)</f>
        <v>1.3620743601848022</v>
      </c>
      <c r="L151" s="275">
        <f>IF(L$37=0,0,L$37/PPA!L$11*1000)</f>
        <v>3.4374249378627941</v>
      </c>
      <c r="M151" s="275">
        <f>IF(M$37=0,0,M$37/PPA!M$11*1000)</f>
        <v>3.6789400037553222</v>
      </c>
      <c r="N151" s="275">
        <f>IF(N$37=0,0,N$37/PPA!N$11*1000)</f>
        <v>3.6695470534839383</v>
      </c>
      <c r="O151" s="275">
        <f>IF(O$37=0,0,O$37/PPA!O$11*1000)</f>
        <v>4.1370522878490359</v>
      </c>
      <c r="P151" s="275">
        <f>IF(P$37=0,0,P$37/PPA!P$11*1000)</f>
        <v>3.2527316070528212</v>
      </c>
      <c r="Q151" s="275">
        <f>IF(Q$37=0,0,Q$37/PPA!Q$11*1000)</f>
        <v>3.3150001672179643</v>
      </c>
      <c r="R151" s="275">
        <f>IF(R$37=0,0,R$37/PPA!R$11*1000)</f>
        <v>3.1979448649531048</v>
      </c>
      <c r="S151" s="275">
        <f>IF(S$37=0,0,S$37/PPA!S$11*1000)</f>
        <v>2.7586808610989411</v>
      </c>
      <c r="T151" s="275">
        <f>IF(T$37=0,0,T$37/PPA!T$11*1000)</f>
        <v>2.3717269348625853</v>
      </c>
      <c r="U151" s="275">
        <f>IF(U$37=0,0,U$37/PPA!U$11*1000)</f>
        <v>2.4862822263303226</v>
      </c>
      <c r="V151" s="275">
        <f>IF(V$37=0,0,V$37/PPA!V$11*1000)</f>
        <v>2.3457721721087545</v>
      </c>
      <c r="W151" s="275">
        <f>IF(W$37=0,0,W$37/PPA!W$11*1000)</f>
        <v>2.174528329864053</v>
      </c>
      <c r="X151" s="275">
        <f>IF(X$37=0,0,X$37/PPA!X$11*1000)</f>
        <v>2.257981631992668</v>
      </c>
      <c r="Y151" s="275">
        <f>IF(Y$37=0,0,Y$37/PPA!Y$11*1000)</f>
        <v>1.4506291474496582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15.936194891325615</v>
      </c>
      <c r="C152" s="276">
        <f>IF(C$43=0,0,C$43/PPA!C$11*1000)</f>
        <v>11.394131049467552</v>
      </c>
      <c r="D152" s="276">
        <f>IF(D$43=0,0,D$43/PPA!D$11*1000)</f>
        <v>20.564233333523521</v>
      </c>
      <c r="E152" s="276">
        <f>IF(E$43=0,0,E$43/PPA!E$11*1000)</f>
        <v>24.373343485543913</v>
      </c>
      <c r="F152" s="276">
        <f>IF(F$43=0,0,F$43/PPA!F$11*1000)</f>
        <v>18.862490183237195</v>
      </c>
      <c r="G152" s="276">
        <f>IF(G$43=0,0,G$43/PPA!G$11*1000)</f>
        <v>14.581278120056082</v>
      </c>
      <c r="H152" s="276">
        <f>IF(H$43=0,0,H$43/PPA!H$11*1000)</f>
        <v>11.717519702731165</v>
      </c>
      <c r="I152" s="276">
        <f>IF(I$43=0,0,I$43/PPA!I$11*1000)</f>
        <v>9.3644788455526875</v>
      </c>
      <c r="J152" s="276">
        <f>IF(J$43=0,0,J$43/PPA!J$11*1000)</f>
        <v>10.772316983817236</v>
      </c>
      <c r="K152" s="276">
        <f>IF(K$43=0,0,K$43/PPA!K$11*1000)</f>
        <v>5.73407891639126</v>
      </c>
      <c r="L152" s="276">
        <f>IF(L$43=0,0,L$43/PPA!L$11*1000)</f>
        <v>11.763616304384852</v>
      </c>
      <c r="M152" s="276">
        <f>IF(M$43=0,0,M$43/PPA!M$11*1000)</f>
        <v>11.966275471572549</v>
      </c>
      <c r="N152" s="276">
        <f>IF(N$43=0,0,N$43/PPA!N$11*1000)</f>
        <v>11.988190306210374</v>
      </c>
      <c r="O152" s="276">
        <f>IF(O$43=0,0,O$43/PPA!O$11*1000)</f>
        <v>12.934800266943428</v>
      </c>
      <c r="P152" s="276">
        <f>IF(P$43=0,0,P$43/PPA!P$11*1000)</f>
        <v>11.616554298131021</v>
      </c>
      <c r="Q152" s="276">
        <f>IF(Q$43=0,0,Q$43/PPA!Q$11*1000)</f>
        <v>10.668396029114529</v>
      </c>
      <c r="R152" s="276">
        <f>IF(R$43=0,0,R$43/PPA!R$11*1000)</f>
        <v>10.854566785070208</v>
      </c>
      <c r="S152" s="276">
        <f>IF(S$43=0,0,S$43/PPA!S$11*1000)</f>
        <v>10.026037343070914</v>
      </c>
      <c r="T152" s="276">
        <f>IF(T$43=0,0,T$43/PPA!T$11*1000)</f>
        <v>9.053741291963247</v>
      </c>
      <c r="U152" s="276">
        <f>IF(U$43=0,0,U$43/PPA!U$11*1000)</f>
        <v>9.4254113447088823</v>
      </c>
      <c r="V152" s="276">
        <f>IF(V$43=0,0,V$43/PPA!V$11*1000)</f>
        <v>9.1327320559284306</v>
      </c>
      <c r="W152" s="276">
        <f>IF(W$43=0,0,W$43/PPA!W$11*1000)</f>
        <v>8.8848095803726697</v>
      </c>
      <c r="X152" s="276">
        <f>IF(X$43=0,0,X$43/PPA!X$11*1000)</f>
        <v>9.0895514996853031</v>
      </c>
      <c r="Y152" s="276">
        <f>IF(Y$43=0,0,Y$43/PPA!Y$11*1000)</f>
        <v>5.9411681284847244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277.23124393829863</v>
      </c>
      <c r="C153" s="276">
        <f>IF(C$56=0,0,C$56/PPA!C$11*1000)</f>
        <v>165.07279389600004</v>
      </c>
      <c r="D153" s="276">
        <f>IF(D$56=0,0,D$56/PPA!D$11*1000)</f>
        <v>332.09341466079383</v>
      </c>
      <c r="E153" s="276">
        <f>IF(E$56=0,0,E$56/PPA!E$11*1000)</f>
        <v>374.92773767852287</v>
      </c>
      <c r="F153" s="276">
        <f>IF(F$56=0,0,F$56/PPA!F$11*1000)</f>
        <v>243.26485785412243</v>
      </c>
      <c r="G153" s="276">
        <f>IF(G$56=0,0,G$56/PPA!G$11*1000)</f>
        <v>248.41042677779112</v>
      </c>
      <c r="H153" s="276">
        <f>IF(H$56=0,0,H$56/PPA!H$11*1000)</f>
        <v>210.12579835799735</v>
      </c>
      <c r="I153" s="276">
        <f>IF(I$56=0,0,I$56/PPA!I$11*1000)</f>
        <v>199.89989410676085</v>
      </c>
      <c r="J153" s="276">
        <f>IF(J$56=0,0,J$56/PPA!J$11*1000)</f>
        <v>205.46859881024611</v>
      </c>
      <c r="K153" s="276">
        <f>IF(K$56=0,0,K$56/PPA!K$11*1000)</f>
        <v>97.320076797149412</v>
      </c>
      <c r="L153" s="276">
        <f>IF(L$56=0,0,L$56/PPA!L$11*1000)</f>
        <v>271.58911354591527</v>
      </c>
      <c r="M153" s="276">
        <f>IF(M$56=0,0,M$56/PPA!M$11*1000)</f>
        <v>291.20123634650679</v>
      </c>
      <c r="N153" s="276">
        <f>IF(N$56=0,0,N$56/PPA!N$11*1000)</f>
        <v>280.51872946837898</v>
      </c>
      <c r="O153" s="276">
        <f>IF(O$56=0,0,O$56/PPA!O$11*1000)</f>
        <v>307.4170979601252</v>
      </c>
      <c r="P153" s="276">
        <f>IF(P$56=0,0,P$56/PPA!P$11*1000)</f>
        <v>248.95107178137786</v>
      </c>
      <c r="Q153" s="276">
        <f>IF(Q$56=0,0,Q$56/PPA!Q$11*1000)</f>
        <v>250.2288900656815</v>
      </c>
      <c r="R153" s="276">
        <f>IF(R$56=0,0,R$56/PPA!R$11*1000)</f>
        <v>242.22230283467405</v>
      </c>
      <c r="S153" s="276">
        <f>IF(S$56=0,0,S$56/PPA!S$11*1000)</f>
        <v>214.40391338759486</v>
      </c>
      <c r="T153" s="276">
        <f>IF(T$56=0,0,T$56/PPA!T$11*1000)</f>
        <v>181.95964501509667</v>
      </c>
      <c r="U153" s="276">
        <f>IF(U$56=0,0,U$56/PPA!U$11*1000)</f>
        <v>193.4384980168592</v>
      </c>
      <c r="V153" s="276">
        <f>IF(V$56=0,0,V$56/PPA!V$11*1000)</f>
        <v>181.9176120242395</v>
      </c>
      <c r="W153" s="276">
        <f>IF(W$56=0,0,W$56/PPA!W$11*1000)</f>
        <v>164.00796748681566</v>
      </c>
      <c r="X153" s="276">
        <f>IF(X$56=0,0,X$56/PPA!X$11*1000)</f>
        <v>184.75876789056463</v>
      </c>
      <c r="Y153" s="276">
        <f>IF(Y$56=0,0,Y$56/PPA!Y$11*1000)</f>
        <v>123.03074001023987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37.412881778349238</v>
      </c>
      <c r="C154" s="277">
        <f>IF(C$69=0,0,C$69/PPA!C$11*1000)</f>
        <v>21.84269792743823</v>
      </c>
      <c r="D154" s="277">
        <f>IF(D$69=0,0,D$69/PPA!D$11*1000)</f>
        <v>44.465794459532738</v>
      </c>
      <c r="E154" s="277">
        <f>IF(E$69=0,0,E$69/PPA!E$11*1000)</f>
        <v>49.949573835344722</v>
      </c>
      <c r="F154" s="277">
        <f>IF(F$69=0,0,F$69/PPA!F$11*1000)</f>
        <v>31.716991466033775</v>
      </c>
      <c r="G154" s="277">
        <f>IF(G$69=0,0,G$69/PPA!G$11*1000)</f>
        <v>33.450232892651364</v>
      </c>
      <c r="H154" s="277">
        <f>IF(H$69=0,0,H$69/PPA!H$11*1000)</f>
        <v>28.438013170574848</v>
      </c>
      <c r="I154" s="277">
        <f>IF(I$69=0,0,I$69/PPA!I$11*1000)</f>
        <v>27.461648383368633</v>
      </c>
      <c r="J154" s="277">
        <f>IF(J$69=0,0,J$69/PPA!J$11*1000)</f>
        <v>27.961259890278342</v>
      </c>
      <c r="K154" s="277">
        <f>IF(K$69=0,0,K$69/PPA!K$11*1000)</f>
        <v>13.099994237491762</v>
      </c>
      <c r="L154" s="277">
        <f>IF(L$69=0,0,L$69/PPA!L$11*1000)</f>
        <v>37.518640868907333</v>
      </c>
      <c r="M154" s="277">
        <f>IF(M$69=0,0,M$69/PPA!M$11*1000)</f>
        <v>40.375574539020405</v>
      </c>
      <c r="N154" s="277">
        <f>IF(N$69=0,0,N$69/PPA!N$11*1000)</f>
        <v>38.7917082601898</v>
      </c>
      <c r="O154" s="277">
        <f>IF(O$69=0,0,O$69/PPA!O$11*1000)</f>
        <v>42.560081576207423</v>
      </c>
      <c r="P154" s="277">
        <f>IF(P$69=0,0,P$69/PPA!P$11*1000)</f>
        <v>34.202995566859215</v>
      </c>
      <c r="Q154" s="277">
        <f>IF(Q$69=0,0,Q$69/PPA!Q$11*1000)</f>
        <v>34.609697789709841</v>
      </c>
      <c r="R154" s="277">
        <f>IF(R$69=0,0,R$69/PPA!R$11*1000)</f>
        <v>33.381558874909011</v>
      </c>
      <c r="S154" s="277">
        <f>IF(S$69=0,0,S$69/PPA!S$11*1000)</f>
        <v>29.450827546666279</v>
      </c>
      <c r="T154" s="277">
        <f>IF(T$69=0,0,T$69/PPA!T$11*1000)</f>
        <v>24.87039095803155</v>
      </c>
      <c r="U154" s="277">
        <f>IF(U$69=0,0,U$69/PPA!U$11*1000)</f>
        <v>26.484182007169476</v>
      </c>
      <c r="V154" s="277">
        <f>IF(V$69=0,0,V$69/PPA!V$11*1000)</f>
        <v>24.845604635949396</v>
      </c>
      <c r="W154" s="277">
        <f>IF(W$69=0,0,W$69/PPA!W$11*1000)</f>
        <v>22.252040065033253</v>
      </c>
      <c r="X154" s="277">
        <f>IF(X$69=0,0,X$69/PPA!X$11*1000)</f>
        <v>25.273542630286347</v>
      </c>
      <c r="Y154" s="277">
        <f>IF(Y$69=0,0,Y$69/PPA!Y$11*1000)</f>
        <v>16.854036781501787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314.25103376681938</v>
      </c>
      <c r="C156" s="320">
        <f t="shared" si="39"/>
        <v>308.24450925207213</v>
      </c>
      <c r="D156" s="320">
        <f t="shared" si="39"/>
        <v>320.93651449067124</v>
      </c>
      <c r="E156" s="320">
        <f t="shared" si="39"/>
        <v>354.40964275460789</v>
      </c>
      <c r="F156" s="320">
        <f t="shared" si="39"/>
        <v>351.38572144632121</v>
      </c>
      <c r="G156" s="320">
        <f t="shared" si="39"/>
        <v>371.92570260352988</v>
      </c>
      <c r="H156" s="320">
        <f t="shared" si="39"/>
        <v>347.6669157709523</v>
      </c>
      <c r="I156" s="320">
        <f t="shared" si="39"/>
        <v>325.51738089672676</v>
      </c>
      <c r="J156" s="320">
        <f t="shared" si="39"/>
        <v>326.21706899301705</v>
      </c>
      <c r="K156" s="320">
        <f t="shared" si="39"/>
        <v>325.56957836215827</v>
      </c>
      <c r="L156" s="320">
        <f t="shared" si="39"/>
        <v>299.81644567430203</v>
      </c>
      <c r="M156" s="320">
        <f t="shared" si="39"/>
        <v>320.26942604719045</v>
      </c>
      <c r="N156" s="320">
        <f t="shared" si="39"/>
        <v>257.67477543244036</v>
      </c>
      <c r="O156" s="320">
        <f t="shared" si="39"/>
        <v>239.85243978367674</v>
      </c>
      <c r="P156" s="320">
        <f t="shared" si="39"/>
        <v>234.83850111550672</v>
      </c>
      <c r="Q156" s="320">
        <f t="shared" si="39"/>
        <v>174.44805803197011</v>
      </c>
      <c r="R156" s="320">
        <f t="shared" si="39"/>
        <v>211.15290940927721</v>
      </c>
      <c r="S156" s="320">
        <f t="shared" si="39"/>
        <v>226.67127180532546</v>
      </c>
      <c r="T156" s="320">
        <f t="shared" si="39"/>
        <v>240.17898630227975</v>
      </c>
      <c r="U156" s="320">
        <f t="shared" si="39"/>
        <v>229.57620110173769</v>
      </c>
      <c r="V156" s="320">
        <f t="shared" si="39"/>
        <v>215.81755931878911</v>
      </c>
      <c r="W156" s="320">
        <f t="shared" si="39"/>
        <v>217.71057482899238</v>
      </c>
      <c r="X156" s="320">
        <f t="shared" si="39"/>
        <v>214.2606086014051</v>
      </c>
      <c r="Y156" s="320">
        <f t="shared" si="39"/>
        <v>214.35207979367792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11.636011232132455</v>
      </c>
      <c r="C157" s="330">
        <f>IF(C$84=0,0,C$84/PPA!C$12*1000)</f>
        <v>11.413603096014009</v>
      </c>
      <c r="D157" s="330">
        <f>IF(D$84=0,0,D$84/PPA!D$12*1000)</f>
        <v>11.883559594530293</v>
      </c>
      <c r="E157" s="330">
        <f>IF(E$84=0,0,E$84/PPA!E$12*1000)</f>
        <v>13.122994487643243</v>
      </c>
      <c r="F157" s="330">
        <f>IF(F$84=0,0,F$84/PPA!F$12*1000)</f>
        <v>13.011025461207225</v>
      </c>
      <c r="G157" s="330">
        <f>IF(G$84=0,0,G$84/PPA!G$12*1000)</f>
        <v>13.771574912956062</v>
      </c>
      <c r="H157" s="330">
        <f>IF(H$84=0,0,H$84/PPA!H$12*1000)</f>
        <v>12.873326424575129</v>
      </c>
      <c r="I157" s="330">
        <f>IF(I$84=0,0,I$84/PPA!I$12*1000)</f>
        <v>12.053178807238973</v>
      </c>
      <c r="J157" s="330">
        <f>IF(J$84=0,0,J$84/PPA!J$12*1000)</f>
        <v>12.079086688742796</v>
      </c>
      <c r="K157" s="330">
        <f>IF(K$84=0,0,K$84/PPA!K$12*1000)</f>
        <v>12.055111562419953</v>
      </c>
      <c r="L157" s="330">
        <f>IF(L$84=0,0,L$84/PPA!L$12*1000)</f>
        <v>11.101530797224678</v>
      </c>
      <c r="M157" s="330">
        <f>IF(M$84=0,0,M$84/PPA!M$12*1000)</f>
        <v>11.85885880500399</v>
      </c>
      <c r="N157" s="330">
        <f>IF(N$84=0,0,N$84/PPA!N$12*1000)</f>
        <v>9.5411192294482241</v>
      </c>
      <c r="O157" s="330">
        <f>IF(O$84=0,0,O$84/PPA!O$12*1000)</f>
        <v>8.8811980979046723</v>
      </c>
      <c r="P157" s="330">
        <f>IF(P$84=0,0,P$84/PPA!P$12*1000)</f>
        <v>8.6955431902514011</v>
      </c>
      <c r="Q157" s="330">
        <f>IF(Q$84=0,0,Q$84/PPA!Q$12*1000)</f>
        <v>6.459420477755093</v>
      </c>
      <c r="R157" s="330">
        <f>IF(R$84=0,0,R$84/PPA!R$12*1000)</f>
        <v>7.818518832269425</v>
      </c>
      <c r="S157" s="330">
        <f>IF(S$84=0,0,S$84/PPA!S$12*1000)</f>
        <v>8.3931289997591225</v>
      </c>
      <c r="T157" s="330">
        <f>IF(T$84=0,0,T$84/PPA!T$12*1000)</f>
        <v>8.8932893833997753</v>
      </c>
      <c r="U157" s="330">
        <f>IF(U$84=0,0,U$84/PPA!U$12*1000)</f>
        <v>8.500692018777027</v>
      </c>
      <c r="V157" s="330">
        <f>IF(V$84=0,0,V$84/PPA!V$12*1000)</f>
        <v>7.9912403603269526</v>
      </c>
      <c r="W157" s="330">
        <f>IF(W$84=0,0,W$84/PPA!W$12*1000)</f>
        <v>8.0613344805556455</v>
      </c>
      <c r="X157" s="330">
        <f>IF(X$84=0,0,X$84/PPA!X$12*1000)</f>
        <v>7.9335899659327795</v>
      </c>
      <c r="Y157" s="330">
        <f>IF(Y$84=0,0,Y$84/PPA!Y$12*1000)</f>
        <v>7.9369769391378888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5.1307486016271291</v>
      </c>
      <c r="C158" s="331">
        <f>IF(C$85=0,0,C$85/PPA!C$12*1000)</f>
        <v>5.0326806116075735</v>
      </c>
      <c r="D158" s="331">
        <f>IF(D$85=0,0,D$85/PPA!D$12*1000)</f>
        <v>5.2399018491506855</v>
      </c>
      <c r="E158" s="331">
        <f>IF(E$85=0,0,E$85/PPA!E$12*1000)</f>
        <v>5.7864146289842333</v>
      </c>
      <c r="F158" s="331">
        <f>IF(F$85=0,0,F$85/PPA!F$12*1000)</f>
        <v>5.7370433354755361</v>
      </c>
      <c r="G158" s="331">
        <f>IF(G$85=0,0,G$85/PPA!G$12*1000)</f>
        <v>6.0723977759433136</v>
      </c>
      <c r="H158" s="331">
        <f>IF(H$85=0,0,H$85/PPA!H$12*1000)</f>
        <v>5.6763267268756259</v>
      </c>
      <c r="I158" s="331">
        <f>IF(I$85=0,0,I$85/PPA!I$12*1000)</f>
        <v>5.3146932463960654</v>
      </c>
      <c r="J158" s="331">
        <f>IF(J$85=0,0,J$85/PPA!J$12*1000)</f>
        <v>5.3261169915390552</v>
      </c>
      <c r="K158" s="331">
        <f>IF(K$85=0,0,K$85/PPA!K$12*1000)</f>
        <v>5.3155454697863904</v>
      </c>
      <c r="L158" s="331">
        <f>IF(L$85=0,0,L$85/PPA!L$12*1000)</f>
        <v>4.8950763691676578</v>
      </c>
      <c r="M158" s="331">
        <f>IF(M$85=0,0,M$85/PPA!M$12*1000)</f>
        <v>5.2290103555973602</v>
      </c>
      <c r="N158" s="331">
        <f>IF(N$85=0,0,N$85/PPA!N$12*1000)</f>
        <v>4.2070330775607117</v>
      </c>
      <c r="O158" s="331">
        <f>IF(O$85=0,0,O$85/PPA!O$12*1000)</f>
        <v>3.9160493929195974</v>
      </c>
      <c r="P158" s="331">
        <f>IF(P$85=0,0,P$85/PPA!P$12*1000)</f>
        <v>3.8341872634643757</v>
      </c>
      <c r="Q158" s="331">
        <f>IF(Q$85=0,0,Q$85/PPA!Q$12*1000)</f>
        <v>2.8481978852034779</v>
      </c>
      <c r="R158" s="331">
        <f>IF(R$85=0,0,R$85/PPA!R$12*1000)</f>
        <v>3.4474747200901548</v>
      </c>
      <c r="S158" s="331">
        <f>IF(S$85=0,0,S$85/PPA!S$12*1000)</f>
        <v>3.7008416389177348</v>
      </c>
      <c r="T158" s="331">
        <f>IF(T$85=0,0,T$85/PPA!T$12*1000)</f>
        <v>3.9213808888169726</v>
      </c>
      <c r="U158" s="331">
        <f>IF(U$85=0,0,U$85/PPA!U$12*1000)</f>
        <v>3.7482701604620368</v>
      </c>
      <c r="V158" s="331">
        <f>IF(V$85=0,0,V$85/PPA!V$12*1000)</f>
        <v>3.523634043149666</v>
      </c>
      <c r="W158" s="331">
        <f>IF(W$85=0,0,W$85/PPA!W$12*1000)</f>
        <v>3.5545411385598644</v>
      </c>
      <c r="X158" s="331">
        <f>IF(X$85=0,0,X$85/PPA!X$12*1000)</f>
        <v>3.4982138476444948</v>
      </c>
      <c r="Y158" s="331">
        <f>IF(Y$85=0,0,Y$85/PPA!Y$12*1000)</f>
        <v>3.4997072896573305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39.797369557536101</v>
      </c>
      <c r="C159" s="331">
        <f>IF(C$86=0,0,C$86/PPA!C$12*1000)</f>
        <v>39.036691468702188</v>
      </c>
      <c r="D159" s="331">
        <f>IF(D$86=0,0,D$86/PPA!D$12*1000)</f>
        <v>40.644031997539976</v>
      </c>
      <c r="E159" s="331">
        <f>IF(E$86=0,0,E$86/PPA!E$12*1000)</f>
        <v>44.8831348567318</v>
      </c>
      <c r="F159" s="331">
        <f>IF(F$86=0,0,F$86/PPA!F$12*1000)</f>
        <v>44.500179509304338</v>
      </c>
      <c r="G159" s="331">
        <f>IF(G$86=0,0,G$86/PPA!G$12*1000)</f>
        <v>47.101403158388294</v>
      </c>
      <c r="H159" s="331">
        <f>IF(H$86=0,0,H$86/PPA!H$12*1000)</f>
        <v>44.029222637637574</v>
      </c>
      <c r="I159" s="331">
        <f>IF(I$86=0,0,I$86/PPA!I$12*1000)</f>
        <v>41.224161937049189</v>
      </c>
      <c r="J159" s="331">
        <f>IF(J$86=0,0,J$86/PPA!J$12*1000)</f>
        <v>41.312771814961081</v>
      </c>
      <c r="K159" s="331">
        <f>IF(K$86=0,0,K$86/PPA!K$12*1000)</f>
        <v>41.230772327041699</v>
      </c>
      <c r="L159" s="331">
        <f>IF(L$86=0,0,L$86/PPA!L$12*1000)</f>
        <v>37.969344905019568</v>
      </c>
      <c r="M159" s="331">
        <f>IF(M$86=0,0,M$86/PPA!M$12*1000)</f>
        <v>40.559550603569946</v>
      </c>
      <c r="N159" s="331">
        <f>IF(N$86=0,0,N$86/PPA!N$12*1000)</f>
        <v>32.632440824593282</v>
      </c>
      <c r="O159" s="331">
        <f>IF(O$86=0,0,O$86/PPA!O$12*1000)</f>
        <v>30.375385152599648</v>
      </c>
      <c r="P159" s="331">
        <f>IF(P$86=0,0,P$86/PPA!P$12*1000)</f>
        <v>29.740410089182365</v>
      </c>
      <c r="Q159" s="331">
        <f>IF(Q$86=0,0,Q$86/PPA!Q$12*1000)</f>
        <v>22.092445491187846</v>
      </c>
      <c r="R159" s="331">
        <f>IF(R$86=0,0,R$86/PPA!R$12*1000)</f>
        <v>26.740820127530792</v>
      </c>
      <c r="S159" s="331">
        <f>IF(S$86=0,0,S$86/PPA!S$12*1000)</f>
        <v>28.706096091166515</v>
      </c>
      <c r="T159" s="331">
        <f>IF(T$86=0,0,T$86/PPA!T$12*1000)</f>
        <v>30.416739646650477</v>
      </c>
      <c r="U159" s="331">
        <f>IF(U$86=0,0,U$86/PPA!U$12*1000)</f>
        <v>29.073982055968507</v>
      </c>
      <c r="V159" s="331">
        <f>IF(V$86=0,0,V$86/PPA!V$12*1000)</f>
        <v>27.331560575053377</v>
      </c>
      <c r="W159" s="331">
        <f>IF(W$86=0,0,W$86/PPA!W$12*1000)</f>
        <v>27.571295785934627</v>
      </c>
      <c r="X159" s="331">
        <f>IF(X$86=0,0,X$86/PPA!X$12*1000)</f>
        <v>27.13438527115655</v>
      </c>
      <c r="Y159" s="331">
        <f>IF(Y$86=0,0,Y$86/PPA!Y$12*1000)</f>
        <v>27.14596936313071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17.572766238341728</v>
      </c>
      <c r="C160" s="331">
        <f>IF(C$87=0,0,C$87/PPA!C$12*1000)</f>
        <v>17.236884284676893</v>
      </c>
      <c r="D160" s="331">
        <f>IF(D$87=0,0,D$87/PPA!D$12*1000)</f>
        <v>17.946615095851335</v>
      </c>
      <c r="E160" s="331">
        <f>IF(E$87=0,0,E$87/PPA!E$12*1000)</f>
        <v>19.818416283544611</v>
      </c>
      <c r="F160" s="331">
        <f>IF(F$87=0,0,F$87/PPA!F$12*1000)</f>
        <v>19.649320062490681</v>
      </c>
      <c r="G160" s="331">
        <f>IF(G$87=0,0,G$87/PPA!G$12*1000)</f>
        <v>20.797905901886754</v>
      </c>
      <c r="H160" s="331">
        <f>IF(H$87=0,0,H$87/PPA!H$12*1000)</f>
        <v>19.441366242774635</v>
      </c>
      <c r="I160" s="331">
        <f>IF(I$87=0,0,I$87/PPA!I$12*1000)</f>
        <v>18.20277493576538</v>
      </c>
      <c r="J160" s="331">
        <f>IF(J$87=0,0,J$87/PPA!J$12*1000)</f>
        <v>18.241901156625342</v>
      </c>
      <c r="K160" s="331">
        <f>IF(K$87=0,0,K$87/PPA!K$12*1000)</f>
        <v>18.205693792950527</v>
      </c>
      <c r="L160" s="331">
        <f>IF(L$87=0,0,L$87/PPA!L$12*1000)</f>
        <v>16.765591034207777</v>
      </c>
      <c r="M160" s="331">
        <f>IF(M$87=0,0,M$87/PPA!M$12*1000)</f>
        <v>17.909311831735398</v>
      </c>
      <c r="N160" s="331">
        <f>IF(N$87=0,0,N$87/PPA!N$12*1000)</f>
        <v>14.409049160097295</v>
      </c>
      <c r="O160" s="331">
        <f>IF(O$87=0,0,O$87/PPA!O$12*1000)</f>
        <v>13.412432746705303</v>
      </c>
      <c r="P160" s="331">
        <f>IF(P$87=0,0,P$87/PPA!P$12*1000)</f>
        <v>13.132055714738998</v>
      </c>
      <c r="Q160" s="331">
        <f>IF(Q$87=0,0,Q$87/PPA!Q$12*1000)</f>
        <v>9.7550512651014127</v>
      </c>
      <c r="R160" s="331">
        <f>IF(R$87=0,0,R$87/PPA!R$12*1000)</f>
        <v>11.807568850581463</v>
      </c>
      <c r="S160" s="331">
        <f>IF(S$87=0,0,S$87/PPA!S$12*1000)</f>
        <v>12.675348190943989</v>
      </c>
      <c r="T160" s="331">
        <f>IF(T$87=0,0,T$87/PPA!T$12*1000)</f>
        <v>13.430693070564377</v>
      </c>
      <c r="U160" s="331">
        <f>IF(U$87=0,0,U$87/PPA!U$12*1000)</f>
        <v>12.837790436090021</v>
      </c>
      <c r="V160" s="331">
        <f>IF(V$87=0,0,V$87/PPA!V$12*1000)</f>
        <v>12.068413823685521</v>
      </c>
      <c r="W160" s="331">
        <f>IF(W$87=0,0,W$87/PPA!W$12*1000)</f>
        <v>12.174270337991699</v>
      </c>
      <c r="X160" s="331">
        <f>IF(X$87=0,0,X$87/PPA!X$12*1000)</f>
        <v>11.981349890519194</v>
      </c>
      <c r="Y160" s="331">
        <f>IF(Y$87=0,0,Y$87/PPA!Y$12*1000)</f>
        <v>11.986464915522314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96.704342858109001</v>
      </c>
      <c r="C161" s="332">
        <f>IF(C$88=0,0,C$88/PPA!C$12*1000)</f>
        <v>74.825032225320371</v>
      </c>
      <c r="D161" s="332">
        <f>IF(D$88=0,0,D$88/PPA!D$12*1000)</f>
        <v>80.640986368634117</v>
      </c>
      <c r="E161" s="332">
        <f>IF(E$88=0,0,E$88/PPA!E$12*1000)</f>
        <v>90.238060347663648</v>
      </c>
      <c r="F161" s="332">
        <f>IF(F$88=0,0,F$88/PPA!F$12*1000)</f>
        <v>74.008901341167771</v>
      </c>
      <c r="G161" s="332">
        <f>IF(G$88=0,0,G$88/PPA!G$12*1000)</f>
        <v>107.16870239103827</v>
      </c>
      <c r="H161" s="332">
        <f>IF(H$88=0,0,H$88/PPA!H$12*1000)</f>
        <v>110.32096638333549</v>
      </c>
      <c r="I161" s="332">
        <f>IF(I$88=0,0,I$88/PPA!I$12*1000)</f>
        <v>134.92710025567396</v>
      </c>
      <c r="J161" s="332">
        <f>IF(J$88=0,0,J$88/PPA!J$12*1000)</f>
        <v>110.20243437384094</v>
      </c>
      <c r="K161" s="332">
        <f>IF(K$88=0,0,K$88/PPA!K$12*1000)</f>
        <v>93.463990269054008</v>
      </c>
      <c r="L161" s="332">
        <f>IF(L$88=0,0,L$88/PPA!L$12*1000)</f>
        <v>133.44323796374158</v>
      </c>
      <c r="M161" s="332">
        <f>IF(M$88=0,0,M$88/PPA!M$12*1000)</f>
        <v>157.04523858802412</v>
      </c>
      <c r="N161" s="332">
        <f>IF(N$88=0,0,N$88/PPA!N$12*1000)</f>
        <v>119.08731962625642</v>
      </c>
      <c r="O161" s="332">
        <f>IF(O$88=0,0,O$88/PPA!O$12*1000)</f>
        <v>115.23031860523844</v>
      </c>
      <c r="P161" s="332">
        <f>IF(P$88=0,0,P$88/PPA!P$12*1000)</f>
        <v>93.108290911428128</v>
      </c>
      <c r="Q161" s="332">
        <f>IF(Q$88=0,0,Q$88/PPA!Q$12*1000)</f>
        <v>81.369295539809414</v>
      </c>
      <c r="R161" s="332">
        <f>IF(R$88=0,0,R$88/PPA!R$12*1000)</f>
        <v>90.120955951909139</v>
      </c>
      <c r="S161" s="332">
        <f>IF(S$88=0,0,S$88/PPA!S$12*1000)</f>
        <v>88.881770875561045</v>
      </c>
      <c r="T161" s="332">
        <f>IF(T$88=0,0,T$88/PPA!T$12*1000)</f>
        <v>85.546988519390638</v>
      </c>
      <c r="U161" s="332">
        <f>IF(U$88=0,0,U$88/PPA!U$12*1000)</f>
        <v>83.993315138461995</v>
      </c>
      <c r="V161" s="332">
        <f>IF(V$88=0,0,V$88/PPA!V$12*1000)</f>
        <v>75.331163244399704</v>
      </c>
      <c r="W161" s="332">
        <f>IF(W$88=0,0,W$88/PPA!W$12*1000)</f>
        <v>68.496661108584874</v>
      </c>
      <c r="X161" s="332">
        <f>IF(X$88=0,0,X$88/PPA!X$12*1000)</f>
        <v>75.105841723795109</v>
      </c>
      <c r="Y161" s="332">
        <f>IF(Y$88=0,0,Y$88/PPA!Y$12*1000)</f>
        <v>76.074134571450557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143.40979527907297</v>
      </c>
      <c r="C162" s="333">
        <f>IF(C$94=0,0,C$94/PPA!C$12*1000)</f>
        <v>160.69961756575114</v>
      </c>
      <c r="D162" s="333">
        <f>IF(D$94=0,0,D$94/PPA!D$12*1000)</f>
        <v>164.58141958496483</v>
      </c>
      <c r="E162" s="333">
        <f>IF(E$94=0,0,E$94/PPA!E$12*1000)</f>
        <v>180.56062215004036</v>
      </c>
      <c r="F162" s="333">
        <f>IF(F$94=0,0,F$94/PPA!F$12*1000)</f>
        <v>194.47925173667568</v>
      </c>
      <c r="G162" s="333">
        <f>IF(G$94=0,0,G$94/PPA!G$12*1000)</f>
        <v>177.01371846331722</v>
      </c>
      <c r="H162" s="333">
        <f>IF(H$94=0,0,H$94/PPA!H$12*1000)</f>
        <v>155.32570735575385</v>
      </c>
      <c r="I162" s="333">
        <f>IF(I$94=0,0,I$94/PPA!I$12*1000)</f>
        <v>113.79547171460321</v>
      </c>
      <c r="J162" s="333">
        <f>IF(J$94=0,0,J$94/PPA!J$12*1000)</f>
        <v>139.05475796730781</v>
      </c>
      <c r="K162" s="333">
        <f>IF(K$94=0,0,K$94/PPA!K$12*1000)</f>
        <v>155.29846494090566</v>
      </c>
      <c r="L162" s="333">
        <f>IF(L$94=0,0,L$94/PPA!L$12*1000)</f>
        <v>95.6416646049408</v>
      </c>
      <c r="M162" s="333">
        <f>IF(M$94=0,0,M$94/PPA!M$12*1000)</f>
        <v>87.667455863259661</v>
      </c>
      <c r="N162" s="333">
        <f>IF(N$94=0,0,N$94/PPA!N$12*1000)</f>
        <v>77.79781351448446</v>
      </c>
      <c r="O162" s="333">
        <f>IF(O$94=0,0,O$94/PPA!O$12*1000)</f>
        <v>68.037055788309075</v>
      </c>
      <c r="P162" s="333">
        <f>IF(P$94=0,0,P$94/PPA!P$12*1000)</f>
        <v>86.328013946441445</v>
      </c>
      <c r="Q162" s="333">
        <f>IF(Q$94=0,0,Q$94/PPA!Q$12*1000)</f>
        <v>51.923647372912846</v>
      </c>
      <c r="R162" s="333">
        <f>IF(R$94=0,0,R$94/PPA!R$12*1000)</f>
        <v>71.217570926896229</v>
      </c>
      <c r="S162" s="333">
        <f>IF(S$94=0,0,S$94/PPA!S$12*1000)</f>
        <v>84.314086008977057</v>
      </c>
      <c r="T162" s="333">
        <f>IF(T$94=0,0,T$94/PPA!T$12*1000)</f>
        <v>97.969894793457513</v>
      </c>
      <c r="U162" s="333">
        <f>IF(U$94=0,0,U$94/PPA!U$12*1000)</f>
        <v>91.422151291978096</v>
      </c>
      <c r="V162" s="333">
        <f>IF(V$94=0,0,V$94/PPA!V$12*1000)</f>
        <v>89.571547272173888</v>
      </c>
      <c r="W162" s="333">
        <f>IF(W$94=0,0,W$94/PPA!W$12*1000)</f>
        <v>97.852471977365667</v>
      </c>
      <c r="X162" s="333">
        <f>IF(X$94=0,0,X$94/PPA!X$12*1000)</f>
        <v>88.607227902356968</v>
      </c>
      <c r="Y162" s="333">
        <f>IF(Y$94=0,0,Y$94/PPA!Y$12*1000)</f>
        <v>87.708826714779121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BG: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20.820637895114508</v>
      </c>
      <c r="C5" s="223">
        <v>14.152994071461309</v>
      </c>
      <c r="D5" s="223">
        <v>25.639300618278131</v>
      </c>
      <c r="E5" s="223">
        <v>29.879953710751021</v>
      </c>
      <c r="F5" s="223">
        <v>34.654656995925777</v>
      </c>
      <c r="G5" s="223">
        <v>34.561844141132347</v>
      </c>
      <c r="H5" s="223">
        <v>30.200774116524489</v>
      </c>
      <c r="I5" s="223">
        <v>28.775094059353432</v>
      </c>
      <c r="J5" s="223">
        <v>30.452101942570941</v>
      </c>
      <c r="K5" s="223">
        <v>16.66649046212077</v>
      </c>
      <c r="L5" s="223">
        <v>37.502212519729483</v>
      </c>
      <c r="M5" s="223">
        <v>39.821411864480552</v>
      </c>
      <c r="N5" s="223">
        <v>38.449582245869628</v>
      </c>
      <c r="O5" s="223">
        <v>43.013064523332027</v>
      </c>
      <c r="P5" s="223">
        <v>36.614652648939362</v>
      </c>
      <c r="Q5" s="223">
        <v>50.875260542770476</v>
      </c>
      <c r="R5" s="223">
        <v>51.187196778355471</v>
      </c>
      <c r="S5" s="223">
        <v>50.828580582764353</v>
      </c>
      <c r="T5" s="223">
        <v>45.629720998602572</v>
      </c>
      <c r="U5" s="223">
        <v>47.661026991786521</v>
      </c>
      <c r="V5" s="223">
        <v>40.039072457147633</v>
      </c>
      <c r="W5" s="223">
        <v>37.510739676602768</v>
      </c>
      <c r="X5" s="223">
        <v>42.1123161761031</v>
      </c>
      <c r="Y5" s="223">
        <v>29.502321679251722</v>
      </c>
      <c r="DA5" s="89" t="s">
        <v>1941</v>
      </c>
    </row>
    <row r="6" spans="1:105" ht="12" customHeight="1" x14ac:dyDescent="0.25">
      <c r="A6" s="55" t="s">
        <v>91</v>
      </c>
      <c r="B6" s="259">
        <v>7.6092762992977264E-2</v>
      </c>
      <c r="C6" s="259">
        <v>5.1201589454828673E-2</v>
      </c>
      <c r="D6" s="259">
        <v>9.8071636250825239E-2</v>
      </c>
      <c r="E6" s="259">
        <v>0.11107209324061031</v>
      </c>
      <c r="F6" s="259">
        <v>0.1262077733798031</v>
      </c>
      <c r="G6" s="259">
        <v>0.127937564966908</v>
      </c>
      <c r="H6" s="259">
        <v>0.1108809654828595</v>
      </c>
      <c r="I6" s="259">
        <v>0.1065566818597343</v>
      </c>
      <c r="J6" s="259">
        <v>0.1131361613765422</v>
      </c>
      <c r="K6" s="259">
        <v>6.1077792561301303E-2</v>
      </c>
      <c r="L6" s="259">
        <v>0.14335464153520591</v>
      </c>
      <c r="M6" s="259">
        <v>0.15295621729986481</v>
      </c>
      <c r="N6" s="259">
        <v>0.1471973760014281</v>
      </c>
      <c r="O6" s="259">
        <v>0.1646609191534667</v>
      </c>
      <c r="P6" s="259">
        <v>0.1397760820825662</v>
      </c>
      <c r="Q6" s="259">
        <v>0.19492792186285879</v>
      </c>
      <c r="R6" s="259">
        <v>0.19563812368423561</v>
      </c>
      <c r="S6" s="259">
        <v>0.19417642726648471</v>
      </c>
      <c r="T6" s="259">
        <v>0.17328087198170661</v>
      </c>
      <c r="U6" s="259">
        <v>0.18164634048771081</v>
      </c>
      <c r="V6" s="259">
        <v>0.15241560085517791</v>
      </c>
      <c r="W6" s="259">
        <v>0.14165459108041989</v>
      </c>
      <c r="X6" s="259">
        <v>0.1613637203865721</v>
      </c>
      <c r="Y6" s="259">
        <v>0.1131476607655296</v>
      </c>
      <c r="DA6" s="67" t="s">
        <v>1942</v>
      </c>
    </row>
    <row r="7" spans="1:105" ht="12" customHeight="1" x14ac:dyDescent="0.25">
      <c r="A7" s="173" t="s">
        <v>92</v>
      </c>
      <c r="B7" s="224">
        <v>2.7685023170821641E-2</v>
      </c>
      <c r="C7" s="224">
        <v>1.8628804299965478E-2</v>
      </c>
      <c r="D7" s="224">
        <v>3.5681652435923111E-2</v>
      </c>
      <c r="E7" s="224">
        <v>4.0411641712652213E-2</v>
      </c>
      <c r="F7" s="224">
        <v>4.5918494649486302E-2</v>
      </c>
      <c r="G7" s="224">
        <v>4.6547849114826317E-2</v>
      </c>
      <c r="H7" s="224">
        <v>4.0342103215247289E-2</v>
      </c>
      <c r="I7" s="224">
        <v>3.8768788124632518E-2</v>
      </c>
      <c r="J7" s="224">
        <v>4.1162616863530933E-2</v>
      </c>
      <c r="K7" s="224">
        <v>2.2222088353373678E-2</v>
      </c>
      <c r="L7" s="224">
        <v>5.2157083228970023E-2</v>
      </c>
      <c r="M7" s="224">
        <v>5.5650448919285597E-2</v>
      </c>
      <c r="N7" s="224">
        <v>5.3555195067102317E-2</v>
      </c>
      <c r="O7" s="224">
        <v>5.9909000314697987E-2</v>
      </c>
      <c r="P7" s="224">
        <v>5.0855086856809957E-2</v>
      </c>
      <c r="Q7" s="224">
        <v>7.0921120762974771E-2</v>
      </c>
      <c r="R7" s="224">
        <v>7.1179515294956586E-2</v>
      </c>
      <c r="S7" s="224">
        <v>7.0647702575816984E-2</v>
      </c>
      <c r="T7" s="224">
        <v>6.3045219639566427E-2</v>
      </c>
      <c r="U7" s="224">
        <v>6.6088849287301521E-2</v>
      </c>
      <c r="V7" s="224">
        <v>5.5453755065507863E-2</v>
      </c>
      <c r="W7" s="224">
        <v>5.1538549555318822E-2</v>
      </c>
      <c r="X7" s="224">
        <v>5.8709372115250041E-2</v>
      </c>
      <c r="Y7" s="224">
        <v>4.1166800715424882E-2</v>
      </c>
      <c r="DA7" s="177" t="s">
        <v>1943</v>
      </c>
    </row>
    <row r="8" spans="1:105" ht="12" customHeight="1" x14ac:dyDescent="0.25">
      <c r="A8" s="173" t="s">
        <v>93</v>
      </c>
      <c r="B8" s="224">
        <v>0.87013322767221779</v>
      </c>
      <c r="C8" s="224">
        <v>0.58549857492215973</v>
      </c>
      <c r="D8" s="224">
        <v>1.1214652489606931</v>
      </c>
      <c r="E8" s="224">
        <v>1.270127607334768</v>
      </c>
      <c r="F8" s="224">
        <v>1.4432065927008999</v>
      </c>
      <c r="G8" s="224">
        <v>1.462987043267884</v>
      </c>
      <c r="H8" s="224">
        <v>1.2679420300708051</v>
      </c>
      <c r="I8" s="224">
        <v>1.2184931374513159</v>
      </c>
      <c r="J8" s="224">
        <v>1.2937305650749089</v>
      </c>
      <c r="K8" s="224">
        <v>0.69843457761369754</v>
      </c>
      <c r="L8" s="224">
        <v>1.6392838429632881</v>
      </c>
      <c r="M8" s="224">
        <v>1.7490794369491851</v>
      </c>
      <c r="N8" s="224">
        <v>1.6832261419765311</v>
      </c>
      <c r="O8" s="224">
        <v>1.8829246227752741</v>
      </c>
      <c r="P8" s="224">
        <v>1.5983624285676821</v>
      </c>
      <c r="Q8" s="224">
        <v>2.2290327639912499</v>
      </c>
      <c r="R8" s="224">
        <v>2.237154038325714</v>
      </c>
      <c r="S8" s="224">
        <v>2.220439300000705</v>
      </c>
      <c r="T8" s="224">
        <v>1.981495197450172</v>
      </c>
      <c r="U8" s="224">
        <v>2.0771557021527229</v>
      </c>
      <c r="V8" s="224">
        <v>1.742897399217272</v>
      </c>
      <c r="W8" s="224">
        <v>1.6198434871233369</v>
      </c>
      <c r="X8" s="224">
        <v>1.8452206139777541</v>
      </c>
      <c r="Y8" s="224">
        <v>1.293862062474429</v>
      </c>
      <c r="DA8" s="177" t="s">
        <v>1944</v>
      </c>
    </row>
    <row r="9" spans="1:105" ht="12" customHeight="1" x14ac:dyDescent="0.25">
      <c r="A9" s="173" t="s">
        <v>94</v>
      </c>
      <c r="B9" s="224">
        <v>0.30542876263954449</v>
      </c>
      <c r="C9" s="224">
        <v>0.2055180742196149</v>
      </c>
      <c r="D9" s="224">
        <v>0.39364976815061309</v>
      </c>
      <c r="E9" s="224">
        <v>0.44583230609453223</v>
      </c>
      <c r="F9" s="224">
        <v>0.5065854168344881</v>
      </c>
      <c r="G9" s="224">
        <v>0.51352862776931119</v>
      </c>
      <c r="H9" s="224">
        <v>0.44506513833429051</v>
      </c>
      <c r="I9" s="224">
        <v>0.42770789509112622</v>
      </c>
      <c r="J9" s="224">
        <v>0.45411726976209638</v>
      </c>
      <c r="K9" s="224">
        <v>0.24516016862831921</v>
      </c>
      <c r="L9" s="224">
        <v>0.57541123571468089</v>
      </c>
      <c r="M9" s="224">
        <v>0.61395100335934205</v>
      </c>
      <c r="N9" s="224">
        <v>0.59083558866239694</v>
      </c>
      <c r="O9" s="224">
        <v>0.6609325094000722</v>
      </c>
      <c r="P9" s="224">
        <v>0.56104725492780028</v>
      </c>
      <c r="Q9" s="224">
        <v>0.78242124003258395</v>
      </c>
      <c r="R9" s="224">
        <v>0.78527191932185469</v>
      </c>
      <c r="S9" s="224">
        <v>0.77940481566221331</v>
      </c>
      <c r="T9" s="224">
        <v>0.69553214046595302</v>
      </c>
      <c r="U9" s="224">
        <v>0.72911029683970419</v>
      </c>
      <c r="V9" s="224">
        <v>0.61178102286095282</v>
      </c>
      <c r="W9" s="224">
        <v>0.56858740271918307</v>
      </c>
      <c r="X9" s="224">
        <v>0.64769788234832215</v>
      </c>
      <c r="Y9" s="224">
        <v>0.45416342716276592</v>
      </c>
      <c r="DA9" s="177" t="s">
        <v>1945</v>
      </c>
    </row>
    <row r="10" spans="1:105" ht="12" customHeight="1" x14ac:dyDescent="0.25">
      <c r="A10" s="56" t="s">
        <v>95</v>
      </c>
      <c r="B10" s="260">
        <v>0.28291526976924791</v>
      </c>
      <c r="C10" s="260">
        <v>0.18515667837315411</v>
      </c>
      <c r="D10" s="260">
        <v>0.3195706098192338</v>
      </c>
      <c r="E10" s="260">
        <v>0.39254573345234722</v>
      </c>
      <c r="F10" s="260">
        <v>0.45957842649639702</v>
      </c>
      <c r="G10" s="260">
        <v>0.45093119348608379</v>
      </c>
      <c r="H10" s="260">
        <v>0.4081009768283767</v>
      </c>
      <c r="I10" s="260">
        <v>0.4147278286114362</v>
      </c>
      <c r="J10" s="260">
        <v>0.40484114149181732</v>
      </c>
      <c r="K10" s="260">
        <v>0.21579979303007429</v>
      </c>
      <c r="L10" s="260">
        <v>0.49867813072206479</v>
      </c>
      <c r="M10" s="260">
        <v>0.53860142285793167</v>
      </c>
      <c r="N10" s="260">
        <v>0.53047342834443589</v>
      </c>
      <c r="O10" s="260">
        <v>0.61252947017901205</v>
      </c>
      <c r="P10" s="260">
        <v>0.49155366241783338</v>
      </c>
      <c r="Q10" s="260">
        <v>0.71162386000890676</v>
      </c>
      <c r="R10" s="260">
        <v>0.70233855720918748</v>
      </c>
      <c r="S10" s="260">
        <v>0.67210494431009782</v>
      </c>
      <c r="T10" s="260">
        <v>0.59814263674422063</v>
      </c>
      <c r="U10" s="260">
        <v>0.62154448263512851</v>
      </c>
      <c r="V10" s="260">
        <v>0.51983391065587625</v>
      </c>
      <c r="W10" s="260">
        <v>0.48677501285221098</v>
      </c>
      <c r="X10" s="260">
        <v>0.52648196214863863</v>
      </c>
      <c r="Y10" s="260">
        <v>0.35844601559674127</v>
      </c>
      <c r="DA10" s="68" t="s">
        <v>1946</v>
      </c>
    </row>
    <row r="11" spans="1:105" ht="12" customHeight="1" x14ac:dyDescent="0.25">
      <c r="A11" s="37" t="s">
        <v>159</v>
      </c>
      <c r="B11" s="226">
        <v>5.6684179257164924E-3</v>
      </c>
      <c r="C11" s="226">
        <v>3.9489565844522401E-3</v>
      </c>
      <c r="D11" s="226">
        <v>8.904695277392561E-3</v>
      </c>
      <c r="E11" s="226">
        <v>1.1149328262218381E-2</v>
      </c>
      <c r="F11" s="226">
        <v>4.2443972660530993E-3</v>
      </c>
      <c r="G11" s="226">
        <v>6.6163290721225863E-3</v>
      </c>
      <c r="H11" s="226">
        <v>5.9149858406136561E-3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5.8198167399328704E-3</v>
      </c>
      <c r="T11" s="226">
        <v>1.331173910566717E-3</v>
      </c>
      <c r="U11" s="226">
        <v>7.099068064778326E-3</v>
      </c>
      <c r="V11" s="226">
        <v>1.578807504904156E-3</v>
      </c>
      <c r="W11" s="226">
        <v>1.573964630901257E-3</v>
      </c>
      <c r="X11" s="226">
        <v>1.449571949427429E-3</v>
      </c>
      <c r="Y11" s="226">
        <v>1.3446441385076421E-3</v>
      </c>
      <c r="DA11" s="69" t="s">
        <v>1947</v>
      </c>
    </row>
    <row r="12" spans="1:105" ht="12" customHeight="1" x14ac:dyDescent="0.25">
      <c r="A12" s="37" t="s">
        <v>35</v>
      </c>
      <c r="B12" s="226">
        <v>0.2462722320707206</v>
      </c>
      <c r="C12" s="226">
        <v>0.13608412970060441</v>
      </c>
      <c r="D12" s="226">
        <v>0.20243653530472969</v>
      </c>
      <c r="E12" s="226">
        <v>0.2850408818446189</v>
      </c>
      <c r="F12" s="226">
        <v>0.2447264505768654</v>
      </c>
      <c r="G12" s="226">
        <v>0.36811988547625391</v>
      </c>
      <c r="H12" s="226">
        <v>0.35914199536997171</v>
      </c>
      <c r="I12" s="226">
        <v>0.40031720290538469</v>
      </c>
      <c r="J12" s="226">
        <v>0.36633794933844871</v>
      </c>
      <c r="K12" s="226">
        <v>0.17981514868390189</v>
      </c>
      <c r="L12" s="226">
        <v>0.48156442682486988</v>
      </c>
      <c r="M12" s="226">
        <v>0.52765392178344073</v>
      </c>
      <c r="N12" s="226">
        <v>0.51636321544940345</v>
      </c>
      <c r="O12" s="226">
        <v>0.59998615250530829</v>
      </c>
      <c r="P12" s="226">
        <v>0.46422063981613559</v>
      </c>
      <c r="Q12" s="226">
        <v>0.69383199902079651</v>
      </c>
      <c r="R12" s="226">
        <v>0.67470888465510459</v>
      </c>
      <c r="S12" s="226">
        <v>0.62569775549491513</v>
      </c>
      <c r="T12" s="226">
        <v>0.54461693474767514</v>
      </c>
      <c r="U12" s="226">
        <v>0.5642650507802367</v>
      </c>
      <c r="V12" s="226">
        <v>0.4680226023037739</v>
      </c>
      <c r="W12" s="226">
        <v>0.41912120712391121</v>
      </c>
      <c r="X12" s="226">
        <v>0.47045257761742298</v>
      </c>
      <c r="Y12" s="226">
        <v>0.32075422247254798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3.097461977281073E-2</v>
      </c>
      <c r="C15" s="226">
        <v>4.5123592088097471E-2</v>
      </c>
      <c r="D15" s="226">
        <v>0.1082293792371115</v>
      </c>
      <c r="E15" s="226">
        <v>9.6355523345509911E-2</v>
      </c>
      <c r="F15" s="226">
        <v>0.21060757865347851</v>
      </c>
      <c r="G15" s="226">
        <v>7.6194978937707297E-2</v>
      </c>
      <c r="H15" s="226">
        <v>4.304399561779132E-2</v>
      </c>
      <c r="I15" s="226">
        <v>1.4410625706051479E-2</v>
      </c>
      <c r="J15" s="226">
        <v>3.8503192153368629E-2</v>
      </c>
      <c r="K15" s="226">
        <v>3.5984644346172469E-2</v>
      </c>
      <c r="L15" s="226">
        <v>1.7113703897194989E-2</v>
      </c>
      <c r="M15" s="226">
        <v>1.0947501074490889E-2</v>
      </c>
      <c r="N15" s="226">
        <v>1.4110212895032479E-2</v>
      </c>
      <c r="O15" s="226">
        <v>1.2543317673703799E-2</v>
      </c>
      <c r="P15" s="226">
        <v>2.733302260169778E-2</v>
      </c>
      <c r="Q15" s="226">
        <v>1.7791860988110229E-2</v>
      </c>
      <c r="R15" s="226">
        <v>2.762967255408284E-2</v>
      </c>
      <c r="S15" s="226">
        <v>4.0587372075249747E-2</v>
      </c>
      <c r="T15" s="226">
        <v>5.2194528085978763E-2</v>
      </c>
      <c r="U15" s="226">
        <v>5.0180363790113522E-2</v>
      </c>
      <c r="V15" s="226">
        <v>5.0232500847198207E-2</v>
      </c>
      <c r="W15" s="226">
        <v>6.6079841097398645E-2</v>
      </c>
      <c r="X15" s="226">
        <v>5.4579812581788158E-2</v>
      </c>
      <c r="Y15" s="226">
        <v>3.6347148985685633E-2</v>
      </c>
      <c r="DA15" s="69" t="s">
        <v>1951</v>
      </c>
    </row>
    <row r="16" spans="1:105" ht="12" customHeight="1" x14ac:dyDescent="0.25">
      <c r="A16" s="57" t="s">
        <v>1853</v>
      </c>
      <c r="B16" s="261">
        <v>0.31103002284550091</v>
      </c>
      <c r="C16" s="261">
        <v>0.28687069802225479</v>
      </c>
      <c r="D16" s="261">
        <v>0.46161922037614728</v>
      </c>
      <c r="E16" s="261">
        <v>0.56688728768243835</v>
      </c>
      <c r="F16" s="261">
        <v>0.8313344127639225</v>
      </c>
      <c r="G16" s="261">
        <v>0.54521243715764689</v>
      </c>
      <c r="H16" s="261">
        <v>0.42603774468349481</v>
      </c>
      <c r="I16" s="261">
        <v>0.26262201765660043</v>
      </c>
      <c r="J16" s="261">
        <v>0.37894705433641429</v>
      </c>
      <c r="K16" s="261">
        <v>0.2621602149479299</v>
      </c>
      <c r="L16" s="261">
        <v>0.26837995903414991</v>
      </c>
      <c r="M16" s="261">
        <v>0.2263948998171478</v>
      </c>
      <c r="N16" s="261">
        <v>0.26062170562093789</v>
      </c>
      <c r="O16" s="261">
        <v>0.27231913249809803</v>
      </c>
      <c r="P16" s="261">
        <v>0.34077825111835253</v>
      </c>
      <c r="Q16" s="261">
        <v>0.34161575861394378</v>
      </c>
      <c r="R16" s="261">
        <v>0.41634500566511751</v>
      </c>
      <c r="S16" s="261">
        <v>0.47672005635226689</v>
      </c>
      <c r="T16" s="261">
        <v>0.50907831603878306</v>
      </c>
      <c r="U16" s="261">
        <v>0.50394538886198836</v>
      </c>
      <c r="V16" s="261">
        <v>0.45853560627222939</v>
      </c>
      <c r="W16" s="261">
        <v>0.5118249135560492</v>
      </c>
      <c r="X16" s="261">
        <v>0.46011124550863408</v>
      </c>
      <c r="Y16" s="261">
        <v>0.30630964233555091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18.260267271491209</v>
      </c>
      <c r="C17" s="294">
        <f t="shared" si="0"/>
        <v>12.186403617856485</v>
      </c>
      <c r="D17" s="294">
        <f t="shared" si="0"/>
        <v>22.189495593821842</v>
      </c>
      <c r="E17" s="294">
        <f t="shared" si="0"/>
        <v>25.800786143873999</v>
      </c>
      <c r="F17" s="294">
        <f t="shared" si="0"/>
        <v>29.405354078820622</v>
      </c>
      <c r="G17" s="294">
        <f t="shared" si="0"/>
        <v>30.210289682877331</v>
      </c>
      <c r="H17" s="294">
        <f t="shared" si="0"/>
        <v>26.561260064005577</v>
      </c>
      <c r="I17" s="294">
        <f t="shared" si="0"/>
        <v>25.726068588672078</v>
      </c>
      <c r="J17" s="294">
        <f t="shared" si="0"/>
        <v>26.929048438224726</v>
      </c>
      <c r="K17" s="294">
        <f t="shared" si="0"/>
        <v>14.582506857325612</v>
      </c>
      <c r="L17" s="294">
        <f t="shared" si="0"/>
        <v>33.732078837558554</v>
      </c>
      <c r="M17" s="294">
        <f t="shared" si="0"/>
        <v>35.984657373454844</v>
      </c>
      <c r="N17" s="294">
        <f t="shared" si="0"/>
        <v>34.607942507727422</v>
      </c>
      <c r="O17" s="294">
        <f t="shared" si="0"/>
        <v>38.758218189593926</v>
      </c>
      <c r="P17" s="294">
        <f t="shared" si="0"/>
        <v>32.679478556908741</v>
      </c>
      <c r="Q17" s="294">
        <f t="shared" si="0"/>
        <v>45.790066442896546</v>
      </c>
      <c r="R17" s="294">
        <f t="shared" si="0"/>
        <v>45.859536416003571</v>
      </c>
      <c r="S17" s="294">
        <f t="shared" si="0"/>
        <v>45.36198171907732</v>
      </c>
      <c r="T17" s="294">
        <f t="shared" si="0"/>
        <v>40.484559498047695</v>
      </c>
      <c r="U17" s="294">
        <f t="shared" si="0"/>
        <v>42.368287783343753</v>
      </c>
      <c r="V17" s="294">
        <f t="shared" si="0"/>
        <v>35.48522017791791</v>
      </c>
      <c r="W17" s="294">
        <f t="shared" si="0"/>
        <v>32.999861188886157</v>
      </c>
      <c r="X17" s="294">
        <f t="shared" si="0"/>
        <v>37.396315705738758</v>
      </c>
      <c r="Y17" s="294">
        <f t="shared" si="0"/>
        <v>26.258568143299268</v>
      </c>
      <c r="DA17" s="70"/>
    </row>
    <row r="18" spans="1:105" ht="12" customHeight="1" x14ac:dyDescent="0.25">
      <c r="A18" s="60" t="s">
        <v>1856</v>
      </c>
      <c r="B18" s="329">
        <v>15.344360807314651</v>
      </c>
      <c r="C18" s="329">
        <v>9.4969908238978569</v>
      </c>
      <c r="D18" s="329">
        <v>17.861815402795479</v>
      </c>
      <c r="E18" s="329">
        <v>20.486217821851159</v>
      </c>
      <c r="F18" s="329">
        <v>21.611593959158881</v>
      </c>
      <c r="G18" s="329">
        <v>25.098923084524412</v>
      </c>
      <c r="H18" s="329">
        <v>22.567156207597829</v>
      </c>
      <c r="I18" s="329">
        <v>23.263987173141459</v>
      </c>
      <c r="J18" s="329">
        <v>23.376419803820859</v>
      </c>
      <c r="K18" s="329">
        <v>12.12475484218878</v>
      </c>
      <c r="L18" s="329">
        <v>31.216016721613411</v>
      </c>
      <c r="M18" s="329">
        <v>33.86220518766909</v>
      </c>
      <c r="N18" s="329">
        <v>32.164614017531143</v>
      </c>
      <c r="O18" s="329">
        <v>36.205226322424267</v>
      </c>
      <c r="P18" s="329">
        <v>29.4846824526742</v>
      </c>
      <c r="Q18" s="329">
        <v>42.587418705890833</v>
      </c>
      <c r="R18" s="329">
        <v>41.956301987893113</v>
      </c>
      <c r="S18" s="329">
        <v>40.892731190774839</v>
      </c>
      <c r="T18" s="329">
        <v>35.711950285184123</v>
      </c>
      <c r="U18" s="329">
        <v>37.643799762762633</v>
      </c>
      <c r="V18" s="329">
        <v>31.186448869115779</v>
      </c>
      <c r="W18" s="329">
        <v>28.201502624298211</v>
      </c>
      <c r="X18" s="329">
        <v>33.082772779095329</v>
      </c>
      <c r="Y18" s="329">
        <v>23.38691524640349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8.1428005110906465</v>
      </c>
      <c r="E19" s="229">
        <v>2.939502848858671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0.1249016886177082</v>
      </c>
      <c r="P19" s="229">
        <v>0.16160340280273541</v>
      </c>
      <c r="Q19" s="229">
        <v>0.16430996512804011</v>
      </c>
      <c r="R19" s="229">
        <v>0.3019722309349735</v>
      </c>
      <c r="S19" s="229">
        <v>0.2942017810502362</v>
      </c>
      <c r="T19" s="229">
        <v>0.2461072153983257</v>
      </c>
      <c r="U19" s="229">
        <v>0.2072337891401681</v>
      </c>
      <c r="V19" s="229">
        <v>0.18973258333119861</v>
      </c>
      <c r="W19" s="229">
        <v>0.60734618688190489</v>
      </c>
      <c r="X19" s="229">
        <v>0.61123323885389025</v>
      </c>
      <c r="Y19" s="229">
        <v>0.2052862274030941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9.3857947573106476E-2</v>
      </c>
      <c r="T21" s="229">
        <v>9.8314432609730718E-2</v>
      </c>
      <c r="U21" s="229">
        <v>9.6101905708512222E-2</v>
      </c>
      <c r="V21" s="229">
        <v>8.0076421159959749E-2</v>
      </c>
      <c r="W21" s="229">
        <v>8.0637567007749059E-2</v>
      </c>
      <c r="X21" s="229">
        <v>8.244885255230161E-2</v>
      </c>
      <c r="Y21" s="229">
        <v>7.8562609900843142E-2</v>
      </c>
      <c r="DA21" s="73" t="s">
        <v>1956</v>
      </c>
    </row>
    <row r="22" spans="1:105" ht="12" customHeight="1" x14ac:dyDescent="0.25">
      <c r="A22" s="64" t="s">
        <v>159</v>
      </c>
      <c r="B22" s="229">
        <v>0.1942363000510888</v>
      </c>
      <c r="C22" s="229">
        <v>0.17703473946491491</v>
      </c>
      <c r="D22" s="229">
        <v>0.17049416724851141</v>
      </c>
      <c r="E22" s="229">
        <v>0.34838268311353632</v>
      </c>
      <c r="F22" s="229">
        <v>0.160192606134376</v>
      </c>
      <c r="G22" s="229">
        <v>0.16694733642986401</v>
      </c>
      <c r="H22" s="229">
        <v>0.17100952567843039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9.3776396655455702E-2</v>
      </c>
      <c r="T22" s="229">
        <v>2.5181522484536811E-2</v>
      </c>
      <c r="U22" s="229">
        <v>0.12300847521279649</v>
      </c>
      <c r="V22" s="229">
        <v>2.8190990949643911E-2</v>
      </c>
      <c r="W22" s="229">
        <v>3.4857494204587502E-2</v>
      </c>
      <c r="X22" s="229">
        <v>2.227627160499248E-2</v>
      </c>
      <c r="Y22" s="229">
        <v>2.0647859307856859E-2</v>
      </c>
      <c r="DA22" s="73" t="s">
        <v>1957</v>
      </c>
    </row>
    <row r="23" spans="1:105" ht="12" customHeight="1" x14ac:dyDescent="0.25">
      <c r="A23" s="64" t="s">
        <v>32</v>
      </c>
      <c r="B23" s="229">
        <v>5.3664968421416637</v>
      </c>
      <c r="C23" s="229">
        <v>3.1348102625117429</v>
      </c>
      <c r="D23" s="229">
        <v>5.1681702942067522</v>
      </c>
      <c r="E23" s="229">
        <v>4.3393659154478694</v>
      </c>
      <c r="F23" s="229">
        <v>4.2207540903772669</v>
      </c>
      <c r="G23" s="229">
        <v>4.8165308989819602</v>
      </c>
      <c r="H23" s="229">
        <v>1.710750050187565</v>
      </c>
      <c r="I23" s="229">
        <v>3.721510003893437</v>
      </c>
      <c r="J23" s="229">
        <v>3.014346503679437</v>
      </c>
      <c r="K23" s="229">
        <v>1.6227147357976941</v>
      </c>
      <c r="L23" s="229">
        <v>1.6685415346147641</v>
      </c>
      <c r="M23" s="229">
        <v>1.739588018304276</v>
      </c>
      <c r="N23" s="229">
        <v>0.83465974759266759</v>
      </c>
      <c r="O23" s="229">
        <v>0.3206321430441425</v>
      </c>
      <c r="P23" s="229">
        <v>0.63603180368312529</v>
      </c>
      <c r="Q23" s="229">
        <v>0</v>
      </c>
      <c r="R23" s="229">
        <v>0</v>
      </c>
      <c r="S23" s="229">
        <v>2.5515317020881761E-2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8.0636611193965155</v>
      </c>
      <c r="C25" s="229">
        <v>5.8295080283646854</v>
      </c>
      <c r="D25" s="229">
        <v>3.703630456925358</v>
      </c>
      <c r="E25" s="229">
        <v>8.5106611138773118</v>
      </c>
      <c r="F25" s="229">
        <v>8.8258316583758631</v>
      </c>
      <c r="G25" s="229">
        <v>8.8756458059438703</v>
      </c>
      <c r="H25" s="229">
        <v>9.921585326720443</v>
      </c>
      <c r="I25" s="229">
        <v>8.8823716229561374</v>
      </c>
      <c r="J25" s="229">
        <v>8.2154272665438945</v>
      </c>
      <c r="K25" s="229">
        <v>6.0542850381737239</v>
      </c>
      <c r="L25" s="229">
        <v>6.2194734192246193</v>
      </c>
      <c r="M25" s="229">
        <v>6.1293719814431684</v>
      </c>
      <c r="N25" s="229">
        <v>6.990390500539025</v>
      </c>
      <c r="O25" s="229">
        <v>8.3592290352963428</v>
      </c>
      <c r="P25" s="229">
        <v>7.1443008885623653</v>
      </c>
      <c r="Q25" s="229">
        <v>9.5988308778442093</v>
      </c>
      <c r="R25" s="229">
        <v>10.0422766432815</v>
      </c>
      <c r="S25" s="229">
        <v>9.6337886896633425</v>
      </c>
      <c r="T25" s="229">
        <v>9.8443402481743405</v>
      </c>
      <c r="U25" s="229">
        <v>9.3425436221757145</v>
      </c>
      <c r="V25" s="229">
        <v>7.9853926270023328</v>
      </c>
      <c r="W25" s="229">
        <v>8.8692953766001281</v>
      </c>
      <c r="X25" s="229">
        <v>6.9082312635484913</v>
      </c>
      <c r="Y25" s="229">
        <v>4.706394619769199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1.4684157674510401</v>
      </c>
      <c r="C27" s="229">
        <v>0.11877587332906329</v>
      </c>
      <c r="D27" s="229">
        <v>0.41729479729392521</v>
      </c>
      <c r="E27" s="229">
        <v>4.0195147233870889</v>
      </c>
      <c r="F27" s="229">
        <v>4.0789070137375374</v>
      </c>
      <c r="G27" s="229">
        <v>8.6502259090273448</v>
      </c>
      <c r="H27" s="229">
        <v>8.7480482399837456</v>
      </c>
      <c r="I27" s="229">
        <v>8.890492250288732</v>
      </c>
      <c r="J27" s="229">
        <v>10.148888288267891</v>
      </c>
      <c r="K27" s="229">
        <v>3.8761805925084731</v>
      </c>
      <c r="L27" s="229">
        <v>22.103606773406231</v>
      </c>
      <c r="M27" s="229">
        <v>25.06808134660594</v>
      </c>
      <c r="N27" s="229">
        <v>23.908387072075069</v>
      </c>
      <c r="O27" s="229">
        <v>27.28752057080445</v>
      </c>
      <c r="P27" s="229">
        <v>21.45873457424069</v>
      </c>
      <c r="Q27" s="229">
        <v>32.738464854014097</v>
      </c>
      <c r="R27" s="229">
        <v>31.514264649353379</v>
      </c>
      <c r="S27" s="229">
        <v>30.648892601258591</v>
      </c>
      <c r="T27" s="229">
        <v>25.380816367513471</v>
      </c>
      <c r="U27" s="229">
        <v>27.75449646959872</v>
      </c>
      <c r="V27" s="229">
        <v>22.795211261489261</v>
      </c>
      <c r="W27" s="229">
        <v>18.510994504762511</v>
      </c>
      <c r="X27" s="229">
        <v>25.3456163818881</v>
      </c>
      <c r="Y27" s="229">
        <v>18.278273201108849</v>
      </c>
      <c r="DA27" s="73" t="s">
        <v>1962</v>
      </c>
    </row>
    <row r="28" spans="1:105" ht="12" customHeight="1" x14ac:dyDescent="0.25">
      <c r="A28" s="64" t="s">
        <v>39</v>
      </c>
      <c r="B28" s="229">
        <v>0.25155077827434158</v>
      </c>
      <c r="C28" s="229">
        <v>0.2368619202274502</v>
      </c>
      <c r="D28" s="229">
        <v>0.25942517603028009</v>
      </c>
      <c r="E28" s="229">
        <v>0.32879053716668449</v>
      </c>
      <c r="F28" s="229">
        <v>4.3259085905338361</v>
      </c>
      <c r="G28" s="229">
        <v>2.5895731341413701</v>
      </c>
      <c r="H28" s="229">
        <v>2.015763065027643</v>
      </c>
      <c r="I28" s="229">
        <v>1.769613296003151</v>
      </c>
      <c r="J28" s="229">
        <v>1.997757745329636</v>
      </c>
      <c r="K28" s="229">
        <v>0.5715744757088882</v>
      </c>
      <c r="L28" s="229">
        <v>1.224394994367799</v>
      </c>
      <c r="M28" s="229">
        <v>0.92516384131570717</v>
      </c>
      <c r="N28" s="229">
        <v>0.43117669732437303</v>
      </c>
      <c r="O28" s="229">
        <v>0.1129428846616245</v>
      </c>
      <c r="P28" s="229">
        <v>8.4011783385281813E-2</v>
      </c>
      <c r="Q28" s="229">
        <v>8.5813008904489424E-2</v>
      </c>
      <c r="R28" s="229">
        <v>9.7788464323261298E-2</v>
      </c>
      <c r="S28" s="229">
        <v>0.1026984575532304</v>
      </c>
      <c r="T28" s="229">
        <v>0.11719049900371049</v>
      </c>
      <c r="U28" s="229">
        <v>0.1204155009267155</v>
      </c>
      <c r="V28" s="229">
        <v>0.1078449851833843</v>
      </c>
      <c r="W28" s="229">
        <v>9.8371494841328302E-2</v>
      </c>
      <c r="X28" s="229">
        <v>0.1129667706475522</v>
      </c>
      <c r="Y28" s="229">
        <v>9.7750728913642948E-2</v>
      </c>
      <c r="DA28" s="73" t="s">
        <v>1963</v>
      </c>
    </row>
    <row r="29" spans="1:105" ht="12" customHeight="1" x14ac:dyDescent="0.25">
      <c r="A29" s="60" t="s">
        <v>1868</v>
      </c>
      <c r="B29" s="262">
        <v>2.9159064641765591</v>
      </c>
      <c r="C29" s="262">
        <v>2.6894127939586281</v>
      </c>
      <c r="D29" s="262">
        <v>4.3276801910263636</v>
      </c>
      <c r="E29" s="262">
        <v>5.314568322022839</v>
      </c>
      <c r="F29" s="262">
        <v>7.793760119661739</v>
      </c>
      <c r="G29" s="262">
        <v>5.1113665983529177</v>
      </c>
      <c r="H29" s="262">
        <v>3.9941038564077469</v>
      </c>
      <c r="I29" s="262">
        <v>2.4620814155306192</v>
      </c>
      <c r="J29" s="262">
        <v>3.552628634403868</v>
      </c>
      <c r="K29" s="262">
        <v>2.4577520151368319</v>
      </c>
      <c r="L29" s="262">
        <v>2.5160621159451448</v>
      </c>
      <c r="M29" s="262">
        <v>2.1224521857857508</v>
      </c>
      <c r="N29" s="262">
        <v>2.443328490196282</v>
      </c>
      <c r="O29" s="262">
        <v>2.5529918671696579</v>
      </c>
      <c r="P29" s="262">
        <v>3.1947961042345421</v>
      </c>
      <c r="Q29" s="262">
        <v>3.20264773700571</v>
      </c>
      <c r="R29" s="262">
        <v>3.903234428110459</v>
      </c>
      <c r="S29" s="262">
        <v>4.4692505283024824</v>
      </c>
      <c r="T29" s="262">
        <v>4.7726092128635713</v>
      </c>
      <c r="U29" s="262">
        <v>4.7244880205811191</v>
      </c>
      <c r="V29" s="262">
        <v>4.2987713088021344</v>
      </c>
      <c r="W29" s="262">
        <v>4.798358564587943</v>
      </c>
      <c r="X29" s="262">
        <v>4.313542926643426</v>
      </c>
      <c r="Y29" s="262">
        <v>2.8716528968957782</v>
      </c>
      <c r="DA29" s="72" t="s">
        <v>1964</v>
      </c>
    </row>
    <row r="30" spans="1:105" ht="12" customHeight="1" x14ac:dyDescent="0.25">
      <c r="A30" s="132" t="s">
        <v>1870</v>
      </c>
      <c r="B30" s="316">
        <v>0.68708555453299025</v>
      </c>
      <c r="C30" s="316">
        <v>0.63371603431285317</v>
      </c>
      <c r="D30" s="316">
        <v>1.01974688846286</v>
      </c>
      <c r="E30" s="316">
        <v>1.25229089735967</v>
      </c>
      <c r="F30" s="316">
        <v>1.8364718002801641</v>
      </c>
      <c r="G30" s="316">
        <v>1.204409742492367</v>
      </c>
      <c r="H30" s="316">
        <v>0.94114509390384382</v>
      </c>
      <c r="I30" s="316">
        <v>0.58014912188650869</v>
      </c>
      <c r="J30" s="316">
        <v>0.83711869544089801</v>
      </c>
      <c r="K30" s="316">
        <v>0.5791289696604669</v>
      </c>
      <c r="L30" s="316">
        <v>0.59286878897256112</v>
      </c>
      <c r="M30" s="316">
        <v>0.5001210618229418</v>
      </c>
      <c r="N30" s="316">
        <v>0.57573030246937196</v>
      </c>
      <c r="O30" s="316">
        <v>0.60157067941746811</v>
      </c>
      <c r="P30" s="316">
        <v>0.75280132605958427</v>
      </c>
      <c r="Q30" s="316">
        <v>0.75465143460142048</v>
      </c>
      <c r="R30" s="316">
        <v>0.91973320285082605</v>
      </c>
      <c r="S30" s="316">
        <v>1.0531056175194371</v>
      </c>
      <c r="T30" s="316">
        <v>1.124587118234486</v>
      </c>
      <c r="U30" s="316">
        <v>1.113248148178217</v>
      </c>
      <c r="V30" s="316">
        <v>1.0129349843026989</v>
      </c>
      <c r="W30" s="316">
        <v>1.130654530830109</v>
      </c>
      <c r="X30" s="316">
        <v>1.0164156738791741</v>
      </c>
      <c r="Y30" s="316">
        <v>0.67665792690201798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28.25256944357168</v>
      </c>
      <c r="C32" s="223">
        <v>21.552337900218021</v>
      </c>
      <c r="D32" s="223">
        <v>40.26180131730947</v>
      </c>
      <c r="E32" s="223">
        <v>47.195588375451898</v>
      </c>
      <c r="F32" s="223">
        <v>61.415524363001538</v>
      </c>
      <c r="G32" s="223">
        <v>60.919892858034707</v>
      </c>
      <c r="H32" s="223">
        <v>50.226966215291682</v>
      </c>
      <c r="I32" s="223">
        <v>55.923808236964348</v>
      </c>
      <c r="J32" s="223">
        <v>50.975703576719233</v>
      </c>
      <c r="K32" s="223">
        <v>16.37214970443328</v>
      </c>
      <c r="L32" s="223">
        <v>49.493636605620068</v>
      </c>
      <c r="M32" s="223">
        <v>61.840798756135399</v>
      </c>
      <c r="N32" s="223">
        <v>62.604977301613388</v>
      </c>
      <c r="O32" s="223">
        <v>76.793446327888148</v>
      </c>
      <c r="P32" s="223">
        <v>65.045968770979002</v>
      </c>
      <c r="Q32" s="223">
        <v>66.206073899880479</v>
      </c>
      <c r="R32" s="223">
        <v>68.181722541145575</v>
      </c>
      <c r="S32" s="223">
        <v>57.489611591776359</v>
      </c>
      <c r="T32" s="223">
        <v>53.053500344875268</v>
      </c>
      <c r="U32" s="223">
        <v>55.675734016373923</v>
      </c>
      <c r="V32" s="223">
        <v>57.218948129744057</v>
      </c>
      <c r="W32" s="223">
        <v>53.220266595884773</v>
      </c>
      <c r="X32" s="223">
        <v>54.8479504619701</v>
      </c>
      <c r="Y32" s="223">
        <v>36.469516078339467</v>
      </c>
      <c r="DA32" s="89" t="s">
        <v>1966</v>
      </c>
    </row>
    <row r="33" spans="1:105" ht="12" customHeight="1" x14ac:dyDescent="0.25">
      <c r="A33" s="55" t="s">
        <v>91</v>
      </c>
      <c r="B33" s="259">
        <v>9.7058388954400887E-2</v>
      </c>
      <c r="C33" s="259">
        <v>7.3219355749214204E-2</v>
      </c>
      <c r="D33" s="259">
        <v>0.14634598247094291</v>
      </c>
      <c r="E33" s="259">
        <v>0.16577848862603589</v>
      </c>
      <c r="F33" s="259">
        <v>0.21111650474755261</v>
      </c>
      <c r="G33" s="259">
        <v>0.2127804818689305</v>
      </c>
      <c r="H33" s="259">
        <v>0.17360122106251419</v>
      </c>
      <c r="I33" s="259">
        <v>0.194812097257865</v>
      </c>
      <c r="J33" s="259">
        <v>0.17848972184252479</v>
      </c>
      <c r="K33" s="259">
        <v>5.6461632253306339E-2</v>
      </c>
      <c r="L33" s="259">
        <v>0.17818001379278769</v>
      </c>
      <c r="M33" s="259">
        <v>0.22350332053517219</v>
      </c>
      <c r="N33" s="259">
        <v>0.22561770063836489</v>
      </c>
      <c r="O33" s="259">
        <v>0.27662090130436928</v>
      </c>
      <c r="P33" s="259">
        <v>0.234100903111017</v>
      </c>
      <c r="Q33" s="259">
        <v>0.23876461420296399</v>
      </c>
      <c r="R33" s="259">
        <v>0.2454914018927242</v>
      </c>
      <c r="S33" s="259">
        <v>0.20707403744488331</v>
      </c>
      <c r="T33" s="259">
        <v>0.1900874934758624</v>
      </c>
      <c r="U33" s="259">
        <v>0.20019809435848249</v>
      </c>
      <c r="V33" s="259">
        <v>0.20561133626513861</v>
      </c>
      <c r="W33" s="259">
        <v>0.18981207667627831</v>
      </c>
      <c r="X33" s="259">
        <v>0.1984577441937137</v>
      </c>
      <c r="Y33" s="259">
        <v>0.13202727122646971</v>
      </c>
      <c r="DA33" s="67" t="s">
        <v>1967</v>
      </c>
    </row>
    <row r="34" spans="1:105" ht="12" customHeight="1" x14ac:dyDescent="0.25">
      <c r="A34" s="173" t="s">
        <v>92</v>
      </c>
      <c r="B34" s="224">
        <v>3.5797821210677663E-2</v>
      </c>
      <c r="C34" s="224">
        <v>2.7005325706599071E-2</v>
      </c>
      <c r="D34" s="224">
        <v>5.3976450380369037E-2</v>
      </c>
      <c r="E34" s="224">
        <v>6.1143696699924512E-2</v>
      </c>
      <c r="F34" s="224">
        <v>7.7865612369958773E-2</v>
      </c>
      <c r="G34" s="224">
        <v>7.8479333204720753E-2</v>
      </c>
      <c r="H34" s="224">
        <v>6.4028937019250109E-2</v>
      </c>
      <c r="I34" s="224">
        <v>7.1852095449375208E-2</v>
      </c>
      <c r="J34" s="224">
        <v>6.5831951460312926E-2</v>
      </c>
      <c r="K34" s="224">
        <v>2.082461329145361E-2</v>
      </c>
      <c r="L34" s="224">
        <v>6.5717722556336317E-2</v>
      </c>
      <c r="M34" s="224">
        <v>8.2434213000071602E-2</v>
      </c>
      <c r="N34" s="224">
        <v>8.321405492533851E-2</v>
      </c>
      <c r="O34" s="224">
        <v>0.10202544751368781</v>
      </c>
      <c r="P34" s="224">
        <v>8.6342894881178398E-2</v>
      </c>
      <c r="Q34" s="224">
        <v>8.8063000661279534E-2</v>
      </c>
      <c r="R34" s="224">
        <v>9.0544026213366061E-2</v>
      </c>
      <c r="S34" s="224">
        <v>7.6374638500415634E-2</v>
      </c>
      <c r="T34" s="224">
        <v>7.0109530759177488E-2</v>
      </c>
      <c r="U34" s="224">
        <v>7.3838600308215582E-2</v>
      </c>
      <c r="V34" s="224">
        <v>7.5835153805880406E-2</v>
      </c>
      <c r="W34" s="224">
        <v>7.0007949417717513E-2</v>
      </c>
      <c r="X34" s="224">
        <v>7.3196710980425087E-2</v>
      </c>
      <c r="Y34" s="224">
        <v>4.8695313215215967E-2</v>
      </c>
      <c r="DA34" s="177" t="s">
        <v>1968</v>
      </c>
    </row>
    <row r="35" spans="1:105" ht="12" customHeight="1" x14ac:dyDescent="0.25">
      <c r="A35" s="173" t="s">
        <v>93</v>
      </c>
      <c r="B35" s="224">
        <v>0.69830869347401259</v>
      </c>
      <c r="C35" s="224">
        <v>0.52679333750598312</v>
      </c>
      <c r="D35" s="224">
        <v>1.052919514895998</v>
      </c>
      <c r="E35" s="224">
        <v>1.192731108002741</v>
      </c>
      <c r="F35" s="224">
        <v>1.518925794969926</v>
      </c>
      <c r="G35" s="224">
        <v>1.5308976574963691</v>
      </c>
      <c r="H35" s="224">
        <v>1.2490135388772159</v>
      </c>
      <c r="I35" s="224">
        <v>1.401620020428987</v>
      </c>
      <c r="J35" s="224">
        <v>1.2841849715530631</v>
      </c>
      <c r="K35" s="224">
        <v>0.4062260776731012</v>
      </c>
      <c r="L35" s="224">
        <v>1.281956706424205</v>
      </c>
      <c r="M35" s="224">
        <v>1.6080455634117841</v>
      </c>
      <c r="N35" s="224">
        <v>1.623257952812371</v>
      </c>
      <c r="O35" s="224">
        <v>1.990212100761426</v>
      </c>
      <c r="P35" s="224">
        <v>1.684292285846027</v>
      </c>
      <c r="Q35" s="224">
        <v>1.7178464178941879</v>
      </c>
      <c r="R35" s="224">
        <v>1.766243824584304</v>
      </c>
      <c r="S35" s="224">
        <v>1.4898413429102011</v>
      </c>
      <c r="T35" s="224">
        <v>1.3676277820482059</v>
      </c>
      <c r="U35" s="224">
        <v>1.4403708037348379</v>
      </c>
      <c r="V35" s="224">
        <v>1.4793176060052919</v>
      </c>
      <c r="W35" s="224">
        <v>1.365646233131619</v>
      </c>
      <c r="X35" s="224">
        <v>1.4278494579466039</v>
      </c>
      <c r="Y35" s="224">
        <v>0.94990028441961616</v>
      </c>
      <c r="DA35" s="177" t="s">
        <v>1969</v>
      </c>
    </row>
    <row r="36" spans="1:105" ht="12" customHeight="1" x14ac:dyDescent="0.25">
      <c r="A36" s="173" t="s">
        <v>94</v>
      </c>
      <c r="B36" s="224">
        <v>0.38987048471121</v>
      </c>
      <c r="C36" s="224">
        <v>0.294112296976204</v>
      </c>
      <c r="D36" s="224">
        <v>0.58785211393000014</v>
      </c>
      <c r="E36" s="224">
        <v>0.66590987560786052</v>
      </c>
      <c r="F36" s="224">
        <v>0.84802658403009423</v>
      </c>
      <c r="G36" s="224">
        <v>0.85471055616118718</v>
      </c>
      <c r="H36" s="224">
        <v>0.69733273889285463</v>
      </c>
      <c r="I36" s="224">
        <v>0.78253397366006205</v>
      </c>
      <c r="J36" s="224">
        <v>0.71696918855110359</v>
      </c>
      <c r="K36" s="224">
        <v>0.22679877722392919</v>
      </c>
      <c r="L36" s="224">
        <v>0.71572513300092699</v>
      </c>
      <c r="M36" s="224">
        <v>0.8977827558270175</v>
      </c>
      <c r="N36" s="224">
        <v>0.90627593611339841</v>
      </c>
      <c r="O36" s="224">
        <v>1.1111489283368761</v>
      </c>
      <c r="P36" s="224">
        <v>0.94035181863675299</v>
      </c>
      <c r="Q36" s="224">
        <v>0.95908531837395417</v>
      </c>
      <c r="R36" s="224">
        <v>0.98610591912169887</v>
      </c>
      <c r="S36" s="224">
        <v>0.83178853697718724</v>
      </c>
      <c r="T36" s="224">
        <v>0.76355587618285048</v>
      </c>
      <c r="U36" s="224">
        <v>0.80416879907693006</v>
      </c>
      <c r="V36" s="224">
        <v>0.82591306321259983</v>
      </c>
      <c r="W36" s="224">
        <v>0.76244956396905617</v>
      </c>
      <c r="X36" s="224">
        <v>0.79717804671008008</v>
      </c>
      <c r="Y36" s="224">
        <v>0.53033577810924704</v>
      </c>
      <c r="DA36" s="177" t="s">
        <v>1970</v>
      </c>
    </row>
    <row r="37" spans="1:105" ht="12" customHeight="1" x14ac:dyDescent="0.25">
      <c r="A37" s="56" t="s">
        <v>95</v>
      </c>
      <c r="B37" s="260">
        <v>0.30634488386248271</v>
      </c>
      <c r="C37" s="260">
        <v>0.24051788594424431</v>
      </c>
      <c r="D37" s="260">
        <v>0.41572497330853281</v>
      </c>
      <c r="E37" s="260">
        <v>0.52012519948612002</v>
      </c>
      <c r="F37" s="260">
        <v>0.73161032231455914</v>
      </c>
      <c r="G37" s="260">
        <v>0.64134070034396107</v>
      </c>
      <c r="H37" s="260">
        <v>0.53668690664253582</v>
      </c>
      <c r="I37" s="260">
        <v>0.60150628953313068</v>
      </c>
      <c r="J37" s="260">
        <v>0.52532592348387197</v>
      </c>
      <c r="K37" s="260">
        <v>0.1708244268476222</v>
      </c>
      <c r="L37" s="260">
        <v>0.47999946200847537</v>
      </c>
      <c r="M37" s="260">
        <v>0.60020606018028955</v>
      </c>
      <c r="N37" s="260">
        <v>0.62722516831634367</v>
      </c>
      <c r="O37" s="260">
        <v>0.79025267128523879</v>
      </c>
      <c r="P37" s="260">
        <v>0.65215368763095694</v>
      </c>
      <c r="Q37" s="260">
        <v>0.67196195429288841</v>
      </c>
      <c r="R37" s="260">
        <v>0.68954904104847292</v>
      </c>
      <c r="S37" s="260">
        <v>0.56813462350154009</v>
      </c>
      <c r="T37" s="260">
        <v>0.53045381074343911</v>
      </c>
      <c r="U37" s="260">
        <v>0.55006556853163835</v>
      </c>
      <c r="V37" s="260">
        <v>0.56854981580919162</v>
      </c>
      <c r="W37" s="260">
        <v>0.54239411657029213</v>
      </c>
      <c r="X37" s="260">
        <v>0.52149834020970876</v>
      </c>
      <c r="Y37" s="260">
        <v>0.33484376364966117</v>
      </c>
      <c r="DA37" s="68" t="s">
        <v>1971</v>
      </c>
    </row>
    <row r="38" spans="1:105" ht="12" customHeight="1" x14ac:dyDescent="0.25">
      <c r="A38" s="37" t="s">
        <v>159</v>
      </c>
      <c r="B38" s="226">
        <v>6.1378476762811527E-3</v>
      </c>
      <c r="C38" s="226">
        <v>5.1296809692378204E-3</v>
      </c>
      <c r="D38" s="226">
        <v>1.1583994562605849E-2</v>
      </c>
      <c r="E38" s="226">
        <v>1.4772919668547459E-2</v>
      </c>
      <c r="F38" s="226">
        <v>6.756724582398314E-3</v>
      </c>
      <c r="G38" s="226">
        <v>9.4101299313908808E-3</v>
      </c>
      <c r="H38" s="226">
        <v>7.7787009438312297E-3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4.9195284462364968E-3</v>
      </c>
      <c r="T38" s="226">
        <v>1.180531582677188E-3</v>
      </c>
      <c r="U38" s="226">
        <v>6.2826604051595299E-3</v>
      </c>
      <c r="V38" s="226">
        <v>1.726764448627222E-3</v>
      </c>
      <c r="W38" s="226">
        <v>1.753806446408058E-3</v>
      </c>
      <c r="X38" s="226">
        <v>1.435850456406582E-3</v>
      </c>
      <c r="Y38" s="226">
        <v>1.256104642027574E-3</v>
      </c>
      <c r="DA38" s="69" t="s">
        <v>1972</v>
      </c>
    </row>
    <row r="39" spans="1:105" ht="12" customHeight="1" x14ac:dyDescent="0.25">
      <c r="A39" s="37" t="s">
        <v>35</v>
      </c>
      <c r="B39" s="226">
        <v>0.2666672548066894</v>
      </c>
      <c r="C39" s="226">
        <v>0.17677281464397529</v>
      </c>
      <c r="D39" s="226">
        <v>0.26334688062783629</v>
      </c>
      <c r="E39" s="226">
        <v>0.3776806952587336</v>
      </c>
      <c r="F39" s="226">
        <v>0.38958399059413262</v>
      </c>
      <c r="G39" s="226">
        <v>0.52356161776411991</v>
      </c>
      <c r="H39" s="226">
        <v>0.47230175246945327</v>
      </c>
      <c r="I39" s="226">
        <v>0.58060563758672123</v>
      </c>
      <c r="J39" s="226">
        <v>0.47536379537477969</v>
      </c>
      <c r="K39" s="226">
        <v>0.1423394308268254</v>
      </c>
      <c r="L39" s="226">
        <v>0.46352677520399982</v>
      </c>
      <c r="M39" s="226">
        <v>0.58800639599471449</v>
      </c>
      <c r="N39" s="226">
        <v>0.61054142849984205</v>
      </c>
      <c r="O39" s="226">
        <v>0.77406995554500369</v>
      </c>
      <c r="P39" s="226">
        <v>0.61589044142479699</v>
      </c>
      <c r="Q39" s="226">
        <v>0.65516171142311119</v>
      </c>
      <c r="R39" s="226">
        <v>0.66242250211850695</v>
      </c>
      <c r="S39" s="226">
        <v>0.52890632891974332</v>
      </c>
      <c r="T39" s="226">
        <v>0.48298534611210631</v>
      </c>
      <c r="U39" s="226">
        <v>0.49937339101467287</v>
      </c>
      <c r="V39" s="226">
        <v>0.51188304356408243</v>
      </c>
      <c r="W39" s="226">
        <v>0.46701016048838812</v>
      </c>
      <c r="X39" s="226">
        <v>0.46599932383932241</v>
      </c>
      <c r="Y39" s="226">
        <v>0.29963382597634641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3.3539781379512093E-2</v>
      </c>
      <c r="C42" s="226">
        <v>5.8615390331031227E-2</v>
      </c>
      <c r="D42" s="226">
        <v>0.1407940981180906</v>
      </c>
      <c r="E42" s="226">
        <v>0.12767158455883901</v>
      </c>
      <c r="F42" s="226">
        <v>0.33526960713802828</v>
      </c>
      <c r="G42" s="226">
        <v>0.1083689526484502</v>
      </c>
      <c r="H42" s="226">
        <v>5.6606453229251327E-2</v>
      </c>
      <c r="I42" s="226">
        <v>2.090065194640945E-2</v>
      </c>
      <c r="J42" s="226">
        <v>4.9962128109092327E-2</v>
      </c>
      <c r="K42" s="226">
        <v>2.8484996020796811E-2</v>
      </c>
      <c r="L42" s="226">
        <v>1.647268680447565E-2</v>
      </c>
      <c r="M42" s="226">
        <v>1.219966418557504E-2</v>
      </c>
      <c r="N42" s="226">
        <v>1.668373981650163E-2</v>
      </c>
      <c r="O42" s="226">
        <v>1.618271574023512E-2</v>
      </c>
      <c r="P42" s="226">
        <v>3.6263246206159901E-2</v>
      </c>
      <c r="Q42" s="226">
        <v>1.680024286977717E-2</v>
      </c>
      <c r="R42" s="226">
        <v>2.712653892996594E-2</v>
      </c>
      <c r="S42" s="226">
        <v>3.4308766135560338E-2</v>
      </c>
      <c r="T42" s="226">
        <v>4.6287933048655742E-2</v>
      </c>
      <c r="U42" s="226">
        <v>4.4409517111805817E-2</v>
      </c>
      <c r="V42" s="226">
        <v>5.4940007796482053E-2</v>
      </c>
      <c r="W42" s="226">
        <v>7.3630149635496037E-2</v>
      </c>
      <c r="X42" s="226">
        <v>5.406316591397984E-2</v>
      </c>
      <c r="Y42" s="226">
        <v>3.395383303128726E-2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1.1670327294674459</v>
      </c>
      <c r="C43" s="261">
        <f t="shared" si="1"/>
        <v>1.0436646912637766</v>
      </c>
      <c r="D43" s="261">
        <f t="shared" si="1"/>
        <v>1.8193627608985574</v>
      </c>
      <c r="E43" s="261">
        <f t="shared" si="1"/>
        <v>2.1970665360413202</v>
      </c>
      <c r="F43" s="261">
        <f t="shared" si="1"/>
        <v>3.3177379111515299</v>
      </c>
      <c r="G43" s="261">
        <f t="shared" si="1"/>
        <v>2.580419974239939</v>
      </c>
      <c r="H43" s="261">
        <f t="shared" si="1"/>
        <v>2.0235275078138444</v>
      </c>
      <c r="I43" s="261">
        <f t="shared" si="1"/>
        <v>1.9306320594870356</v>
      </c>
      <c r="J43" s="261">
        <f t="shared" si="1"/>
        <v>1.9513109443780929</v>
      </c>
      <c r="K43" s="261">
        <f t="shared" si="1"/>
        <v>0.69272181295082069</v>
      </c>
      <c r="L43" s="261">
        <f t="shared" si="1"/>
        <v>1.6030069770027628</v>
      </c>
      <c r="M43" s="261">
        <f t="shared" si="1"/>
        <v>1.9091737497054151</v>
      </c>
      <c r="N43" s="261">
        <f t="shared" si="1"/>
        <v>2.0023648910361533</v>
      </c>
      <c r="O43" s="261">
        <f t="shared" si="1"/>
        <v>2.4203655644804298</v>
      </c>
      <c r="P43" s="261">
        <f t="shared" si="1"/>
        <v>2.2552342295373329</v>
      </c>
      <c r="Q43" s="261">
        <f t="shared" si="1"/>
        <v>2.112847274403844</v>
      </c>
      <c r="R43" s="261">
        <f t="shared" si="1"/>
        <v>2.2775021943251836</v>
      </c>
      <c r="S43" s="261">
        <f t="shared" si="1"/>
        <v>1.997863611269447</v>
      </c>
      <c r="T43" s="261">
        <f t="shared" si="1"/>
        <v>1.9493737147479941</v>
      </c>
      <c r="U43" s="261">
        <f t="shared" si="1"/>
        <v>2.0087691116009339</v>
      </c>
      <c r="V43" s="261">
        <f t="shared" si="1"/>
        <v>2.1215484611387145</v>
      </c>
      <c r="W43" s="261">
        <f t="shared" si="1"/>
        <v>2.1110702634425382</v>
      </c>
      <c r="X43" s="261">
        <f t="shared" si="1"/>
        <v>2.000565858421532</v>
      </c>
      <c r="Y43" s="261">
        <f t="shared" si="1"/>
        <v>1.3081391826618265</v>
      </c>
      <c r="DA43" s="70"/>
    </row>
    <row r="44" spans="1:105" ht="12" customHeight="1" x14ac:dyDescent="0.25">
      <c r="A44" s="60" t="s">
        <v>1884</v>
      </c>
      <c r="B44" s="262">
        <v>0.68013564787894598</v>
      </c>
      <c r="C44" s="262">
        <v>0.50493017342317736</v>
      </c>
      <c r="D44" s="262">
        <v>0.95119474591659736</v>
      </c>
      <c r="E44" s="262">
        <v>1.1111536974518681</v>
      </c>
      <c r="F44" s="262">
        <v>1.4044665780809049</v>
      </c>
      <c r="G44" s="262">
        <v>1.4593702076208119</v>
      </c>
      <c r="H44" s="262">
        <v>1.2135330292936839</v>
      </c>
      <c r="I44" s="262">
        <v>1.379965448746745</v>
      </c>
      <c r="J44" s="262">
        <v>1.2404194089937719</v>
      </c>
      <c r="K44" s="262">
        <v>0.39270447825617172</v>
      </c>
      <c r="L44" s="262">
        <v>1.2295409292951449</v>
      </c>
      <c r="M44" s="262">
        <v>1.544436487139867</v>
      </c>
      <c r="N44" s="262">
        <v>1.556861473158025</v>
      </c>
      <c r="O44" s="262">
        <v>1.9124427100849239</v>
      </c>
      <c r="P44" s="262">
        <v>1.6016049421425611</v>
      </c>
      <c r="Q44" s="262">
        <v>1.6464965073954381</v>
      </c>
      <c r="R44" s="262">
        <v>1.686549628327989</v>
      </c>
      <c r="S44" s="262">
        <v>1.415280076599597</v>
      </c>
      <c r="T44" s="262">
        <v>1.296682108887202</v>
      </c>
      <c r="U44" s="262">
        <v>1.3639968631461239</v>
      </c>
      <c r="V44" s="262">
        <v>1.3965157560740711</v>
      </c>
      <c r="W44" s="262">
        <v>1.2865739264733389</v>
      </c>
      <c r="X44" s="262">
        <v>1.341675886590814</v>
      </c>
      <c r="Y44" s="262">
        <v>0.89446373896738174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0.43372194503056211</v>
      </c>
      <c r="E45" s="229">
        <v>0.15947398187137221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6.5978982354872734E-3</v>
      </c>
      <c r="P45" s="229">
        <v>8.7786520995238419E-3</v>
      </c>
      <c r="Q45" s="229">
        <v>6.3526716073828799E-3</v>
      </c>
      <c r="R45" s="229">
        <v>1.213902970068813E-2</v>
      </c>
      <c r="S45" s="229">
        <v>1.018257888073802E-2</v>
      </c>
      <c r="T45" s="229">
        <v>8.9364592268973125E-3</v>
      </c>
      <c r="U45" s="229">
        <v>7.5093289989284174E-3</v>
      </c>
      <c r="V45" s="229">
        <v>8.4965800845630459E-3</v>
      </c>
      <c r="W45" s="229">
        <v>2.7709029886874119E-2</v>
      </c>
      <c r="X45" s="229">
        <v>2.4789896643657321E-2</v>
      </c>
      <c r="Y45" s="229">
        <v>7.8519330871989895E-3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3.2485049931908379E-3</v>
      </c>
      <c r="T47" s="229">
        <v>3.5699193825358242E-3</v>
      </c>
      <c r="U47" s="229">
        <v>3.4823511666869172E-3</v>
      </c>
      <c r="V47" s="229">
        <v>3.58597196815229E-3</v>
      </c>
      <c r="W47" s="229">
        <v>3.6789376511834372E-3</v>
      </c>
      <c r="X47" s="229">
        <v>3.3438929744595831E-3</v>
      </c>
      <c r="Y47" s="229">
        <v>3.0049183712937172E-3</v>
      </c>
      <c r="DA47" s="73" t="s">
        <v>1980</v>
      </c>
    </row>
    <row r="48" spans="1:105" ht="12" customHeight="1" x14ac:dyDescent="0.25">
      <c r="A48" s="64" t="s">
        <v>159</v>
      </c>
      <c r="B48" s="229">
        <v>8.6115823511352246E-3</v>
      </c>
      <c r="C48" s="229">
        <v>9.4159644843328262E-3</v>
      </c>
      <c r="D48" s="229">
        <v>9.0812812784340016E-3</v>
      </c>
      <c r="E48" s="229">
        <v>1.8900466013400789E-2</v>
      </c>
      <c r="F48" s="229">
        <v>1.0441453917768261E-2</v>
      </c>
      <c r="G48" s="229">
        <v>9.7220161008089567E-3</v>
      </c>
      <c r="H48" s="229">
        <v>9.2081415545651434E-3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3.2456824451803832E-3</v>
      </c>
      <c r="T48" s="229">
        <v>9.1437241525017094E-4</v>
      </c>
      <c r="U48" s="229">
        <v>4.4573383223941504E-3</v>
      </c>
      <c r="V48" s="229">
        <v>1.2624453220495149E-3</v>
      </c>
      <c r="W48" s="229">
        <v>1.590307751259931E-3</v>
      </c>
      <c r="X48" s="229">
        <v>9.034627628060108E-4</v>
      </c>
      <c r="Y48" s="229">
        <v>7.8975395344396736E-4</v>
      </c>
      <c r="DA48" s="73" t="s">
        <v>1981</v>
      </c>
    </row>
    <row r="49" spans="1:105" ht="12" customHeight="1" x14ac:dyDescent="0.25">
      <c r="A49" s="64" t="s">
        <v>32</v>
      </c>
      <c r="B49" s="229">
        <v>0.2379268421044608</v>
      </c>
      <c r="C49" s="229">
        <v>0.1667314685589289</v>
      </c>
      <c r="D49" s="229">
        <v>0.27527984619044671</v>
      </c>
      <c r="E49" s="229">
        <v>0.23541938787440711</v>
      </c>
      <c r="F49" s="229">
        <v>0.2751113824563024</v>
      </c>
      <c r="G49" s="229">
        <v>0.28048600206100688</v>
      </c>
      <c r="H49" s="229">
        <v>9.2116673408172825E-2</v>
      </c>
      <c r="I49" s="229">
        <v>0.221001135186566</v>
      </c>
      <c r="J49" s="229">
        <v>0.16015322348703831</v>
      </c>
      <c r="K49" s="229">
        <v>5.2594392997403303E-2</v>
      </c>
      <c r="L49" s="229">
        <v>6.5759086033318065E-2</v>
      </c>
      <c r="M49" s="229">
        <v>7.937387926564296E-2</v>
      </c>
      <c r="N49" s="229">
        <v>4.0408025576473973E-2</v>
      </c>
      <c r="O49" s="229">
        <v>1.6937307047196488E-2</v>
      </c>
      <c r="P49" s="229">
        <v>3.4550645790438102E-2</v>
      </c>
      <c r="Q49" s="229">
        <v>0</v>
      </c>
      <c r="R49" s="229">
        <v>0</v>
      </c>
      <c r="S49" s="229">
        <v>8.8310725823852827E-4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0.35750723095047482</v>
      </c>
      <c r="C51" s="229">
        <v>0.31005462951576951</v>
      </c>
      <c r="D51" s="229">
        <v>0.1972719094940644</v>
      </c>
      <c r="E51" s="229">
        <v>0.46172059901722418</v>
      </c>
      <c r="F51" s="229">
        <v>0.57527320873729271</v>
      </c>
      <c r="G51" s="229">
        <v>0.51686461896152869</v>
      </c>
      <c r="H51" s="229">
        <v>0.53423551566321648</v>
      </c>
      <c r="I51" s="229">
        <v>0.52747788122792783</v>
      </c>
      <c r="J51" s="229">
        <v>0.43648835907029321</v>
      </c>
      <c r="K51" s="229">
        <v>0.1962276175790553</v>
      </c>
      <c r="L51" s="229">
        <v>0.24511639606930991</v>
      </c>
      <c r="M51" s="229">
        <v>0.27967083384692948</v>
      </c>
      <c r="N51" s="229">
        <v>0.33842278718965157</v>
      </c>
      <c r="O51" s="229">
        <v>0.44157403404549522</v>
      </c>
      <c r="P51" s="229">
        <v>0.3880941298715429</v>
      </c>
      <c r="Q51" s="229">
        <v>0.37111699423850009</v>
      </c>
      <c r="R51" s="229">
        <v>0.40369107469875731</v>
      </c>
      <c r="S51" s="229">
        <v>0.33343378446817862</v>
      </c>
      <c r="T51" s="229">
        <v>0.35746024390682157</v>
      </c>
      <c r="U51" s="229">
        <v>0.3385366548420623</v>
      </c>
      <c r="V51" s="229">
        <v>0.35760082306773688</v>
      </c>
      <c r="W51" s="229">
        <v>0.40464495533832001</v>
      </c>
      <c r="X51" s="229">
        <v>0.28017838057198019</v>
      </c>
      <c r="Y51" s="229">
        <v>0.18001351626876891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6.5103089915654416E-2</v>
      </c>
      <c r="C53" s="229">
        <v>6.3173443146943443E-3</v>
      </c>
      <c r="D53" s="229">
        <v>2.222698577558712E-2</v>
      </c>
      <c r="E53" s="229">
        <v>0.2180668130252135</v>
      </c>
      <c r="F53" s="229">
        <v>0.26586570158597878</v>
      </c>
      <c r="G53" s="229">
        <v>0.50373751005323031</v>
      </c>
      <c r="H53" s="229">
        <v>0.47104549410544949</v>
      </c>
      <c r="I53" s="229">
        <v>0.52796012307520279</v>
      </c>
      <c r="J53" s="229">
        <v>0.53921378056303437</v>
      </c>
      <c r="K53" s="229">
        <v>0.1256322882352344</v>
      </c>
      <c r="L53" s="229">
        <v>0.8711278378782713</v>
      </c>
      <c r="M53" s="229">
        <v>1.143805798436341</v>
      </c>
      <c r="N53" s="229">
        <v>1.1574665234391091</v>
      </c>
      <c r="O53" s="229">
        <v>1.4414559628252119</v>
      </c>
      <c r="P53" s="229">
        <v>1.1656856356745871</v>
      </c>
      <c r="Q53" s="229">
        <v>1.26575838528923</v>
      </c>
      <c r="R53" s="229">
        <v>1.266846932876504</v>
      </c>
      <c r="S53" s="229">
        <v>1.0607847627757681</v>
      </c>
      <c r="T53" s="229">
        <v>0.92160902412613754</v>
      </c>
      <c r="U53" s="229">
        <v>1.0057126593812611</v>
      </c>
      <c r="V53" s="229">
        <v>1.020812211731104</v>
      </c>
      <c r="W53" s="229">
        <v>0.84452938216596007</v>
      </c>
      <c r="X53" s="229">
        <v>1.0279467321753211</v>
      </c>
      <c r="Y53" s="229">
        <v>0.69912034499439579</v>
      </c>
      <c r="DA53" s="73" t="s">
        <v>1986</v>
      </c>
    </row>
    <row r="54" spans="1:105" ht="12" customHeight="1" x14ac:dyDescent="0.25">
      <c r="A54" s="64" t="s">
        <v>39</v>
      </c>
      <c r="B54" s="229">
        <v>1.0986902557220809E-2</v>
      </c>
      <c r="C54" s="229">
        <v>1.2410766549451819E-2</v>
      </c>
      <c r="D54" s="229">
        <v>1.3612778147503E-2</v>
      </c>
      <c r="E54" s="229">
        <v>1.757244965024983E-2</v>
      </c>
      <c r="F54" s="229">
        <v>0.2777748313835629</v>
      </c>
      <c r="G54" s="229">
        <v>0.14856006044423681</v>
      </c>
      <c r="H54" s="229">
        <v>0.1069272045622796</v>
      </c>
      <c r="I54" s="229">
        <v>0.1035263092570483</v>
      </c>
      <c r="J54" s="229">
        <v>0.10456404587340599</v>
      </c>
      <c r="K54" s="229">
        <v>1.825017944447872E-2</v>
      </c>
      <c r="L54" s="229">
        <v>4.7537609314246151E-2</v>
      </c>
      <c r="M54" s="229">
        <v>4.1585975590953547E-2</v>
      </c>
      <c r="N54" s="229">
        <v>2.0564136952789889E-2</v>
      </c>
      <c r="O54" s="229">
        <v>5.8775079315327231E-3</v>
      </c>
      <c r="P54" s="229">
        <v>4.4958787064693631E-3</v>
      </c>
      <c r="Q54" s="229">
        <v>3.2684562603251159E-3</v>
      </c>
      <c r="R54" s="229">
        <v>3.8725910520398688E-3</v>
      </c>
      <c r="S54" s="229">
        <v>3.5016557783018251E-3</v>
      </c>
      <c r="T54" s="229">
        <v>4.1920898295595794E-3</v>
      </c>
      <c r="U54" s="229">
        <v>4.2985304347913046E-3</v>
      </c>
      <c r="V54" s="229">
        <v>4.7577239004651019E-3</v>
      </c>
      <c r="W54" s="229">
        <v>4.4213136797414052E-3</v>
      </c>
      <c r="X54" s="229">
        <v>4.5135214625901046E-3</v>
      </c>
      <c r="Y54" s="229">
        <v>3.683272292280436E-3</v>
      </c>
      <c r="DA54" s="73" t="s">
        <v>1987</v>
      </c>
    </row>
    <row r="55" spans="1:105" ht="12" customHeight="1" x14ac:dyDescent="0.25">
      <c r="A55" s="60" t="s">
        <v>1896</v>
      </c>
      <c r="B55" s="262">
        <v>0.48689708158849998</v>
      </c>
      <c r="C55" s="262">
        <v>0.53873451784059934</v>
      </c>
      <c r="D55" s="262">
        <v>0.86816801498196006</v>
      </c>
      <c r="E55" s="262">
        <v>1.0859128385894521</v>
      </c>
      <c r="F55" s="262">
        <v>1.913271333070625</v>
      </c>
      <c r="G55" s="262">
        <v>1.121049766619127</v>
      </c>
      <c r="H55" s="262">
        <v>0.80999447852016038</v>
      </c>
      <c r="I55" s="262">
        <v>0.55066661074029066</v>
      </c>
      <c r="J55" s="262">
        <v>0.71089153538432093</v>
      </c>
      <c r="K55" s="262">
        <v>0.30001733469464897</v>
      </c>
      <c r="L55" s="262">
        <v>0.37346604770761788</v>
      </c>
      <c r="M55" s="262">
        <v>0.36473726256554811</v>
      </c>
      <c r="N55" s="262">
        <v>0.44550341787812808</v>
      </c>
      <c r="O55" s="262">
        <v>0.50792285439550566</v>
      </c>
      <c r="P55" s="262">
        <v>0.65362928739477166</v>
      </c>
      <c r="Q55" s="262">
        <v>0.46635076700840578</v>
      </c>
      <c r="R55" s="262">
        <v>0.59095256599719437</v>
      </c>
      <c r="S55" s="262">
        <v>0.58258353466985002</v>
      </c>
      <c r="T55" s="262">
        <v>0.652691605860792</v>
      </c>
      <c r="U55" s="262">
        <v>0.64477224845480985</v>
      </c>
      <c r="V55" s="262">
        <v>0.72503270506464335</v>
      </c>
      <c r="W55" s="262">
        <v>0.82449633696919933</v>
      </c>
      <c r="X55" s="262">
        <v>0.65888997183071796</v>
      </c>
      <c r="Y55" s="262">
        <v>0.4136754436944447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22.611812109746175</v>
      </c>
      <c r="C56" s="261">
        <f t="shared" si="2"/>
        <v>17.153725455619082</v>
      </c>
      <c r="D56" s="261">
        <f t="shared" si="2"/>
        <v>32.010862865345196</v>
      </c>
      <c r="E56" s="261">
        <f t="shared" si="2"/>
        <v>37.542476592971397</v>
      </c>
      <c r="F56" s="261">
        <f t="shared" si="2"/>
        <v>48.571471113530514</v>
      </c>
      <c r="G56" s="261">
        <f t="shared" si="2"/>
        <v>48.676178097417335</v>
      </c>
      <c r="H56" s="261">
        <f t="shared" si="2"/>
        <v>40.223586702701553</v>
      </c>
      <c r="I56" s="261">
        <f t="shared" si="2"/>
        <v>44.973653888097239</v>
      </c>
      <c r="J56" s="261">
        <f t="shared" si="2"/>
        <v>40.872557609351801</v>
      </c>
      <c r="K56" s="261">
        <f t="shared" si="2"/>
        <v>13.094947888113184</v>
      </c>
      <c r="L56" s="261">
        <f t="shared" si="2"/>
        <v>39.828794095481328</v>
      </c>
      <c r="M56" s="261">
        <f t="shared" si="2"/>
        <v>49.813296987649998</v>
      </c>
      <c r="N56" s="261">
        <f t="shared" si="2"/>
        <v>50.375096972457122</v>
      </c>
      <c r="O56" s="261">
        <f t="shared" si="2"/>
        <v>61.799190711164499</v>
      </c>
      <c r="P56" s="261">
        <f t="shared" si="2"/>
        <v>52.227020930764482</v>
      </c>
      <c r="Q56" s="261">
        <f t="shared" si="2"/>
        <v>53.265465485380787</v>
      </c>
      <c r="R56" s="261">
        <f t="shared" si="2"/>
        <v>54.79557119102077</v>
      </c>
      <c r="S56" s="261">
        <f t="shared" si="2"/>
        <v>46.161456193409457</v>
      </c>
      <c r="T56" s="261">
        <f t="shared" si="2"/>
        <v>42.539296534432872</v>
      </c>
      <c r="U56" s="261">
        <f t="shared" si="2"/>
        <v>44.661142912808813</v>
      </c>
      <c r="V56" s="261">
        <f t="shared" si="2"/>
        <v>45.860173532411316</v>
      </c>
      <c r="W56" s="261">
        <f t="shared" si="2"/>
        <v>42.573717036685018</v>
      </c>
      <c r="X56" s="261">
        <f t="shared" si="2"/>
        <v>43.981336510410102</v>
      </c>
      <c r="Y56" s="261">
        <f t="shared" si="2"/>
        <v>29.26836828824311</v>
      </c>
      <c r="DA56" s="70"/>
    </row>
    <row r="57" spans="1:105" ht="12" customHeight="1" x14ac:dyDescent="0.25">
      <c r="A57" s="60" t="s">
        <v>1899</v>
      </c>
      <c r="B57" s="262">
        <v>21.604308814978289</v>
      </c>
      <c r="C57" s="262">
        <v>16.038958449912691</v>
      </c>
      <c r="D57" s="262">
        <v>30.214421340880161</v>
      </c>
      <c r="E57" s="262">
        <v>35.295470389647583</v>
      </c>
      <c r="F57" s="262">
        <v>44.612467774334633</v>
      </c>
      <c r="G57" s="262">
        <v>46.356465418543443</v>
      </c>
      <c r="H57" s="262">
        <v>38.547519754034653</v>
      </c>
      <c r="I57" s="262">
        <v>43.834196607249552</v>
      </c>
      <c r="J57" s="262">
        <v>39.401557697449228</v>
      </c>
      <c r="K57" s="262">
        <v>12.474142250490161</v>
      </c>
      <c r="L57" s="262">
        <v>39.056005989375222</v>
      </c>
      <c r="M57" s="262">
        <v>49.058570767972263</v>
      </c>
      <c r="N57" s="262">
        <v>49.453246794431386</v>
      </c>
      <c r="O57" s="262">
        <v>60.748180202697597</v>
      </c>
      <c r="P57" s="262">
        <v>50.874509926881373</v>
      </c>
      <c r="Q57" s="262">
        <v>52.300477293737458</v>
      </c>
      <c r="R57" s="262">
        <v>53.572752899830228</v>
      </c>
      <c r="S57" s="262">
        <v>44.955955374340142</v>
      </c>
      <c r="T57" s="262">
        <v>41.188725811711123</v>
      </c>
      <c r="U57" s="262">
        <v>43.326959182288661</v>
      </c>
      <c r="V57" s="262">
        <v>44.359912251764619</v>
      </c>
      <c r="W57" s="262">
        <v>40.867642370329612</v>
      </c>
      <c r="X57" s="262">
        <v>42.617939927002347</v>
      </c>
      <c r="Y57" s="262">
        <v>28.4123775907286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13.77705001861786</v>
      </c>
      <c r="E58" s="229">
        <v>5.0656441300318251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0.20958029689194871</v>
      </c>
      <c r="P58" s="229">
        <v>0.27885130198487512</v>
      </c>
      <c r="Q58" s="229">
        <v>0.20179074517569151</v>
      </c>
      <c r="R58" s="229">
        <v>0.3855927081395053</v>
      </c>
      <c r="S58" s="229">
        <v>0.32344662327050178</v>
      </c>
      <c r="T58" s="229">
        <v>0.28386399897203229</v>
      </c>
      <c r="U58" s="229">
        <v>0.23853162702478509</v>
      </c>
      <c r="V58" s="229">
        <v>0.2698913673920027</v>
      </c>
      <c r="W58" s="229">
        <v>0.88016918464188421</v>
      </c>
      <c r="X58" s="229">
        <v>0.78744377573970337</v>
      </c>
      <c r="Y58" s="229">
        <v>0.24941434512279151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0.10318780566606189</v>
      </c>
      <c r="T60" s="229">
        <v>0.1133974392099615</v>
      </c>
      <c r="U60" s="229">
        <v>0.1106158605888786</v>
      </c>
      <c r="V60" s="229">
        <v>0.1139073448707198</v>
      </c>
      <c r="W60" s="229">
        <v>0.1168603724493562</v>
      </c>
      <c r="X60" s="229">
        <v>0.106217776835775</v>
      </c>
      <c r="Y60" s="229">
        <v>9.545034826462391E-2</v>
      </c>
      <c r="DA60" s="73" t="s">
        <v>1992</v>
      </c>
    </row>
    <row r="61" spans="1:105" ht="12" customHeight="1" x14ac:dyDescent="0.25">
      <c r="A61" s="64" t="s">
        <v>159</v>
      </c>
      <c r="B61" s="229">
        <v>0.27354438056547192</v>
      </c>
      <c r="C61" s="229">
        <v>0.29909534244351338</v>
      </c>
      <c r="D61" s="229">
        <v>0.28846422884437423</v>
      </c>
      <c r="E61" s="229">
        <v>0.60036774395508408</v>
      </c>
      <c r="F61" s="229">
        <v>0.33166971268205081</v>
      </c>
      <c r="G61" s="229">
        <v>0.30881698202569641</v>
      </c>
      <c r="H61" s="229">
        <v>0.29249390820383409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0.103098148258671</v>
      </c>
      <c r="T61" s="229">
        <v>2.9044770837358382E-2</v>
      </c>
      <c r="U61" s="229">
        <v>0.14158604082899071</v>
      </c>
      <c r="V61" s="229">
        <v>4.0101204347455198E-2</v>
      </c>
      <c r="W61" s="229">
        <v>5.051565798119783E-2</v>
      </c>
      <c r="X61" s="229">
        <v>2.869822893619094E-2</v>
      </c>
      <c r="Y61" s="229">
        <v>2.5086302050573089E-2</v>
      </c>
      <c r="DA61" s="73" t="s">
        <v>1993</v>
      </c>
    </row>
    <row r="62" spans="1:105" ht="12" customHeight="1" x14ac:dyDescent="0.25">
      <c r="A62" s="64" t="s">
        <v>32</v>
      </c>
      <c r="B62" s="229">
        <v>7.5576761609652259</v>
      </c>
      <c r="C62" s="229">
        <v>5.2961760601071548</v>
      </c>
      <c r="D62" s="229">
        <v>8.744183349578897</v>
      </c>
      <c r="E62" s="229">
        <v>7.4780276148341098</v>
      </c>
      <c r="F62" s="229">
        <v>8.7388321486119587</v>
      </c>
      <c r="G62" s="229">
        <v>8.9095553595849282</v>
      </c>
      <c r="H62" s="229">
        <v>2.9260590376713731</v>
      </c>
      <c r="I62" s="229">
        <v>7.0200360588673911</v>
      </c>
      <c r="J62" s="229">
        <v>5.0872200401765131</v>
      </c>
      <c r="K62" s="229">
        <v>1.670645424623399</v>
      </c>
      <c r="L62" s="229">
        <v>2.0888180269406909</v>
      </c>
      <c r="M62" s="229">
        <v>2.521287929614541</v>
      </c>
      <c r="N62" s="229">
        <v>1.2835490477232909</v>
      </c>
      <c r="O62" s="229">
        <v>0.5380085767933005</v>
      </c>
      <c r="P62" s="229">
        <v>1.0974911015786231</v>
      </c>
      <c r="Q62" s="229">
        <v>0</v>
      </c>
      <c r="R62" s="229">
        <v>0</v>
      </c>
      <c r="S62" s="229">
        <v>2.8051642320517961E-2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11.35611204195626</v>
      </c>
      <c r="C64" s="229">
        <v>9.8487941140303246</v>
      </c>
      <c r="D64" s="229">
        <v>6.2662841839291072</v>
      </c>
      <c r="E64" s="229">
        <v>14.666419027605951</v>
      </c>
      <c r="F64" s="229">
        <v>18.273384277537531</v>
      </c>
      <c r="G64" s="229">
        <v>16.41805260230738</v>
      </c>
      <c r="H64" s="229">
        <v>16.969834026949229</v>
      </c>
      <c r="I64" s="229">
        <v>16.75517975665182</v>
      </c>
      <c r="J64" s="229">
        <v>13.86492434693873</v>
      </c>
      <c r="K64" s="229">
        <v>6.233112558393521</v>
      </c>
      <c r="L64" s="229">
        <v>7.7860502280839601</v>
      </c>
      <c r="M64" s="229">
        <v>8.8836617810201091</v>
      </c>
      <c r="N64" s="229">
        <v>10.7499002989654</v>
      </c>
      <c r="O64" s="229">
        <v>14.026469316739259</v>
      </c>
      <c r="P64" s="229">
        <v>12.32769589003725</v>
      </c>
      <c r="Q64" s="229">
        <v>11.788422169928831</v>
      </c>
      <c r="R64" s="229">
        <v>12.823128255136989</v>
      </c>
      <c r="S64" s="229">
        <v>10.59142609487156</v>
      </c>
      <c r="T64" s="229">
        <v>11.354619512334329</v>
      </c>
      <c r="U64" s="229">
        <v>10.753517271453751</v>
      </c>
      <c r="V64" s="229">
        <v>11.359084968034001</v>
      </c>
      <c r="W64" s="229">
        <v>12.853427993099579</v>
      </c>
      <c r="X64" s="229">
        <v>8.8997838534629015</v>
      </c>
      <c r="Y64" s="229">
        <v>5.718076399125601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2.06798050320314</v>
      </c>
      <c r="C66" s="229">
        <v>0.20066858411382049</v>
      </c>
      <c r="D66" s="229">
        <v>0.70603366581276739</v>
      </c>
      <c r="E66" s="229">
        <v>6.9268281784479617</v>
      </c>
      <c r="F66" s="229">
        <v>8.4451458150840324</v>
      </c>
      <c r="G66" s="229">
        <v>16.00107384874967</v>
      </c>
      <c r="H66" s="229">
        <v>14.962621577467219</v>
      </c>
      <c r="I66" s="229">
        <v>16.770498027094678</v>
      </c>
      <c r="J66" s="229">
        <v>17.127967147296399</v>
      </c>
      <c r="K66" s="229">
        <v>3.990672685119212</v>
      </c>
      <c r="L66" s="229">
        <v>27.671119556133331</v>
      </c>
      <c r="M66" s="229">
        <v>36.332654773860263</v>
      </c>
      <c r="N66" s="229">
        <v>36.766583685712888</v>
      </c>
      <c r="O66" s="229">
        <v>45.787424701506751</v>
      </c>
      <c r="P66" s="229">
        <v>37.027661368486903</v>
      </c>
      <c r="Q66" s="229">
        <v>40.206442826834383</v>
      </c>
      <c r="R66" s="229">
        <v>40.241020220783057</v>
      </c>
      <c r="S66" s="229">
        <v>33.695515994053828</v>
      </c>
      <c r="T66" s="229">
        <v>29.27463958988908</v>
      </c>
      <c r="U66" s="229">
        <v>31.94616682740477</v>
      </c>
      <c r="V66" s="229">
        <v>32.425799666752731</v>
      </c>
      <c r="W66" s="229">
        <v>26.826227433506979</v>
      </c>
      <c r="X66" s="229">
        <v>32.652425610274911</v>
      </c>
      <c r="Y66" s="229">
        <v>22.2073521351161</v>
      </c>
      <c r="DA66" s="73" t="s">
        <v>1998</v>
      </c>
    </row>
    <row r="67" spans="1:105" ht="12" customHeight="1" x14ac:dyDescent="0.25">
      <c r="A67" s="64" t="s">
        <v>39</v>
      </c>
      <c r="B67" s="229">
        <v>0.34899572828819042</v>
      </c>
      <c r="C67" s="229">
        <v>0.39422434921788141</v>
      </c>
      <c r="D67" s="229">
        <v>0.43240589409715441</v>
      </c>
      <c r="E67" s="229">
        <v>0.55818369477264163</v>
      </c>
      <c r="F67" s="229">
        <v>8.8234358204190553</v>
      </c>
      <c r="G67" s="229">
        <v>4.7189666258757574</v>
      </c>
      <c r="H67" s="229">
        <v>3.396511203743001</v>
      </c>
      <c r="I67" s="229">
        <v>3.28848276463565</v>
      </c>
      <c r="J67" s="229">
        <v>3.3214461630376002</v>
      </c>
      <c r="K67" s="229">
        <v>0.57971158235402986</v>
      </c>
      <c r="L67" s="229">
        <v>1.5100181782172299</v>
      </c>
      <c r="M67" s="229">
        <v>1.3209662834773479</v>
      </c>
      <c r="N67" s="229">
        <v>0.65321376202979686</v>
      </c>
      <c r="O67" s="229">
        <v>0.18669731076633361</v>
      </c>
      <c r="P67" s="229">
        <v>0.14281026479373279</v>
      </c>
      <c r="Q67" s="229">
        <v>0.10382155179856251</v>
      </c>
      <c r="R67" s="229">
        <v>0.1230117157706782</v>
      </c>
      <c r="S67" s="229">
        <v>0.1112290658989992</v>
      </c>
      <c r="T67" s="229">
        <v>0.13316050046836311</v>
      </c>
      <c r="U67" s="229">
        <v>0.13654155498748849</v>
      </c>
      <c r="V67" s="229">
        <v>0.15112770036771511</v>
      </c>
      <c r="W67" s="229">
        <v>0.14044172865060939</v>
      </c>
      <c r="X67" s="229">
        <v>0.14337068175286219</v>
      </c>
      <c r="Y67" s="229">
        <v>0.11699806104890791</v>
      </c>
      <c r="DA67" s="73" t="s">
        <v>1999</v>
      </c>
    </row>
    <row r="68" spans="1:105" ht="12" customHeight="1" x14ac:dyDescent="0.25">
      <c r="A68" s="60" t="s">
        <v>1911</v>
      </c>
      <c r="B68" s="262">
        <v>1.0075032947678859</v>
      </c>
      <c r="C68" s="262">
        <v>1.114767005706391</v>
      </c>
      <c r="D68" s="262">
        <v>1.7964415244650329</v>
      </c>
      <c r="E68" s="262">
        <v>2.247006203323815</v>
      </c>
      <c r="F68" s="262">
        <v>3.9590033391958799</v>
      </c>
      <c r="G68" s="262">
        <v>2.3197126788738931</v>
      </c>
      <c r="H68" s="262">
        <v>1.6760669486669031</v>
      </c>
      <c r="I68" s="262">
        <v>1.1394572808476899</v>
      </c>
      <c r="J68" s="262">
        <v>1.470999911902575</v>
      </c>
      <c r="K68" s="262">
        <v>0.62080563762302421</v>
      </c>
      <c r="L68" s="262">
        <v>0.77278810610610293</v>
      </c>
      <c r="M68" s="262">
        <v>0.75472621967773257</v>
      </c>
      <c r="N68" s="262">
        <v>0.92185017802573288</v>
      </c>
      <c r="O68" s="262">
        <v>1.051010508466905</v>
      </c>
      <c r="P68" s="262">
        <v>1.352511003883109</v>
      </c>
      <c r="Q68" s="262">
        <v>0.96498819164332617</v>
      </c>
      <c r="R68" s="262">
        <v>1.222818291190539</v>
      </c>
      <c r="S68" s="262">
        <v>1.2055008190693131</v>
      </c>
      <c r="T68" s="262">
        <v>1.3505707227217481</v>
      </c>
      <c r="U68" s="262">
        <v>1.33418373052015</v>
      </c>
      <c r="V68" s="262">
        <v>1.5002612806466951</v>
      </c>
      <c r="W68" s="262">
        <v>1.7060746663554069</v>
      </c>
      <c r="X68" s="262">
        <v>1.3633965834077559</v>
      </c>
      <c r="Y68" s="262">
        <v>0.85599069751451196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2.946344332145276</v>
      </c>
      <c r="C69" s="261">
        <f t="shared" si="3"/>
        <v>2.1932995514529185</v>
      </c>
      <c r="D69" s="261">
        <f t="shared" si="3"/>
        <v>4.174756656079869</v>
      </c>
      <c r="E69" s="261">
        <f t="shared" si="3"/>
        <v>4.8503568780165125</v>
      </c>
      <c r="F69" s="261">
        <f t="shared" si="3"/>
        <v>6.138770519887415</v>
      </c>
      <c r="G69" s="261">
        <f t="shared" si="3"/>
        <v>6.3450860573022618</v>
      </c>
      <c r="H69" s="261">
        <f t="shared" si="3"/>
        <v>5.2591886622819031</v>
      </c>
      <c r="I69" s="261">
        <f t="shared" si="3"/>
        <v>5.9671978130506602</v>
      </c>
      <c r="J69" s="261">
        <f t="shared" si="3"/>
        <v>5.3810332660984441</v>
      </c>
      <c r="K69" s="261">
        <f t="shared" si="3"/>
        <v>1.7033444760798542</v>
      </c>
      <c r="L69" s="261">
        <f t="shared" si="3"/>
        <v>5.3402564953532554</v>
      </c>
      <c r="M69" s="261">
        <f t="shared" si="3"/>
        <v>6.7063561058256633</v>
      </c>
      <c r="N69" s="261">
        <f t="shared" si="3"/>
        <v>6.7619246253143022</v>
      </c>
      <c r="O69" s="261">
        <f t="shared" si="3"/>
        <v>8.3036300030416204</v>
      </c>
      <c r="P69" s="261">
        <f t="shared" si="3"/>
        <v>6.9664720205712598</v>
      </c>
      <c r="Q69" s="261">
        <f t="shared" si="3"/>
        <v>7.152039834670564</v>
      </c>
      <c r="R69" s="261">
        <f t="shared" si="3"/>
        <v>7.3307149429390481</v>
      </c>
      <c r="S69" s="261">
        <f t="shared" si="3"/>
        <v>6.1570786077632418</v>
      </c>
      <c r="T69" s="261">
        <f t="shared" si="3"/>
        <v>5.6429956024848682</v>
      </c>
      <c r="U69" s="261">
        <f t="shared" si="3"/>
        <v>5.9371801259540753</v>
      </c>
      <c r="V69" s="261">
        <f t="shared" si="3"/>
        <v>6.0819991610959327</v>
      </c>
      <c r="W69" s="261">
        <f t="shared" si="3"/>
        <v>5.6051693559922615</v>
      </c>
      <c r="X69" s="261">
        <f t="shared" si="3"/>
        <v>5.8478677930979401</v>
      </c>
      <c r="Y69" s="261">
        <f t="shared" si="3"/>
        <v>3.8972061968143201</v>
      </c>
      <c r="DA69" s="70"/>
    </row>
    <row r="70" spans="1:105" ht="12" customHeight="1" x14ac:dyDescent="0.25">
      <c r="A70" s="60" t="s">
        <v>1914</v>
      </c>
      <c r="B70" s="262">
        <v>2.4504887313285502</v>
      </c>
      <c r="C70" s="262">
        <v>1.8192337130687961</v>
      </c>
      <c r="D70" s="262">
        <v>3.4270987169053799</v>
      </c>
      <c r="E70" s="262">
        <v>4.003421409936867</v>
      </c>
      <c r="F70" s="262">
        <v>5.0602104651444266</v>
      </c>
      <c r="G70" s="262">
        <v>5.258025012751439</v>
      </c>
      <c r="H70" s="262">
        <v>4.3722881202492907</v>
      </c>
      <c r="I70" s="262">
        <v>4.9719343373963483</v>
      </c>
      <c r="J70" s="262">
        <v>4.4691581647569603</v>
      </c>
      <c r="K70" s="262">
        <v>1.414891134893556</v>
      </c>
      <c r="L70" s="262">
        <v>4.4299636423133819</v>
      </c>
      <c r="M70" s="262">
        <v>5.5645138139598034</v>
      </c>
      <c r="N70" s="262">
        <v>5.6092803077016926</v>
      </c>
      <c r="O70" s="262">
        <v>6.8904185878059581</v>
      </c>
      <c r="P70" s="262">
        <v>5.7704883944842118</v>
      </c>
      <c r="Q70" s="262">
        <v>5.9322300634100218</v>
      </c>
      <c r="R70" s="262">
        <v>6.0765391020640633</v>
      </c>
      <c r="S70" s="262">
        <v>5.099170864219122</v>
      </c>
      <c r="T70" s="262">
        <v>4.6718693629024068</v>
      </c>
      <c r="U70" s="262">
        <v>4.9144004628058768</v>
      </c>
      <c r="V70" s="262">
        <v>5.0315641211492146</v>
      </c>
      <c r="W70" s="262">
        <v>4.6354501762642242</v>
      </c>
      <c r="X70" s="262">
        <v>4.8339792972757154</v>
      </c>
      <c r="Y70" s="262">
        <v>3.2227002359854131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1.562674654889521</v>
      </c>
      <c r="E71" s="229">
        <v>0.57457537586008967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2.3771839230799681E-2</v>
      </c>
      <c r="P71" s="229">
        <v>3.1628967123284349E-2</v>
      </c>
      <c r="Q71" s="229">
        <v>2.2888302114835321E-2</v>
      </c>
      <c r="R71" s="229">
        <v>4.3736209951008582E-2</v>
      </c>
      <c r="S71" s="229">
        <v>3.6687232732070703E-2</v>
      </c>
      <c r="T71" s="229">
        <v>3.2197536920438773E-2</v>
      </c>
      <c r="U71" s="229">
        <v>2.705567065790378E-2</v>
      </c>
      <c r="V71" s="229">
        <v>3.0612678245852079E-2</v>
      </c>
      <c r="W71" s="229">
        <v>9.9834004739472668E-2</v>
      </c>
      <c r="X71" s="229">
        <v>8.9316539377882781E-2</v>
      </c>
      <c r="Y71" s="229">
        <v>2.8290053034761009E-2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1.170417240193755E-2</v>
      </c>
      <c r="T73" s="229">
        <v>1.2862209540018739E-2</v>
      </c>
      <c r="U73" s="229">
        <v>1.2546706409386659E-2</v>
      </c>
      <c r="V73" s="229">
        <v>1.2920046061725129E-2</v>
      </c>
      <c r="W73" s="229">
        <v>1.3254995949116759E-2</v>
      </c>
      <c r="X73" s="229">
        <v>1.204784968739111E-2</v>
      </c>
      <c r="Y73" s="229">
        <v>1.082654413186704E-2</v>
      </c>
      <c r="DA73" s="73" t="s">
        <v>2004</v>
      </c>
    </row>
    <row r="74" spans="1:105" ht="12" customHeight="1" x14ac:dyDescent="0.25">
      <c r="A74" s="64" t="s">
        <v>159</v>
      </c>
      <c r="B74" s="229">
        <v>3.102702464747243E-2</v>
      </c>
      <c r="C74" s="229">
        <v>3.3925166156787298E-2</v>
      </c>
      <c r="D74" s="229">
        <v>3.2719322253181249E-2</v>
      </c>
      <c r="E74" s="229">
        <v>6.8097267254164442E-2</v>
      </c>
      <c r="F74" s="229">
        <v>3.761994426254734E-2</v>
      </c>
      <c r="G74" s="229">
        <v>3.5027852127914538E-2</v>
      </c>
      <c r="H74" s="229">
        <v>3.3176392365712577E-2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1.169400292748812E-2</v>
      </c>
      <c r="T74" s="229">
        <v>3.2944300255336968E-3</v>
      </c>
      <c r="U74" s="229">
        <v>1.605952777921418E-2</v>
      </c>
      <c r="V74" s="229">
        <v>4.5485162338548607E-3</v>
      </c>
      <c r="W74" s="229">
        <v>5.7297852802747377E-3</v>
      </c>
      <c r="X74" s="229">
        <v>3.255123189521647E-3</v>
      </c>
      <c r="Y74" s="229">
        <v>2.8454370381437001E-3</v>
      </c>
      <c r="DA74" s="73" t="s">
        <v>2005</v>
      </c>
    </row>
    <row r="75" spans="1:105" ht="12" customHeight="1" x14ac:dyDescent="0.25">
      <c r="A75" s="64" t="s">
        <v>32</v>
      </c>
      <c r="B75" s="229">
        <v>0.85723641640577575</v>
      </c>
      <c r="C75" s="229">
        <v>0.60072367348437472</v>
      </c>
      <c r="D75" s="229">
        <v>0.99181709289204834</v>
      </c>
      <c r="E75" s="229">
        <v>0.84820220631220011</v>
      </c>
      <c r="F75" s="229">
        <v>0.99121012796755781</v>
      </c>
      <c r="G75" s="229">
        <v>1.010574566249214</v>
      </c>
      <c r="H75" s="229">
        <v>0.33189095566179849</v>
      </c>
      <c r="I75" s="229">
        <v>0.79625409001041969</v>
      </c>
      <c r="J75" s="229">
        <v>0.57702264344594545</v>
      </c>
      <c r="K75" s="229">
        <v>0.18949450418182029</v>
      </c>
      <c r="L75" s="229">
        <v>0.2369261187965131</v>
      </c>
      <c r="M75" s="229">
        <v>0.2859794179423894</v>
      </c>
      <c r="N75" s="229">
        <v>0.14558773920935439</v>
      </c>
      <c r="O75" s="229">
        <v>6.102412097886957E-2</v>
      </c>
      <c r="P75" s="229">
        <v>0.12448394439201931</v>
      </c>
      <c r="Q75" s="229">
        <v>0</v>
      </c>
      <c r="R75" s="229">
        <v>0</v>
      </c>
      <c r="S75" s="229">
        <v>3.181783503947632E-3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1.2880775232774431</v>
      </c>
      <c r="C77" s="229">
        <v>1.1171085916376959</v>
      </c>
      <c r="D77" s="229">
        <v>0.7107590856771423</v>
      </c>
      <c r="E77" s="229">
        <v>1.6635521582238191</v>
      </c>
      <c r="F77" s="229">
        <v>2.072675531479947</v>
      </c>
      <c r="G77" s="229">
        <v>1.8622328183172669</v>
      </c>
      <c r="H77" s="229">
        <v>1.924819137315996</v>
      </c>
      <c r="I77" s="229">
        <v>1.9004717779535589</v>
      </c>
      <c r="J77" s="229">
        <v>1.5726418819444341</v>
      </c>
      <c r="K77" s="229">
        <v>0.70699656333630034</v>
      </c>
      <c r="L77" s="229">
        <v>0.8831399564261877</v>
      </c>
      <c r="M77" s="229">
        <v>1.0076375631249641</v>
      </c>
      <c r="N77" s="229">
        <v>1.219317395021535</v>
      </c>
      <c r="O77" s="229">
        <v>1.5909652697227361</v>
      </c>
      <c r="P77" s="229">
        <v>1.398280320860702</v>
      </c>
      <c r="Q77" s="229">
        <v>1.337112699829887</v>
      </c>
      <c r="R77" s="229">
        <v>1.4544751956058131</v>
      </c>
      <c r="S77" s="229">
        <v>1.2013423116868169</v>
      </c>
      <c r="T77" s="229">
        <v>1.287908231723103</v>
      </c>
      <c r="U77" s="229">
        <v>1.2197276534750749</v>
      </c>
      <c r="V77" s="229">
        <v>1.28841473017052</v>
      </c>
      <c r="W77" s="229">
        <v>1.457911971439531</v>
      </c>
      <c r="X77" s="229">
        <v>1.0094662241196319</v>
      </c>
      <c r="Y77" s="229">
        <v>0.64857811008600375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0.23456260337257789</v>
      </c>
      <c r="C79" s="229">
        <v>2.2761019957354571E-2</v>
      </c>
      <c r="D79" s="229">
        <v>8.0082522279688678E-2</v>
      </c>
      <c r="E79" s="229">
        <v>0.78568189987025272</v>
      </c>
      <c r="F79" s="229">
        <v>0.95789848365536268</v>
      </c>
      <c r="G79" s="229">
        <v>1.8149366171035459</v>
      </c>
      <c r="H79" s="229">
        <v>1.6971492067034539</v>
      </c>
      <c r="I79" s="229">
        <v>1.9022092669621229</v>
      </c>
      <c r="J79" s="229">
        <v>1.9427555329109281</v>
      </c>
      <c r="K79" s="229">
        <v>0.45264574437694649</v>
      </c>
      <c r="L79" s="229">
        <v>3.1386223570614118</v>
      </c>
      <c r="M79" s="229">
        <v>4.1210650090721028</v>
      </c>
      <c r="N79" s="229">
        <v>4.1702837976850162</v>
      </c>
      <c r="O79" s="229">
        <v>5.1934810425320013</v>
      </c>
      <c r="P79" s="229">
        <v>4.1998967755922507</v>
      </c>
      <c r="Q79" s="229">
        <v>4.5604530058214809</v>
      </c>
      <c r="R79" s="229">
        <v>4.5643749787462156</v>
      </c>
      <c r="S79" s="229">
        <v>3.8219451011773908</v>
      </c>
      <c r="T79" s="229">
        <v>3.320503101630929</v>
      </c>
      <c r="U79" s="229">
        <v>3.6235235521824758</v>
      </c>
      <c r="V79" s="229">
        <v>3.6779263510899991</v>
      </c>
      <c r="W79" s="229">
        <v>3.042789685744995</v>
      </c>
      <c r="X79" s="229">
        <v>3.703631608572838</v>
      </c>
      <c r="Y79" s="229">
        <v>2.5188894782886271</v>
      </c>
      <c r="DA79" s="73" t="s">
        <v>2010</v>
      </c>
    </row>
    <row r="80" spans="1:105" ht="12" customHeight="1" x14ac:dyDescent="0.25">
      <c r="A80" s="64" t="s">
        <v>39</v>
      </c>
      <c r="B80" s="229">
        <v>3.9585163625280757E-2</v>
      </c>
      <c r="C80" s="229">
        <v>4.471526183258364E-2</v>
      </c>
      <c r="D80" s="229">
        <v>4.9046038913797468E-2</v>
      </c>
      <c r="E80" s="229">
        <v>6.3312502416341135E-2</v>
      </c>
      <c r="F80" s="229">
        <v>1.000806377779011</v>
      </c>
      <c r="G80" s="229">
        <v>0.53525315895349868</v>
      </c>
      <c r="H80" s="229">
        <v>0.38525242820233019</v>
      </c>
      <c r="I80" s="229">
        <v>0.37299920247024648</v>
      </c>
      <c r="J80" s="229">
        <v>0.3767381064556527</v>
      </c>
      <c r="K80" s="229">
        <v>6.5754322998489323E-2</v>
      </c>
      <c r="L80" s="229">
        <v>0.17127521002926879</v>
      </c>
      <c r="M80" s="229">
        <v>0.14983182382034699</v>
      </c>
      <c r="N80" s="229">
        <v>7.409137578578695E-2</v>
      </c>
      <c r="O80" s="229">
        <v>2.117631534155168E-2</v>
      </c>
      <c r="P80" s="229">
        <v>1.6198386515955749E-2</v>
      </c>
      <c r="Q80" s="229">
        <v>1.17760556438184E-2</v>
      </c>
      <c r="R80" s="229">
        <v>1.3952717761025959E-2</v>
      </c>
      <c r="S80" s="229">
        <v>1.2616259789469781E-2</v>
      </c>
      <c r="T80" s="229">
        <v>1.5103853062383739E-2</v>
      </c>
      <c r="U80" s="229">
        <v>1.5487352301821571E-2</v>
      </c>
      <c r="V80" s="229">
        <v>1.7141799347263939E-2</v>
      </c>
      <c r="W80" s="229">
        <v>1.5929733110832959E-2</v>
      </c>
      <c r="X80" s="229">
        <v>1.6261952328449601E-2</v>
      </c>
      <c r="Y80" s="229">
        <v>1.327061340601036E-2</v>
      </c>
      <c r="DA80" s="73" t="s">
        <v>2011</v>
      </c>
    </row>
    <row r="81" spans="1:105" ht="12" customHeight="1" x14ac:dyDescent="0.25">
      <c r="A81" s="61" t="s">
        <v>1926</v>
      </c>
      <c r="B81" s="263">
        <v>0.49585560081672581</v>
      </c>
      <c r="C81" s="263">
        <v>0.37406583838412238</v>
      </c>
      <c r="D81" s="263">
        <v>0.74765793917448942</v>
      </c>
      <c r="E81" s="263">
        <v>0.84693546807964515</v>
      </c>
      <c r="F81" s="263">
        <v>1.0785600547429881</v>
      </c>
      <c r="G81" s="263">
        <v>1.0870610445508231</v>
      </c>
      <c r="H81" s="263">
        <v>0.88690054203261226</v>
      </c>
      <c r="I81" s="263">
        <v>0.99526347565431172</v>
      </c>
      <c r="J81" s="263">
        <v>0.91187510134148364</v>
      </c>
      <c r="K81" s="263">
        <v>0.28845334118629817</v>
      </c>
      <c r="L81" s="263">
        <v>0.91029285303987328</v>
      </c>
      <c r="M81" s="263">
        <v>1.1418422918658599</v>
      </c>
      <c r="N81" s="263">
        <v>1.1526443176126091</v>
      </c>
      <c r="O81" s="263">
        <v>1.413211415235663</v>
      </c>
      <c r="P81" s="263">
        <v>1.195983626087048</v>
      </c>
      <c r="Q81" s="263">
        <v>1.219809771260542</v>
      </c>
      <c r="R81" s="263">
        <v>1.254175840874985</v>
      </c>
      <c r="S81" s="263">
        <v>1.05790774354412</v>
      </c>
      <c r="T81" s="263">
        <v>0.97112623958246147</v>
      </c>
      <c r="U81" s="263">
        <v>1.022779663148198</v>
      </c>
      <c r="V81" s="263">
        <v>1.0504350399467179</v>
      </c>
      <c r="W81" s="263">
        <v>0.96971917972803756</v>
      </c>
      <c r="X81" s="263">
        <v>1.013888495822225</v>
      </c>
      <c r="Y81" s="263">
        <v>0.67450596082890713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1.509191983049039</v>
      </c>
      <c r="C83" s="223">
        <v>1.7687851741902441</v>
      </c>
      <c r="D83" s="223">
        <v>1.853776758211626</v>
      </c>
      <c r="E83" s="223">
        <v>2.0432387698661691</v>
      </c>
      <c r="F83" s="223">
        <v>1.9799527224096469</v>
      </c>
      <c r="G83" s="223">
        <v>2.472786488853703</v>
      </c>
      <c r="H83" s="223">
        <v>2.4736754025173151</v>
      </c>
      <c r="I83" s="223">
        <v>3.017139061940239</v>
      </c>
      <c r="J83" s="223">
        <v>4.4514147061440976</v>
      </c>
      <c r="K83" s="223">
        <v>3.8359739456086039</v>
      </c>
      <c r="L83" s="223">
        <v>3.8481560647498672</v>
      </c>
      <c r="M83" s="223">
        <v>4.4991854160755498</v>
      </c>
      <c r="N83" s="223">
        <v>4.3507707718723516</v>
      </c>
      <c r="O83" s="223">
        <v>4.3720051656345778</v>
      </c>
      <c r="P83" s="223">
        <v>4.3743771094991022</v>
      </c>
      <c r="Q83" s="223">
        <v>4.2783826871160073</v>
      </c>
      <c r="R83" s="223">
        <v>4.2702114479069539</v>
      </c>
      <c r="S83" s="223">
        <v>4.7025437865325994</v>
      </c>
      <c r="T83" s="223">
        <v>5.2734334173903079</v>
      </c>
      <c r="U83" s="223">
        <v>4.9357411232774018</v>
      </c>
      <c r="V83" s="223">
        <v>4.6293803757543666</v>
      </c>
      <c r="W83" s="223">
        <v>5.2998089197275426</v>
      </c>
      <c r="X83" s="223">
        <v>5.0402254439077909</v>
      </c>
      <c r="Y83" s="223">
        <v>5.6745259993221602</v>
      </c>
      <c r="DA83" s="89" t="s">
        <v>2013</v>
      </c>
    </row>
    <row r="84" spans="1:105" ht="12" customHeight="1" x14ac:dyDescent="0.25">
      <c r="A84" s="55" t="s">
        <v>91</v>
      </c>
      <c r="B84" s="259">
        <v>4.2311620088941952E-2</v>
      </c>
      <c r="C84" s="259">
        <v>4.9560194328497217E-2</v>
      </c>
      <c r="D84" s="259">
        <v>5.1600841370143612E-2</v>
      </c>
      <c r="E84" s="259">
        <v>5.7166330391447549E-2</v>
      </c>
      <c r="F84" s="259">
        <v>5.5087170841138913E-2</v>
      </c>
      <c r="G84" s="259">
        <v>6.9189263613212509E-2</v>
      </c>
      <c r="H84" s="259">
        <v>6.9287172724594379E-2</v>
      </c>
      <c r="I84" s="259">
        <v>8.4136866593829018E-2</v>
      </c>
      <c r="J84" s="259">
        <v>0.1244399286781296</v>
      </c>
      <c r="K84" s="259">
        <v>0.1073038964445501</v>
      </c>
      <c r="L84" s="259">
        <v>0.10702130660803209</v>
      </c>
      <c r="M84" s="259">
        <v>0.12480413900905971</v>
      </c>
      <c r="N84" s="259">
        <v>0.1209068590845763</v>
      </c>
      <c r="O84" s="259">
        <v>0.121378365376781</v>
      </c>
      <c r="P84" s="259">
        <v>0.1219655136124369</v>
      </c>
      <c r="Q84" s="259">
        <v>0.1188571159798273</v>
      </c>
      <c r="R84" s="259">
        <v>0.11889904698752091</v>
      </c>
      <c r="S84" s="259">
        <v>0.13116949076561901</v>
      </c>
      <c r="T84" s="259">
        <v>0.14724532533559059</v>
      </c>
      <c r="U84" s="259">
        <v>0.13780950939230069</v>
      </c>
      <c r="V84" s="259">
        <v>0.12926679536978389</v>
      </c>
      <c r="W84" s="259">
        <v>0.14810962327604249</v>
      </c>
      <c r="X84" s="259">
        <v>0.14063926797388071</v>
      </c>
      <c r="Y84" s="259">
        <v>0.15830101988491169</v>
      </c>
      <c r="DA84" s="67" t="s">
        <v>2014</v>
      </c>
    </row>
    <row r="85" spans="1:105" ht="12" customHeight="1" x14ac:dyDescent="0.25">
      <c r="A85" s="173" t="s">
        <v>92</v>
      </c>
      <c r="B85" s="224">
        <v>4.6866626486532711E-3</v>
      </c>
      <c r="C85" s="224">
        <v>5.4895537238024454E-3</v>
      </c>
      <c r="D85" s="224">
        <v>5.7155867674217927E-3</v>
      </c>
      <c r="E85" s="224">
        <v>6.3320502699491252E-3</v>
      </c>
      <c r="F85" s="224">
        <v>6.1017513736993708E-3</v>
      </c>
      <c r="G85" s="224">
        <v>7.6637750287565651E-3</v>
      </c>
      <c r="H85" s="224">
        <v>7.6746199686173354E-3</v>
      </c>
      <c r="I85" s="224">
        <v>9.3194519427791129E-3</v>
      </c>
      <c r="J85" s="224">
        <v>1.37836359021688E-2</v>
      </c>
      <c r="K85" s="224">
        <v>1.188555679183418E-2</v>
      </c>
      <c r="L85" s="224">
        <v>1.1854255621401241E-2</v>
      </c>
      <c r="M85" s="224">
        <v>1.3823977797625311E-2</v>
      </c>
      <c r="N85" s="224">
        <v>1.3392294108486779E-2</v>
      </c>
      <c r="O85" s="224">
        <v>1.3444520681793019E-2</v>
      </c>
      <c r="P85" s="224">
        <v>1.3509556378830541E-2</v>
      </c>
      <c r="Q85" s="224">
        <v>1.316989803996051E-2</v>
      </c>
      <c r="R85" s="224">
        <v>1.3169898039959899E-2</v>
      </c>
      <c r="S85" s="224">
        <v>1.452903839942446E-2</v>
      </c>
      <c r="T85" s="224">
        <v>1.6309684313398951E-2</v>
      </c>
      <c r="U85" s="224">
        <v>1.5264522581278431E-2</v>
      </c>
      <c r="V85" s="224">
        <v>1.431828562218076E-2</v>
      </c>
      <c r="W85" s="224">
        <v>1.6405418602615691E-2</v>
      </c>
      <c r="X85" s="224">
        <v>1.557796186394165E-2</v>
      </c>
      <c r="Y85" s="224">
        <v>1.753427251376341E-2</v>
      </c>
      <c r="DA85" s="177" t="s">
        <v>2015</v>
      </c>
    </row>
    <row r="86" spans="1:105" ht="12" customHeight="1" x14ac:dyDescent="0.25">
      <c r="A86" s="173" t="s">
        <v>93</v>
      </c>
      <c r="B86" s="224">
        <v>0.2039221805314356</v>
      </c>
      <c r="C86" s="224">
        <v>0.2388569115005392</v>
      </c>
      <c r="D86" s="224">
        <v>0.2486918739423653</v>
      </c>
      <c r="E86" s="224">
        <v>0.27551492289587648</v>
      </c>
      <c r="F86" s="224">
        <v>0.26549434821023588</v>
      </c>
      <c r="G86" s="224">
        <v>0.33345982677363922</v>
      </c>
      <c r="H86" s="224">
        <v>0.33393170280780932</v>
      </c>
      <c r="I86" s="224">
        <v>0.40550026831471198</v>
      </c>
      <c r="J86" s="224">
        <v>0.5997421405249499</v>
      </c>
      <c r="K86" s="224">
        <v>0.51715449553799353</v>
      </c>
      <c r="L86" s="224">
        <v>0.51579254495473503</v>
      </c>
      <c r="M86" s="224">
        <v>0.60149746364184364</v>
      </c>
      <c r="N86" s="224">
        <v>0.58271440076995529</v>
      </c>
      <c r="O86" s="224">
        <v>0.58498684013858637</v>
      </c>
      <c r="P86" s="224">
        <v>0.58781661948190744</v>
      </c>
      <c r="Q86" s="224">
        <v>0.57201427613955658</v>
      </c>
      <c r="R86" s="224">
        <v>0.57303768737377103</v>
      </c>
      <c r="S86" s="224">
        <v>0.63217547614334135</v>
      </c>
      <c r="T86" s="224">
        <v>0.70965346522719608</v>
      </c>
      <c r="U86" s="224">
        <v>0.66417725424297391</v>
      </c>
      <c r="V86" s="224">
        <v>0.62300537598668893</v>
      </c>
      <c r="W86" s="224">
        <v>0.71381897626825963</v>
      </c>
      <c r="X86" s="224">
        <v>0.67781536450961777</v>
      </c>
      <c r="Y86" s="224">
        <v>0.76293673197632839</v>
      </c>
      <c r="DA86" s="177" t="s">
        <v>2016</v>
      </c>
    </row>
    <row r="87" spans="1:105" ht="12" customHeight="1" x14ac:dyDescent="0.25">
      <c r="A87" s="173" t="s">
        <v>94</v>
      </c>
      <c r="B87" s="224">
        <v>6.3920719355943373E-2</v>
      </c>
      <c r="C87" s="224">
        <v>7.487123551966797E-2</v>
      </c>
      <c r="D87" s="224">
        <v>7.7954067767155175E-2</v>
      </c>
      <c r="E87" s="224">
        <v>8.6361925019171046E-2</v>
      </c>
      <c r="F87" s="224">
        <v>8.3220911419782995E-2</v>
      </c>
      <c r="G87" s="224">
        <v>0.10452512790972961</v>
      </c>
      <c r="H87" s="224">
        <v>0.10467304048830429</v>
      </c>
      <c r="I87" s="224">
        <v>0.12710666776000251</v>
      </c>
      <c r="J87" s="224">
        <v>0.1879930321974877</v>
      </c>
      <c r="K87" s="224">
        <v>0.16210540357503039</v>
      </c>
      <c r="L87" s="224">
        <v>0.16167849140303281</v>
      </c>
      <c r="M87" s="224">
        <v>0.18854324952078991</v>
      </c>
      <c r="N87" s="224">
        <v>0.1826555776287471</v>
      </c>
      <c r="O87" s="224">
        <v>0.18336788836785911</v>
      </c>
      <c r="P87" s="224">
        <v>0.18425490090750671</v>
      </c>
      <c r="Q87" s="224">
        <v>0.17962234956266959</v>
      </c>
      <c r="R87" s="224">
        <v>0.17962234956266121</v>
      </c>
      <c r="S87" s="224">
        <v>0.19815946989660169</v>
      </c>
      <c r="T87" s="224">
        <v>0.222445444004889</v>
      </c>
      <c r="U87" s="224">
        <v>0.20819063311517311</v>
      </c>
      <c r="V87" s="224">
        <v>0.19528504300958191</v>
      </c>
      <c r="W87" s="224">
        <v>0.22375115023819811</v>
      </c>
      <c r="X87" s="224">
        <v>0.21246558651468889</v>
      </c>
      <c r="Y87" s="224">
        <v>0.2391474267483214</v>
      </c>
      <c r="DA87" s="177" t="s">
        <v>2017</v>
      </c>
    </row>
    <row r="88" spans="1:105" ht="12" customHeight="1" x14ac:dyDescent="0.25">
      <c r="A88" s="56" t="s">
        <v>95</v>
      </c>
      <c r="B88" s="260">
        <v>0.50991352994096584</v>
      </c>
      <c r="C88" s="260">
        <v>0.48415719452131861</v>
      </c>
      <c r="D88" s="260">
        <v>0.53184135934836374</v>
      </c>
      <c r="E88" s="260">
        <v>0.58550697808348329</v>
      </c>
      <c r="F88" s="260">
        <v>0.48933267123457808</v>
      </c>
      <c r="G88" s="260">
        <v>0.79070533772957874</v>
      </c>
      <c r="H88" s="260">
        <v>0.86086108678336315</v>
      </c>
      <c r="I88" s="260">
        <v>1.3484966769040729</v>
      </c>
      <c r="J88" s="260">
        <v>1.6452266476823401</v>
      </c>
      <c r="K88" s="260">
        <v>1.223217771064085</v>
      </c>
      <c r="L88" s="260">
        <v>1.8416744739591411</v>
      </c>
      <c r="M88" s="260">
        <v>2.3595732942137961</v>
      </c>
      <c r="N88" s="260">
        <v>2.1571491827711431</v>
      </c>
      <c r="O88" s="260">
        <v>2.2483928400265638</v>
      </c>
      <c r="P88" s="260">
        <v>1.877583541350595</v>
      </c>
      <c r="Q88" s="260">
        <v>2.1402807002316209</v>
      </c>
      <c r="R88" s="260">
        <v>1.9640037676893829</v>
      </c>
      <c r="S88" s="260">
        <v>1.9970588289293769</v>
      </c>
      <c r="T88" s="260">
        <v>2.0488021271235608</v>
      </c>
      <c r="U88" s="260">
        <v>1.9650481763275449</v>
      </c>
      <c r="V88" s="260">
        <v>1.765804127883271</v>
      </c>
      <c r="W88" s="260">
        <v>1.838074515232315</v>
      </c>
      <c r="X88" s="260">
        <v>1.932122978440912</v>
      </c>
      <c r="Y88" s="260">
        <v>2.2006101206952029</v>
      </c>
      <c r="DA88" s="68" t="s">
        <v>2018</v>
      </c>
    </row>
    <row r="89" spans="1:105" ht="12" customHeight="1" x14ac:dyDescent="0.25">
      <c r="A89" s="37" t="s">
        <v>159</v>
      </c>
      <c r="B89" s="226">
        <v>1.021649696052186E-2</v>
      </c>
      <c r="C89" s="226">
        <v>1.0325934543725841E-2</v>
      </c>
      <c r="D89" s="226">
        <v>1.4819526875735799E-2</v>
      </c>
      <c r="E89" s="226">
        <v>1.6629933641259972E-2</v>
      </c>
      <c r="F89" s="226">
        <v>4.519190049480675E-3</v>
      </c>
      <c r="G89" s="226">
        <v>1.160169619905475E-2</v>
      </c>
      <c r="H89" s="226">
        <v>1.2477257904727489E-2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1.7292710761359159E-2</v>
      </c>
      <c r="T89" s="226">
        <v>4.5596347292439204E-3</v>
      </c>
      <c r="U89" s="226">
        <v>2.244410680821211E-2</v>
      </c>
      <c r="V89" s="226">
        <v>5.3629914327354778E-3</v>
      </c>
      <c r="W89" s="226">
        <v>5.9433294634106361E-3</v>
      </c>
      <c r="X89" s="226">
        <v>5.3197478237657142E-3</v>
      </c>
      <c r="Y89" s="226">
        <v>8.2551831271082451E-3</v>
      </c>
      <c r="DA89" s="69" t="s">
        <v>2019</v>
      </c>
    </row>
    <row r="90" spans="1:105" ht="12" customHeight="1" x14ac:dyDescent="0.25">
      <c r="A90" s="37" t="s">
        <v>35</v>
      </c>
      <c r="B90" s="226">
        <v>0.44386979636710949</v>
      </c>
      <c r="C90" s="226">
        <v>0.35583977328615057</v>
      </c>
      <c r="D90" s="226">
        <v>0.33690245225974019</v>
      </c>
      <c r="E90" s="226">
        <v>0.42515664070860149</v>
      </c>
      <c r="F90" s="226">
        <v>0.2605706466586577</v>
      </c>
      <c r="G90" s="226">
        <v>0.6454961700924291</v>
      </c>
      <c r="H90" s="226">
        <v>0.75758546535839033</v>
      </c>
      <c r="I90" s="226">
        <v>1.3016402097560109</v>
      </c>
      <c r="J90" s="226">
        <v>1.4887542162537371</v>
      </c>
      <c r="K90" s="226">
        <v>1.0192460441610629</v>
      </c>
      <c r="L90" s="226">
        <v>1.7784716389426489</v>
      </c>
      <c r="M90" s="226">
        <v>2.3116130956746268</v>
      </c>
      <c r="N90" s="226">
        <v>2.099770560979962</v>
      </c>
      <c r="O90" s="226">
        <v>2.2023504746861802</v>
      </c>
      <c r="P90" s="226">
        <v>1.7731798163943391</v>
      </c>
      <c r="Q90" s="226">
        <v>2.0867698796506762</v>
      </c>
      <c r="R90" s="226">
        <v>1.886740771888797</v>
      </c>
      <c r="S90" s="226">
        <v>1.859166842069669</v>
      </c>
      <c r="T90" s="226">
        <v>1.865461958124375</v>
      </c>
      <c r="U90" s="226">
        <v>1.783955999899026</v>
      </c>
      <c r="V90" s="226">
        <v>1.5898082563485649</v>
      </c>
      <c r="W90" s="226">
        <v>1.5826120677269819</v>
      </c>
      <c r="X90" s="226">
        <v>1.726502142203981</v>
      </c>
      <c r="Y90" s="226">
        <v>1.969208632585026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5.5827236613334483E-2</v>
      </c>
      <c r="C93" s="226">
        <v>0.1179914866914422</v>
      </c>
      <c r="D93" s="226">
        <v>0.1801193802128877</v>
      </c>
      <c r="E93" s="226">
        <v>0.14372040373362169</v>
      </c>
      <c r="F93" s="226">
        <v>0.22424283452643981</v>
      </c>
      <c r="G93" s="226">
        <v>0.1336074714380949</v>
      </c>
      <c r="H93" s="226">
        <v>9.0798363520245284E-2</v>
      </c>
      <c r="I93" s="226">
        <v>4.6856467148061971E-2</v>
      </c>
      <c r="J93" s="226">
        <v>0.15647243142860279</v>
      </c>
      <c r="K93" s="226">
        <v>0.20397172690302159</v>
      </c>
      <c r="L93" s="226">
        <v>6.3202835016491557E-2</v>
      </c>
      <c r="M93" s="226">
        <v>4.7960198539169441E-2</v>
      </c>
      <c r="N93" s="226">
        <v>5.7378621791180258E-2</v>
      </c>
      <c r="O93" s="226">
        <v>4.6042365340384597E-2</v>
      </c>
      <c r="P93" s="226">
        <v>0.10440372495625561</v>
      </c>
      <c r="Q93" s="226">
        <v>5.3510820580945133E-2</v>
      </c>
      <c r="R93" s="226">
        <v>7.7262995800585363E-2</v>
      </c>
      <c r="S93" s="226">
        <v>0.12059927609834931</v>
      </c>
      <c r="T93" s="226">
        <v>0.1787805342699422</v>
      </c>
      <c r="U93" s="226">
        <v>0.1586480696203067</v>
      </c>
      <c r="V93" s="226">
        <v>0.17063288010197031</v>
      </c>
      <c r="W93" s="226">
        <v>0.249519118041923</v>
      </c>
      <c r="X93" s="226">
        <v>0.2003010884131656</v>
      </c>
      <c r="Y93" s="226">
        <v>0.22314630498306851</v>
      </c>
      <c r="DA93" s="69" t="s">
        <v>2023</v>
      </c>
    </row>
    <row r="94" spans="1:105" ht="12" customHeight="1" x14ac:dyDescent="0.25">
      <c r="A94" s="132" t="s">
        <v>1939</v>
      </c>
      <c r="B94" s="316">
        <v>0.68443727048309877</v>
      </c>
      <c r="C94" s="316">
        <v>0.91585008459641826</v>
      </c>
      <c r="D94" s="316">
        <v>0.9379730290161763</v>
      </c>
      <c r="E94" s="316">
        <v>1.032356563206241</v>
      </c>
      <c r="F94" s="316">
        <v>1.0807158693302119</v>
      </c>
      <c r="G94" s="316">
        <v>1.167243157798787</v>
      </c>
      <c r="H94" s="316">
        <v>1.0972477797446261</v>
      </c>
      <c r="I94" s="316">
        <v>1.0425791304248431</v>
      </c>
      <c r="J94" s="316">
        <v>1.880229321159022</v>
      </c>
      <c r="K94" s="316">
        <v>1.814306822195112</v>
      </c>
      <c r="L94" s="316">
        <v>1.2101349922035249</v>
      </c>
      <c r="M94" s="316">
        <v>1.2109432918924361</v>
      </c>
      <c r="N94" s="316">
        <v>1.2939524575094441</v>
      </c>
      <c r="O94" s="316">
        <v>1.2204347110429941</v>
      </c>
      <c r="P94" s="316">
        <v>1.589246977767826</v>
      </c>
      <c r="Q94" s="316">
        <v>1.2544383471623719</v>
      </c>
      <c r="R94" s="316">
        <v>1.421478698253658</v>
      </c>
      <c r="S94" s="316">
        <v>1.729451482398235</v>
      </c>
      <c r="T94" s="316">
        <v>2.1289773713856719</v>
      </c>
      <c r="U94" s="316">
        <v>1.9452510276181301</v>
      </c>
      <c r="V94" s="316">
        <v>1.9017007478828609</v>
      </c>
      <c r="W94" s="316">
        <v>2.359649236110112</v>
      </c>
      <c r="X94" s="316">
        <v>2.0616042846047491</v>
      </c>
      <c r="Y94" s="316">
        <v>2.2959964275036322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1.0000000000000004</v>
      </c>
      <c r="D98" s="232">
        <f t="shared" si="4"/>
        <v>1.0000000000000002</v>
      </c>
      <c r="E98" s="232">
        <f t="shared" si="4"/>
        <v>0.99999999999999978</v>
      </c>
      <c r="F98" s="232">
        <f t="shared" si="4"/>
        <v>1.0000000000000002</v>
      </c>
      <c r="G98" s="232">
        <f t="shared" si="4"/>
        <v>1.0000000000000002</v>
      </c>
      <c r="H98" s="232">
        <f t="shared" si="4"/>
        <v>1.0000000000000002</v>
      </c>
      <c r="I98" s="232">
        <f t="shared" si="4"/>
        <v>1</v>
      </c>
      <c r="J98" s="232">
        <f t="shared" si="4"/>
        <v>0.99999999999999978</v>
      </c>
      <c r="K98" s="232">
        <f t="shared" si="4"/>
        <v>1.0000000000000002</v>
      </c>
      <c r="L98" s="232">
        <f t="shared" si="4"/>
        <v>0.99999999999999978</v>
      </c>
      <c r="M98" s="232">
        <f t="shared" si="4"/>
        <v>0.99999999999999967</v>
      </c>
      <c r="N98" s="232">
        <f t="shared" si="4"/>
        <v>1.0000000000000002</v>
      </c>
      <c r="O98" s="232">
        <f t="shared" si="4"/>
        <v>0.99999999999999967</v>
      </c>
      <c r="P98" s="232">
        <f t="shared" si="4"/>
        <v>1.0000000000000002</v>
      </c>
      <c r="Q98" s="232">
        <f t="shared" si="4"/>
        <v>1</v>
      </c>
      <c r="R98" s="232">
        <f t="shared" si="4"/>
        <v>0.99999999999999989</v>
      </c>
      <c r="S98" s="232">
        <f t="shared" si="4"/>
        <v>0.99999999999999978</v>
      </c>
      <c r="T98" s="232">
        <f t="shared" si="4"/>
        <v>1.0000000000000002</v>
      </c>
      <c r="U98" s="232">
        <f t="shared" si="4"/>
        <v>1</v>
      </c>
      <c r="V98" s="232">
        <f t="shared" si="4"/>
        <v>0.99999999999999989</v>
      </c>
      <c r="W98" s="232">
        <f t="shared" si="4"/>
        <v>1.0000000000000004</v>
      </c>
      <c r="X98" s="232">
        <f t="shared" si="4"/>
        <v>1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3.6546797161691271E-3</v>
      </c>
      <c r="C99" s="266">
        <f t="shared" si="5"/>
        <v>3.6177213949431172E-3</v>
      </c>
      <c r="D99" s="266">
        <f t="shared" si="5"/>
        <v>3.8250511474915371E-3</v>
      </c>
      <c r="E99" s="266">
        <f t="shared" si="5"/>
        <v>3.7172779555092071E-3</v>
      </c>
      <c r="F99" s="266">
        <f t="shared" si="5"/>
        <v>3.6418705109284703E-3</v>
      </c>
      <c r="G99" s="266">
        <f t="shared" si="5"/>
        <v>3.7016996096758742E-3</v>
      </c>
      <c r="H99" s="266">
        <f t="shared" si="5"/>
        <v>3.6714610378874523E-3</v>
      </c>
      <c r="I99" s="266">
        <f t="shared" si="5"/>
        <v>3.703087178097259E-3</v>
      </c>
      <c r="J99" s="266">
        <f t="shared" si="5"/>
        <v>3.7152168211542049E-3</v>
      </c>
      <c r="K99" s="266">
        <f t="shared" si="5"/>
        <v>3.6647062979526229E-3</v>
      </c>
      <c r="L99" s="266">
        <f t="shared" si="5"/>
        <v>3.8225649075981499E-3</v>
      </c>
      <c r="M99" s="266">
        <f t="shared" si="5"/>
        <v>3.841054601991572E-3</v>
      </c>
      <c r="N99" s="266">
        <f t="shared" si="5"/>
        <v>3.8283218543223702E-3</v>
      </c>
      <c r="O99" s="266">
        <f t="shared" si="5"/>
        <v>3.8281606060444253E-3</v>
      </c>
      <c r="P99" s="266">
        <f t="shared" si="5"/>
        <v>3.8174903206849124E-3</v>
      </c>
      <c r="Q99" s="266">
        <f t="shared" si="5"/>
        <v>3.8314874417003575E-3</v>
      </c>
      <c r="R99" s="266">
        <f t="shared" si="5"/>
        <v>3.8220128469109932E-3</v>
      </c>
      <c r="S99" s="266">
        <f t="shared" si="5"/>
        <v>3.8202213211582128E-3</v>
      </c>
      <c r="T99" s="266">
        <f t="shared" si="5"/>
        <v>3.7975439733022561E-3</v>
      </c>
      <c r="U99" s="266">
        <f t="shared" si="5"/>
        <v>3.8112133110143457E-3</v>
      </c>
      <c r="V99" s="266">
        <f t="shared" si="5"/>
        <v>3.8066716210347481E-3</v>
      </c>
      <c r="W99" s="266">
        <f t="shared" si="5"/>
        <v>3.7763742411290437E-3</v>
      </c>
      <c r="X99" s="266">
        <f t="shared" si="5"/>
        <v>3.8317465064564402E-3</v>
      </c>
      <c r="Y99" s="266">
        <f t="shared" si="5"/>
        <v>3.8352120892608814E-3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1.3296914009209024E-3</v>
      </c>
      <c r="C100" s="267">
        <f t="shared" si="6"/>
        <v>1.3162447610664504E-3</v>
      </c>
      <c r="D100" s="267">
        <f t="shared" si="6"/>
        <v>1.3916780713778844E-3</v>
      </c>
      <c r="E100" s="267">
        <f t="shared" si="6"/>
        <v>1.3524666772864449E-3</v>
      </c>
      <c r="F100" s="267">
        <f t="shared" si="6"/>
        <v>1.3250309952536762E-3</v>
      </c>
      <c r="G100" s="267">
        <f t="shared" si="6"/>
        <v>1.3467987681661153E-3</v>
      </c>
      <c r="H100" s="267">
        <f t="shared" si="6"/>
        <v>1.3357969918120056E-3</v>
      </c>
      <c r="I100" s="267">
        <f t="shared" si="6"/>
        <v>1.3473036107081154E-3</v>
      </c>
      <c r="J100" s="267">
        <f t="shared" si="6"/>
        <v>1.3517167695405313E-3</v>
      </c>
      <c r="K100" s="267">
        <f t="shared" si="6"/>
        <v>1.3333393976302059E-3</v>
      </c>
      <c r="L100" s="267">
        <f t="shared" si="6"/>
        <v>1.390773496404533E-3</v>
      </c>
      <c r="M100" s="267">
        <f t="shared" si="6"/>
        <v>1.3975006488638351E-3</v>
      </c>
      <c r="N100" s="267">
        <f t="shared" si="6"/>
        <v>1.3928680609489685E-3</v>
      </c>
      <c r="O100" s="267">
        <f t="shared" si="6"/>
        <v>1.3928093935785702E-3</v>
      </c>
      <c r="P100" s="267">
        <f t="shared" si="6"/>
        <v>1.3889271965627429E-3</v>
      </c>
      <c r="Q100" s="267">
        <f t="shared" si="6"/>
        <v>1.3940198046426097E-3</v>
      </c>
      <c r="R100" s="267">
        <f t="shared" si="6"/>
        <v>1.3905726387629586E-3</v>
      </c>
      <c r="S100" s="267">
        <f t="shared" si="6"/>
        <v>1.3899208233993684E-3</v>
      </c>
      <c r="T100" s="267">
        <f t="shared" si="6"/>
        <v>1.3816700663477038E-3</v>
      </c>
      <c r="U100" s="267">
        <f t="shared" si="6"/>
        <v>1.3866434161960187E-3</v>
      </c>
      <c r="V100" s="267">
        <f t="shared" si="6"/>
        <v>1.3849910015987011E-3</v>
      </c>
      <c r="W100" s="267">
        <f t="shared" si="6"/>
        <v>1.3739678289379578E-3</v>
      </c>
      <c r="X100" s="267">
        <f t="shared" si="6"/>
        <v>1.3941140608306187E-3</v>
      </c>
      <c r="Y100" s="267">
        <f t="shared" si="6"/>
        <v>1.3953749526220002E-3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4.1791862096424603E-2</v>
      </c>
      <c r="C101" s="267">
        <f t="shared" si="7"/>
        <v>4.1369237630275252E-2</v>
      </c>
      <c r="D101" s="267">
        <f t="shared" si="7"/>
        <v>4.3740087362648498E-2</v>
      </c>
      <c r="E101" s="267">
        <f t="shared" si="7"/>
        <v>4.2507683232379544E-2</v>
      </c>
      <c r="F101" s="267">
        <f t="shared" si="7"/>
        <v>4.1645386733176221E-2</v>
      </c>
      <c r="G101" s="267">
        <f t="shared" si="7"/>
        <v>4.2329542292182568E-2</v>
      </c>
      <c r="H101" s="267">
        <f t="shared" si="7"/>
        <v>4.1983759263211899E-2</v>
      </c>
      <c r="I101" s="267">
        <f t="shared" si="7"/>
        <v>4.2345409364708611E-2</v>
      </c>
      <c r="J101" s="267">
        <f t="shared" si="7"/>
        <v>4.2484113822905609E-2</v>
      </c>
      <c r="K101" s="267">
        <f t="shared" si="7"/>
        <v>4.1906517703957182E-2</v>
      </c>
      <c r="L101" s="267">
        <f t="shared" si="7"/>
        <v>4.3711656801605499E-2</v>
      </c>
      <c r="M101" s="267">
        <f t="shared" si="7"/>
        <v>4.3923089490187285E-2</v>
      </c>
      <c r="N101" s="267">
        <f t="shared" si="7"/>
        <v>4.3777488431811201E-2</v>
      </c>
      <c r="O101" s="267">
        <f t="shared" si="7"/>
        <v>4.3775644531300471E-2</v>
      </c>
      <c r="P101" s="267">
        <f t="shared" si="7"/>
        <v>4.3653628067778019E-2</v>
      </c>
      <c r="Q101" s="267">
        <f t="shared" si="7"/>
        <v>4.381368744278602E-2</v>
      </c>
      <c r="R101" s="267">
        <f t="shared" si="7"/>
        <v>4.3705343897083568E-2</v>
      </c>
      <c r="S101" s="267">
        <f t="shared" si="7"/>
        <v>4.3684857506204725E-2</v>
      </c>
      <c r="T101" s="267">
        <f t="shared" si="7"/>
        <v>4.3425538313303647E-2</v>
      </c>
      <c r="U101" s="267">
        <f t="shared" si="7"/>
        <v>4.358184943246568E-2</v>
      </c>
      <c r="V101" s="267">
        <f t="shared" si="7"/>
        <v>4.3529914462494899E-2</v>
      </c>
      <c r="W101" s="267">
        <f t="shared" si="7"/>
        <v>4.3183458953055795E-2</v>
      </c>
      <c r="X101" s="267">
        <f t="shared" si="7"/>
        <v>4.3816649890770817E-2</v>
      </c>
      <c r="Y101" s="267">
        <f t="shared" si="7"/>
        <v>4.3856279398660727E-2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1.4669519933931147E-2</v>
      </c>
      <c r="C102" s="267">
        <f t="shared" si="8"/>
        <v>1.4521172918035072E-2</v>
      </c>
      <c r="D102" s="267">
        <f t="shared" si="8"/>
        <v>1.5353373869721786E-2</v>
      </c>
      <c r="E102" s="267">
        <f t="shared" si="8"/>
        <v>1.4920783024309658E-2</v>
      </c>
      <c r="F102" s="267">
        <f t="shared" si="8"/>
        <v>1.4618105061436491E-2</v>
      </c>
      <c r="G102" s="267">
        <f t="shared" si="8"/>
        <v>1.4858253097616292E-2</v>
      </c>
      <c r="H102" s="267">
        <f t="shared" si="8"/>
        <v>1.4736878485865405E-2</v>
      </c>
      <c r="I102" s="267">
        <f t="shared" si="8"/>
        <v>1.4863822658890613E-2</v>
      </c>
      <c r="J102" s="267">
        <f t="shared" si="8"/>
        <v>1.4912509836546186E-2</v>
      </c>
      <c r="K102" s="267">
        <f t="shared" si="8"/>
        <v>1.4709765633353574E-2</v>
      </c>
      <c r="L102" s="267">
        <f t="shared" si="8"/>
        <v>1.5343394350719006E-2</v>
      </c>
      <c r="M102" s="267">
        <f t="shared" si="8"/>
        <v>1.5417610140211202E-2</v>
      </c>
      <c r="N102" s="267">
        <f t="shared" si="8"/>
        <v>1.5366502160783979E-2</v>
      </c>
      <c r="O102" s="267">
        <f t="shared" si="8"/>
        <v>1.5365854926276077E-2</v>
      </c>
      <c r="P102" s="267">
        <f t="shared" si="8"/>
        <v>1.5323025464890009E-2</v>
      </c>
      <c r="Q102" s="267">
        <f t="shared" si="8"/>
        <v>1.5379208512845018E-2</v>
      </c>
      <c r="R102" s="267">
        <f t="shared" si="8"/>
        <v>1.5341178434172572E-2</v>
      </c>
      <c r="S102" s="267">
        <f t="shared" si="8"/>
        <v>1.5333987428452892E-2</v>
      </c>
      <c r="T102" s="267">
        <f t="shared" si="8"/>
        <v>1.5242962815557298E-2</v>
      </c>
      <c r="U102" s="267">
        <f t="shared" si="8"/>
        <v>1.5297830174019384E-2</v>
      </c>
      <c r="V102" s="267">
        <f t="shared" si="8"/>
        <v>1.5279600283341225E-2</v>
      </c>
      <c r="W102" s="267">
        <f t="shared" si="8"/>
        <v>1.5157989621671952E-2</v>
      </c>
      <c r="X102" s="267">
        <f t="shared" si="8"/>
        <v>1.5380248372941843E-2</v>
      </c>
      <c r="Y102" s="267">
        <f t="shared" si="8"/>
        <v>1.5394158876728953E-2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1.3588213348431223E-2</v>
      </c>
      <c r="C103" s="268">
        <f t="shared" si="9"/>
        <v>1.3082509427917574E-2</v>
      </c>
      <c r="D103" s="268">
        <f t="shared" si="9"/>
        <v>1.246409231581822E-2</v>
      </c>
      <c r="E103" s="268">
        <f t="shared" si="9"/>
        <v>1.3137427763521147E-2</v>
      </c>
      <c r="F103" s="268">
        <f t="shared" si="9"/>
        <v>1.3261664270704743E-2</v>
      </c>
      <c r="G103" s="268">
        <f t="shared" si="9"/>
        <v>1.3047081389659607E-2</v>
      </c>
      <c r="H103" s="268">
        <f t="shared" si="9"/>
        <v>1.3512931001496496E-2</v>
      </c>
      <c r="I103" s="268">
        <f t="shared" si="9"/>
        <v>1.4412735810906156E-2</v>
      </c>
      <c r="J103" s="268">
        <f t="shared" si="9"/>
        <v>1.3294357882267037E-2</v>
      </c>
      <c r="K103" s="268">
        <f t="shared" si="9"/>
        <v>1.2948124472908036E-2</v>
      </c>
      <c r="L103" s="268">
        <f t="shared" si="9"/>
        <v>1.3297298938288401E-2</v>
      </c>
      <c r="M103" s="268">
        <f t="shared" si="9"/>
        <v>1.3525422571426885E-2</v>
      </c>
      <c r="N103" s="268">
        <f t="shared" si="9"/>
        <v>1.3796597969576664E-2</v>
      </c>
      <c r="O103" s="268">
        <f t="shared" si="9"/>
        <v>1.4240544749996859E-2</v>
      </c>
      <c r="P103" s="268">
        <f t="shared" si="9"/>
        <v>1.3425053273913074E-2</v>
      </c>
      <c r="Q103" s="268">
        <f t="shared" si="9"/>
        <v>1.3987620946150232E-2</v>
      </c>
      <c r="R103" s="268">
        <f t="shared" si="9"/>
        <v>1.3720981054117259E-2</v>
      </c>
      <c r="S103" s="268">
        <f t="shared" si="9"/>
        <v>1.3222972914140442E-2</v>
      </c>
      <c r="T103" s="268">
        <f t="shared" si="9"/>
        <v>1.3108619199370931E-2</v>
      </c>
      <c r="U103" s="268">
        <f t="shared" si="9"/>
        <v>1.3040937677281692E-2</v>
      </c>
      <c r="V103" s="268">
        <f t="shared" si="9"/>
        <v>1.2983165661797877E-2</v>
      </c>
      <c r="W103" s="268">
        <f t="shared" si="9"/>
        <v>1.2976950522674863E-2</v>
      </c>
      <c r="X103" s="268">
        <f t="shared" si="9"/>
        <v>1.2501852425951202E-2</v>
      </c>
      <c r="Y103" s="268">
        <f t="shared" si="9"/>
        <v>1.2149756195249807E-2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1.493854436220146E-2</v>
      </c>
      <c r="C104" s="269">
        <f t="shared" si="10"/>
        <v>2.026925868645087E-2</v>
      </c>
      <c r="D104" s="269">
        <f t="shared" si="10"/>
        <v>1.8004360854018818E-2</v>
      </c>
      <c r="E104" s="269">
        <f t="shared" si="10"/>
        <v>1.8972160839675876E-2</v>
      </c>
      <c r="F104" s="269">
        <f t="shared" si="10"/>
        <v>2.3989110983313425E-2</v>
      </c>
      <c r="G104" s="269">
        <f t="shared" si="10"/>
        <v>1.5774981072517045E-2</v>
      </c>
      <c r="H104" s="269">
        <f t="shared" si="10"/>
        <v>1.4106848488045422E-2</v>
      </c>
      <c r="I104" s="269">
        <f t="shared" si="10"/>
        <v>9.1267127438366905E-3</v>
      </c>
      <c r="J104" s="269">
        <f t="shared" si="10"/>
        <v>1.2444036048843641E-2</v>
      </c>
      <c r="K104" s="269">
        <f t="shared" si="10"/>
        <v>1.5729779196391815E-2</v>
      </c>
      <c r="L104" s="269">
        <f t="shared" si="10"/>
        <v>7.1563766775882432E-3</v>
      </c>
      <c r="M104" s="269">
        <f t="shared" si="10"/>
        <v>5.6852554748086405E-3</v>
      </c>
      <c r="N104" s="269">
        <f t="shared" si="10"/>
        <v>6.7782714505028119E-3</v>
      </c>
      <c r="O104" s="269">
        <f t="shared" si="10"/>
        <v>6.3310795339955638E-3</v>
      </c>
      <c r="P104" s="269">
        <f t="shared" si="10"/>
        <v>9.3071550995097053E-3</v>
      </c>
      <c r="Q104" s="269">
        <f t="shared" si="10"/>
        <v>6.7147716782059485E-3</v>
      </c>
      <c r="R104" s="269">
        <f t="shared" si="10"/>
        <v>8.133772346782803E-3</v>
      </c>
      <c r="S104" s="269">
        <f t="shared" si="10"/>
        <v>9.3789763728700237E-3</v>
      </c>
      <c r="T104" s="269">
        <f t="shared" si="10"/>
        <v>1.11567264690129E-2</v>
      </c>
      <c r="U104" s="269">
        <f t="shared" si="10"/>
        <v>1.0573531891136837E-2</v>
      </c>
      <c r="V104" s="269">
        <f t="shared" si="10"/>
        <v>1.1452203513530025E-2</v>
      </c>
      <c r="W104" s="269">
        <f t="shared" si="10"/>
        <v>1.3644756620869803E-2</v>
      </c>
      <c r="X104" s="269">
        <f t="shared" si="10"/>
        <v>1.092581190700993E-2</v>
      </c>
      <c r="Y104" s="269">
        <f t="shared" si="10"/>
        <v>1.0382560588476369E-2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0.877027272818376</v>
      </c>
      <c r="C105" s="269">
        <f t="shared" si="11"/>
        <v>0.86104774412572249</v>
      </c>
      <c r="D105" s="269">
        <f t="shared" si="11"/>
        <v>0.86544855197817139</v>
      </c>
      <c r="E105" s="269">
        <f t="shared" si="11"/>
        <v>0.86348146297799289</v>
      </c>
      <c r="F105" s="269">
        <f t="shared" si="11"/>
        <v>0.84852532467072761</v>
      </c>
      <c r="G105" s="269">
        <f t="shared" si="11"/>
        <v>0.87409368433913526</v>
      </c>
      <c r="H105" s="269">
        <f t="shared" si="11"/>
        <v>0.8794893787001461</v>
      </c>
      <c r="I105" s="269">
        <f t="shared" si="11"/>
        <v>0.89403942644315149</v>
      </c>
      <c r="J105" s="269">
        <f t="shared" si="11"/>
        <v>0.88430836363971599</v>
      </c>
      <c r="K105" s="269">
        <f t="shared" si="11"/>
        <v>0.87495966175172935</v>
      </c>
      <c r="L105" s="269">
        <f t="shared" si="11"/>
        <v>0.89946903318870841</v>
      </c>
      <c r="M105" s="269">
        <f t="shared" si="11"/>
        <v>0.90365096787419608</v>
      </c>
      <c r="N105" s="269">
        <f t="shared" si="11"/>
        <v>0.90008630747724483</v>
      </c>
      <c r="O105" s="269">
        <f t="shared" si="11"/>
        <v>0.9010801396996464</v>
      </c>
      <c r="P105" s="269">
        <f t="shared" si="11"/>
        <v>0.89252460948459622</v>
      </c>
      <c r="Q105" s="269">
        <f t="shared" si="11"/>
        <v>0.90004583670684413</v>
      </c>
      <c r="R105" s="269">
        <f t="shared" si="11"/>
        <v>0.89591810652532733</v>
      </c>
      <c r="S105" s="269">
        <f t="shared" si="11"/>
        <v>0.89245029467652059</v>
      </c>
      <c r="T105" s="269">
        <f t="shared" si="11"/>
        <v>0.88724100459188759</v>
      </c>
      <c r="U105" s="269">
        <f t="shared" si="11"/>
        <v>0.88895037428893686</v>
      </c>
      <c r="V105" s="269">
        <f t="shared" si="11"/>
        <v>0.88626479087137833</v>
      </c>
      <c r="W105" s="269">
        <f t="shared" si="11"/>
        <v>0.8797443471761166</v>
      </c>
      <c r="X105" s="269">
        <f t="shared" si="11"/>
        <v>0.88801374755443951</v>
      </c>
      <c r="Y105" s="269">
        <f t="shared" si="11"/>
        <v>0.89005090612127291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0.7369784194227379</v>
      </c>
      <c r="C106" s="318">
        <f t="shared" si="12"/>
        <v>0.67102344394024638</v>
      </c>
      <c r="D106" s="318">
        <f t="shared" si="12"/>
        <v>0.69665766897174564</v>
      </c>
      <c r="E106" s="318">
        <f t="shared" si="12"/>
        <v>0.68561745510603223</v>
      </c>
      <c r="F106" s="318">
        <f t="shared" si="12"/>
        <v>0.62362740920216519</v>
      </c>
      <c r="G106" s="318">
        <f t="shared" si="12"/>
        <v>0.72620323678428855</v>
      </c>
      <c r="H106" s="318">
        <f t="shared" si="12"/>
        <v>0.74723767412472086</v>
      </c>
      <c r="I106" s="318">
        <f t="shared" si="12"/>
        <v>0.80847649446968284</v>
      </c>
      <c r="J106" s="318">
        <f t="shared" si="12"/>
        <v>0.76764552568180744</v>
      </c>
      <c r="K106" s="318">
        <f t="shared" si="12"/>
        <v>0.72749298178555677</v>
      </c>
      <c r="L106" s="318">
        <f t="shared" si="12"/>
        <v>0.83237800183631894</v>
      </c>
      <c r="M106" s="318">
        <f t="shared" si="12"/>
        <v>0.85035169779786524</v>
      </c>
      <c r="N106" s="318">
        <f t="shared" si="12"/>
        <v>0.8365400126287813</v>
      </c>
      <c r="O106" s="318">
        <f t="shared" si="12"/>
        <v>0.84172626906843817</v>
      </c>
      <c r="P106" s="318">
        <f t="shared" si="12"/>
        <v>0.8052700304266931</v>
      </c>
      <c r="Q106" s="318">
        <f t="shared" si="12"/>
        <v>0.83709485222366353</v>
      </c>
      <c r="R106" s="318">
        <f t="shared" si="12"/>
        <v>0.81966399077423902</v>
      </c>
      <c r="S106" s="318">
        <f t="shared" si="12"/>
        <v>0.80452239118086455</v>
      </c>
      <c r="T106" s="318">
        <f t="shared" si="12"/>
        <v>0.78264669394489206</v>
      </c>
      <c r="U106" s="318">
        <f t="shared" si="12"/>
        <v>0.78982351280952956</v>
      </c>
      <c r="V106" s="318">
        <f t="shared" si="12"/>
        <v>0.77890038293203478</v>
      </c>
      <c r="W106" s="318">
        <f t="shared" si="12"/>
        <v>0.75182475385546266</v>
      </c>
      <c r="X106" s="318">
        <f t="shared" si="12"/>
        <v>0.7855842609262218</v>
      </c>
      <c r="Y106" s="318">
        <f t="shared" si="12"/>
        <v>0.79271440060430731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0.14004885339563811</v>
      </c>
      <c r="C107" s="318">
        <f t="shared" si="13"/>
        <v>0.19002430018547614</v>
      </c>
      <c r="D107" s="318">
        <f t="shared" si="13"/>
        <v>0.16879088300642575</v>
      </c>
      <c r="E107" s="318">
        <f t="shared" si="13"/>
        <v>0.17786400787196063</v>
      </c>
      <c r="F107" s="318">
        <f t="shared" si="13"/>
        <v>0.22489791546856236</v>
      </c>
      <c r="G107" s="318">
        <f t="shared" si="13"/>
        <v>0.14789044755484665</v>
      </c>
      <c r="H107" s="318">
        <f t="shared" si="13"/>
        <v>0.13225170457542526</v>
      </c>
      <c r="I107" s="318">
        <f t="shared" si="13"/>
        <v>8.5562931973468634E-2</v>
      </c>
      <c r="J107" s="318">
        <f t="shared" si="13"/>
        <v>0.11666283795790862</v>
      </c>
      <c r="K107" s="318">
        <f t="shared" si="13"/>
        <v>0.14746667996617263</v>
      </c>
      <c r="L107" s="318">
        <f t="shared" si="13"/>
        <v>6.7091031352389502E-2</v>
      </c>
      <c r="M107" s="318">
        <f t="shared" si="13"/>
        <v>5.3299270076330757E-2</v>
      </c>
      <c r="N107" s="318">
        <f t="shared" si="13"/>
        <v>6.354629484846358E-2</v>
      </c>
      <c r="O107" s="318">
        <f t="shared" si="13"/>
        <v>5.9353870631208151E-2</v>
      </c>
      <c r="P107" s="318">
        <f t="shared" si="13"/>
        <v>8.7254579057903139E-2</v>
      </c>
      <c r="Q107" s="318">
        <f t="shared" si="13"/>
        <v>6.2950984483180511E-2</v>
      </c>
      <c r="R107" s="318">
        <f t="shared" si="13"/>
        <v>7.6254115751088439E-2</v>
      </c>
      <c r="S107" s="318">
        <f t="shared" si="13"/>
        <v>8.7927903495656073E-2</v>
      </c>
      <c r="T107" s="318">
        <f t="shared" si="13"/>
        <v>0.10459431064699551</v>
      </c>
      <c r="U107" s="318">
        <f t="shared" si="13"/>
        <v>9.9126861479407385E-2</v>
      </c>
      <c r="V107" s="318">
        <f t="shared" si="13"/>
        <v>0.10736440793934358</v>
      </c>
      <c r="W107" s="318">
        <f t="shared" si="13"/>
        <v>0.12791959332065392</v>
      </c>
      <c r="X107" s="318">
        <f t="shared" si="13"/>
        <v>0.10242948662821764</v>
      </c>
      <c r="Y107" s="318">
        <f t="shared" si="13"/>
        <v>9.7336505516965571E-2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3.300021632354562E-2</v>
      </c>
      <c r="C108" s="319">
        <f t="shared" si="14"/>
        <v>4.4776111055589624E-2</v>
      </c>
      <c r="D108" s="319">
        <f t="shared" si="14"/>
        <v>3.9772804400752156E-2</v>
      </c>
      <c r="E108" s="319">
        <f t="shared" si="14"/>
        <v>4.1910737529325115E-2</v>
      </c>
      <c r="F108" s="319">
        <f t="shared" si="14"/>
        <v>5.2993506774459534E-2</v>
      </c>
      <c r="G108" s="319">
        <f t="shared" si="14"/>
        <v>3.4847959431047508E-2</v>
      </c>
      <c r="H108" s="319">
        <f t="shared" si="14"/>
        <v>3.11629460315354E-2</v>
      </c>
      <c r="I108" s="319">
        <f t="shared" si="14"/>
        <v>2.0161502189701079E-2</v>
      </c>
      <c r="J108" s="319">
        <f t="shared" si="14"/>
        <v>2.748968517902655E-2</v>
      </c>
      <c r="K108" s="319">
        <f t="shared" si="14"/>
        <v>3.4748105546077525E-2</v>
      </c>
      <c r="L108" s="319">
        <f t="shared" si="14"/>
        <v>1.580890163908755E-2</v>
      </c>
      <c r="M108" s="319">
        <f t="shared" si="14"/>
        <v>1.2559099198314314E-2</v>
      </c>
      <c r="N108" s="319">
        <f t="shared" si="14"/>
        <v>1.4973642594809171E-2</v>
      </c>
      <c r="O108" s="319">
        <f t="shared" si="14"/>
        <v>1.3985766559161388E-2</v>
      </c>
      <c r="P108" s="319">
        <f t="shared" si="14"/>
        <v>2.0560111092065517E-2</v>
      </c>
      <c r="Q108" s="319">
        <f t="shared" si="14"/>
        <v>1.4833367466825851E-2</v>
      </c>
      <c r="R108" s="319">
        <f t="shared" si="14"/>
        <v>1.7968032256842313E-2</v>
      </c>
      <c r="S108" s="319">
        <f t="shared" si="14"/>
        <v>2.0718768957253521E-2</v>
      </c>
      <c r="T108" s="319">
        <f t="shared" si="14"/>
        <v>2.464593457121789E-2</v>
      </c>
      <c r="U108" s="319">
        <f t="shared" si="14"/>
        <v>2.3357619808949237E-2</v>
      </c>
      <c r="V108" s="319">
        <f t="shared" si="14"/>
        <v>2.5298662584824022E-2</v>
      </c>
      <c r="W108" s="319">
        <f t="shared" si="14"/>
        <v>3.0142155035544446E-2</v>
      </c>
      <c r="X108" s="319">
        <f t="shared" si="14"/>
        <v>2.4135829281599703E-2</v>
      </c>
      <c r="Y108" s="319">
        <f t="shared" si="14"/>
        <v>2.2935751777728577E-2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0.99999999999999967</v>
      </c>
      <c r="E110" s="232">
        <f t="shared" si="15"/>
        <v>1.0000000000000004</v>
      </c>
      <c r="F110" s="232">
        <f t="shared" si="15"/>
        <v>1</v>
      </c>
      <c r="G110" s="232">
        <f t="shared" si="15"/>
        <v>0.99999999999999989</v>
      </c>
      <c r="H110" s="232">
        <f t="shared" si="15"/>
        <v>0.99999999999999989</v>
      </c>
      <c r="I110" s="232">
        <f t="shared" si="15"/>
        <v>1.0000000000000002</v>
      </c>
      <c r="J110" s="232">
        <f t="shared" si="15"/>
        <v>0.99999999999999956</v>
      </c>
      <c r="K110" s="232">
        <f t="shared" si="15"/>
        <v>0.99999999999999956</v>
      </c>
      <c r="L110" s="232">
        <f t="shared" si="15"/>
        <v>1.0000000000000002</v>
      </c>
      <c r="M110" s="232">
        <f t="shared" si="15"/>
        <v>1.0000000000000002</v>
      </c>
      <c r="N110" s="232">
        <f t="shared" si="15"/>
        <v>1</v>
      </c>
      <c r="O110" s="232">
        <f t="shared" si="15"/>
        <v>0.99999999999999989</v>
      </c>
      <c r="P110" s="232">
        <f t="shared" si="15"/>
        <v>0.99999999999999989</v>
      </c>
      <c r="Q110" s="232">
        <f t="shared" si="15"/>
        <v>0.99999999999999978</v>
      </c>
      <c r="R110" s="232">
        <f t="shared" si="15"/>
        <v>0.99999999999999978</v>
      </c>
      <c r="S110" s="232">
        <f t="shared" si="15"/>
        <v>1.0000000000000002</v>
      </c>
      <c r="T110" s="232">
        <f t="shared" si="15"/>
        <v>1</v>
      </c>
      <c r="U110" s="232">
        <f t="shared" si="15"/>
        <v>1</v>
      </c>
      <c r="V110" s="232">
        <f t="shared" si="15"/>
        <v>1</v>
      </c>
      <c r="W110" s="232">
        <f t="shared" si="15"/>
        <v>1.0000000000000002</v>
      </c>
      <c r="X110" s="232">
        <f t="shared" si="15"/>
        <v>1.0000000000000002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3.4353827232688964E-3</v>
      </c>
      <c r="C111" s="299">
        <f t="shared" si="16"/>
        <v>3.3972813570482081E-3</v>
      </c>
      <c r="D111" s="299">
        <f t="shared" si="16"/>
        <v>3.6348592880275682E-3</v>
      </c>
      <c r="E111" s="299">
        <f t="shared" si="16"/>
        <v>3.5125844243582556E-3</v>
      </c>
      <c r="F111" s="299">
        <f t="shared" si="16"/>
        <v>3.4375104167430216E-3</v>
      </c>
      <c r="G111" s="299">
        <f t="shared" si="16"/>
        <v>3.492791465749713E-3</v>
      </c>
      <c r="H111" s="299">
        <f t="shared" si="16"/>
        <v>3.4563349957947693E-3</v>
      </c>
      <c r="I111" s="299">
        <f t="shared" si="16"/>
        <v>3.4835270236317469E-3</v>
      </c>
      <c r="J111" s="299">
        <f t="shared" si="16"/>
        <v>3.5014665677717415E-3</v>
      </c>
      <c r="K111" s="299">
        <f t="shared" si="16"/>
        <v>3.4486388942569684E-3</v>
      </c>
      <c r="L111" s="299">
        <f t="shared" si="16"/>
        <v>3.6000590381462315E-3</v>
      </c>
      <c r="M111" s="299">
        <f t="shared" si="16"/>
        <v>3.6141726017566646E-3</v>
      </c>
      <c r="N111" s="299">
        <f t="shared" si="16"/>
        <v>3.6038300844899516E-3</v>
      </c>
      <c r="O111" s="299">
        <f t="shared" si="16"/>
        <v>3.6021420385701874E-3</v>
      </c>
      <c r="P111" s="299">
        <f t="shared" si="16"/>
        <v>3.5990070950478914E-3</v>
      </c>
      <c r="Q111" s="299">
        <f t="shared" si="16"/>
        <v>3.6063853380587643E-3</v>
      </c>
      <c r="R111" s="299">
        <f t="shared" si="16"/>
        <v>3.6005456116861476E-3</v>
      </c>
      <c r="S111" s="299">
        <f t="shared" si="16"/>
        <v>3.6019383626259244E-3</v>
      </c>
      <c r="T111" s="299">
        <f t="shared" si="16"/>
        <v>3.5829397163277656E-3</v>
      </c>
      <c r="U111" s="299">
        <f t="shared" si="16"/>
        <v>3.5957872472701545E-3</v>
      </c>
      <c r="V111" s="299">
        <f t="shared" si="16"/>
        <v>3.5934134231009381E-3</v>
      </c>
      <c r="W111" s="299">
        <f t="shared" si="16"/>
        <v>3.5665375019176514E-3</v>
      </c>
      <c r="X111" s="299">
        <f t="shared" si="16"/>
        <v>3.6183256169493201E-3</v>
      </c>
      <c r="Y111" s="299">
        <f t="shared" si="16"/>
        <v>3.6202090245141851E-3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1.267064267629745E-3</v>
      </c>
      <c r="C112" s="233">
        <f t="shared" si="17"/>
        <v>1.253011428812365E-3</v>
      </c>
      <c r="D112" s="233">
        <f t="shared" si="17"/>
        <v>1.3406367478437514E-3</v>
      </c>
      <c r="E112" s="233">
        <f t="shared" si="17"/>
        <v>1.2955383925614438E-3</v>
      </c>
      <c r="F112" s="233">
        <f t="shared" si="17"/>
        <v>1.2678490198948335E-3</v>
      </c>
      <c r="G112" s="233">
        <f t="shared" si="17"/>
        <v>1.2882382013968058E-3</v>
      </c>
      <c r="H112" s="233">
        <f t="shared" si="17"/>
        <v>1.2747920458663178E-3</v>
      </c>
      <c r="I112" s="233">
        <f t="shared" si="17"/>
        <v>1.2848212186287169E-3</v>
      </c>
      <c r="J112" s="233">
        <f t="shared" si="17"/>
        <v>1.2914378192197937E-3</v>
      </c>
      <c r="K112" s="233">
        <f t="shared" si="17"/>
        <v>1.271953510528595E-3</v>
      </c>
      <c r="L112" s="233">
        <f t="shared" si="17"/>
        <v>1.3278014521340301E-3</v>
      </c>
      <c r="M112" s="233">
        <f t="shared" si="17"/>
        <v>1.3330069251715976E-3</v>
      </c>
      <c r="N112" s="233">
        <f t="shared" si="17"/>
        <v>1.329192318438777E-3</v>
      </c>
      <c r="O112" s="233">
        <f t="shared" si="17"/>
        <v>1.3285697203647502E-3</v>
      </c>
      <c r="P112" s="233">
        <f t="shared" si="17"/>
        <v>1.3274134663930359E-3</v>
      </c>
      <c r="Q112" s="233">
        <f t="shared" si="17"/>
        <v>1.3301347667051212E-3</v>
      </c>
      <c r="R112" s="233">
        <f t="shared" si="17"/>
        <v>1.3279809139278569E-3</v>
      </c>
      <c r="S112" s="233">
        <f t="shared" si="17"/>
        <v>1.3284945990371015E-3</v>
      </c>
      <c r="T112" s="233">
        <f t="shared" si="17"/>
        <v>1.3214873722455478E-3</v>
      </c>
      <c r="U112" s="233">
        <f t="shared" si="17"/>
        <v>1.3262258973810756E-3</v>
      </c>
      <c r="V112" s="233">
        <f t="shared" si="17"/>
        <v>1.3253503653007405E-3</v>
      </c>
      <c r="W112" s="233">
        <f t="shared" si="17"/>
        <v>1.3154377814246206E-3</v>
      </c>
      <c r="X112" s="233">
        <f t="shared" si="17"/>
        <v>1.3345386721638297E-3</v>
      </c>
      <c r="Y112" s="233">
        <f t="shared" si="17"/>
        <v>1.3352333250217661E-3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2.4716643732837513E-2</v>
      </c>
      <c r="C113" s="233">
        <f t="shared" si="18"/>
        <v>2.4442514772406856E-2</v>
      </c>
      <c r="D113" s="233">
        <f t="shared" si="18"/>
        <v>2.6151823327470541E-2</v>
      </c>
      <c r="E113" s="233">
        <f t="shared" si="18"/>
        <v>2.5272088961245429E-2</v>
      </c>
      <c r="F113" s="233">
        <f t="shared" si="18"/>
        <v>2.4731951908318641E-2</v>
      </c>
      <c r="G113" s="233">
        <f t="shared" si="18"/>
        <v>2.512968401083554E-2</v>
      </c>
      <c r="H113" s="233">
        <f t="shared" si="18"/>
        <v>2.4867389631368014E-2</v>
      </c>
      <c r="I113" s="233">
        <f t="shared" si="18"/>
        <v>2.5063028871173128E-2</v>
      </c>
      <c r="J113" s="233">
        <f t="shared" si="18"/>
        <v>2.5192099008900282E-2</v>
      </c>
      <c r="K113" s="233">
        <f t="shared" si="18"/>
        <v>2.4812018275346126E-2</v>
      </c>
      <c r="L113" s="233">
        <f t="shared" si="18"/>
        <v>2.5901445000681908E-2</v>
      </c>
      <c r="M113" s="233">
        <f t="shared" si="18"/>
        <v>2.6002988249763596E-2</v>
      </c>
      <c r="N113" s="233">
        <f t="shared" si="18"/>
        <v>2.5928576652810929E-2</v>
      </c>
      <c r="O113" s="233">
        <f t="shared" si="18"/>
        <v>2.5916431621830528E-2</v>
      </c>
      <c r="P113" s="233">
        <f t="shared" si="18"/>
        <v>2.5893876556382277E-2</v>
      </c>
      <c r="Q113" s="233">
        <f t="shared" si="18"/>
        <v>2.5946961006810119E-2</v>
      </c>
      <c r="R113" s="233">
        <f t="shared" si="18"/>
        <v>2.5904945764877532E-2</v>
      </c>
      <c r="S113" s="233">
        <f t="shared" si="18"/>
        <v>2.5914966228843272E-2</v>
      </c>
      <c r="T113" s="233">
        <f t="shared" si="18"/>
        <v>2.5778276139329471E-2</v>
      </c>
      <c r="U113" s="233">
        <f t="shared" si="18"/>
        <v>2.587071062792334E-2</v>
      </c>
      <c r="V113" s="233">
        <f t="shared" si="18"/>
        <v>2.5853631609077065E-2</v>
      </c>
      <c r="W113" s="233">
        <f t="shared" si="18"/>
        <v>2.5660266670614853E-2</v>
      </c>
      <c r="X113" s="233">
        <f t="shared" si="18"/>
        <v>2.6032868063805434E-2</v>
      </c>
      <c r="Y113" s="233">
        <f t="shared" si="18"/>
        <v>2.6046418668653391E-2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1.3799470008909841E-2</v>
      </c>
      <c r="C114" s="233">
        <f t="shared" si="19"/>
        <v>1.3646421949111554E-2</v>
      </c>
      <c r="D114" s="233">
        <f t="shared" si="19"/>
        <v>1.460074052069968E-2</v>
      </c>
      <c r="E114" s="233">
        <f t="shared" si="19"/>
        <v>1.4109578851107701E-2</v>
      </c>
      <c r="F114" s="233">
        <f t="shared" si="19"/>
        <v>1.3808016667215327E-2</v>
      </c>
      <c r="G114" s="233">
        <f t="shared" si="19"/>
        <v>1.4030073200439972E-2</v>
      </c>
      <c r="H114" s="233">
        <f t="shared" si="19"/>
        <v>1.388363246754391E-2</v>
      </c>
      <c r="I114" s="233">
        <f t="shared" si="19"/>
        <v>1.39928591834135E-2</v>
      </c>
      <c r="J114" s="233">
        <f t="shared" si="19"/>
        <v>1.4064919917624163E-2</v>
      </c>
      <c r="K114" s="233">
        <f t="shared" si="19"/>
        <v>1.3852718263534826E-2</v>
      </c>
      <c r="L114" s="233">
        <f t="shared" si="19"/>
        <v>1.4460952600917901E-2</v>
      </c>
      <c r="M114" s="233">
        <f t="shared" si="19"/>
        <v>1.4517644886304868E-2</v>
      </c>
      <c r="N114" s="233">
        <f t="shared" si="19"/>
        <v>1.4476100386511008E-2</v>
      </c>
      <c r="O114" s="233">
        <f t="shared" si="19"/>
        <v>1.4469319733256372E-2</v>
      </c>
      <c r="P114" s="233">
        <f t="shared" si="19"/>
        <v>1.4456727087079709E-2</v>
      </c>
      <c r="Q114" s="233">
        <f t="shared" si="19"/>
        <v>1.4486364496168766E-2</v>
      </c>
      <c r="R114" s="233">
        <f t="shared" si="19"/>
        <v>1.4462907101336641E-2</v>
      </c>
      <c r="S114" s="233">
        <f t="shared" si="19"/>
        <v>1.4468501594402335E-2</v>
      </c>
      <c r="T114" s="233">
        <f t="shared" si="19"/>
        <v>1.439218658937377E-2</v>
      </c>
      <c r="U114" s="233">
        <f t="shared" si="19"/>
        <v>1.4443793391936756E-2</v>
      </c>
      <c r="V114" s="233">
        <f t="shared" si="19"/>
        <v>1.4434258059757418E-2</v>
      </c>
      <c r="W114" s="233">
        <f t="shared" si="19"/>
        <v>1.4326301101768853E-2</v>
      </c>
      <c r="X114" s="233">
        <f t="shared" si="19"/>
        <v>1.4534326989352484E-2</v>
      </c>
      <c r="Y114" s="233">
        <f t="shared" si="19"/>
        <v>1.4541892384040495E-2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1.0843080466516134E-2</v>
      </c>
      <c r="C115" s="300">
        <f t="shared" si="20"/>
        <v>1.1159712095169557E-2</v>
      </c>
      <c r="D115" s="300">
        <f t="shared" si="20"/>
        <v>1.032554331168991E-2</v>
      </c>
      <c r="E115" s="300">
        <f t="shared" si="20"/>
        <v>1.1020631745247096E-2</v>
      </c>
      <c r="F115" s="300">
        <f t="shared" si="20"/>
        <v>1.1912465616841693E-2</v>
      </c>
      <c r="G115" s="300">
        <f t="shared" si="20"/>
        <v>1.0527607161728205E-2</v>
      </c>
      <c r="H115" s="300">
        <f t="shared" si="20"/>
        <v>1.0685234388676667E-2</v>
      </c>
      <c r="I115" s="300">
        <f t="shared" si="20"/>
        <v>1.0755817754477402E-2</v>
      </c>
      <c r="J115" s="300">
        <f t="shared" si="20"/>
        <v>1.0305417809353984E-2</v>
      </c>
      <c r="K115" s="300">
        <f t="shared" si="20"/>
        <v>1.0433842221792416E-2</v>
      </c>
      <c r="L115" s="300">
        <f t="shared" si="20"/>
        <v>9.6982055659650349E-3</v>
      </c>
      <c r="M115" s="300">
        <f t="shared" si="20"/>
        <v>9.7056647432248993E-3</v>
      </c>
      <c r="N115" s="300">
        <f t="shared" si="20"/>
        <v>1.0018774789974719E-2</v>
      </c>
      <c r="O115" s="300">
        <f t="shared" si="20"/>
        <v>1.0290626467147526E-2</v>
      </c>
      <c r="P115" s="300">
        <f t="shared" si="20"/>
        <v>1.0026043119245888E-2</v>
      </c>
      <c r="Q115" s="300">
        <f t="shared" si="20"/>
        <v>1.0149551464251703E-2</v>
      </c>
      <c r="R115" s="300">
        <f t="shared" si="20"/>
        <v>1.011340012174599E-2</v>
      </c>
      <c r="S115" s="300">
        <f t="shared" si="20"/>
        <v>9.882387578746649E-3</v>
      </c>
      <c r="T115" s="300">
        <f t="shared" si="20"/>
        <v>9.998469607004519E-3</v>
      </c>
      <c r="U115" s="300">
        <f t="shared" si="20"/>
        <v>9.8798081111937767E-3</v>
      </c>
      <c r="V115" s="300">
        <f t="shared" si="20"/>
        <v>9.9363905557998729E-3</v>
      </c>
      <c r="W115" s="300">
        <f t="shared" si="20"/>
        <v>1.0191495670039212E-2</v>
      </c>
      <c r="X115" s="300">
        <f t="shared" si="20"/>
        <v>9.5080734251191366E-3</v>
      </c>
      <c r="Y115" s="300">
        <f t="shared" si="20"/>
        <v>9.1814698865318022E-3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4.1307136039372916E-2</v>
      </c>
      <c r="C116" s="301">
        <f t="shared" si="21"/>
        <v>4.8424662609489758E-2</v>
      </c>
      <c r="D116" s="301">
        <f t="shared" si="21"/>
        <v>4.5188310045044401E-2</v>
      </c>
      <c r="E116" s="301">
        <f t="shared" si="21"/>
        <v>4.6552370924230126E-2</v>
      </c>
      <c r="F116" s="301">
        <f t="shared" si="21"/>
        <v>5.4021160701026756E-2</v>
      </c>
      <c r="G116" s="301">
        <f t="shared" si="21"/>
        <v>4.2357592129277817E-2</v>
      </c>
      <c r="H116" s="301">
        <f t="shared" si="21"/>
        <v>4.0287671350490169E-2</v>
      </c>
      <c r="I116" s="301">
        <f t="shared" si="21"/>
        <v>3.4522542730037693E-2</v>
      </c>
      <c r="J116" s="301">
        <f t="shared" si="21"/>
        <v>3.8279235154475885E-2</v>
      </c>
      <c r="K116" s="301">
        <f t="shared" si="21"/>
        <v>4.2310986978285704E-2</v>
      </c>
      <c r="L116" s="301">
        <f t="shared" si="21"/>
        <v>3.2388142939990379E-2</v>
      </c>
      <c r="M116" s="301">
        <f t="shared" si="21"/>
        <v>3.0872397965525964E-2</v>
      </c>
      <c r="N116" s="301">
        <f t="shared" si="21"/>
        <v>3.1984116556568909E-2</v>
      </c>
      <c r="O116" s="301">
        <f t="shared" si="21"/>
        <v>3.15178661750131E-2</v>
      </c>
      <c r="P116" s="301">
        <f t="shared" si="21"/>
        <v>3.4671391204546577E-2</v>
      </c>
      <c r="Q116" s="301">
        <f t="shared" si="21"/>
        <v>3.1913193910259319E-2</v>
      </c>
      <c r="R116" s="301">
        <f t="shared" si="21"/>
        <v>3.3403412372733483E-2</v>
      </c>
      <c r="S116" s="301">
        <f t="shared" si="21"/>
        <v>3.4751732633991783E-2</v>
      </c>
      <c r="T116" s="301">
        <f t="shared" si="21"/>
        <v>3.6743545705298503E-2</v>
      </c>
      <c r="U116" s="301">
        <f t="shared" si="21"/>
        <v>3.6079795751056756E-2</v>
      </c>
      <c r="V116" s="301">
        <f t="shared" si="21"/>
        <v>3.70777256570341E-2</v>
      </c>
      <c r="W116" s="301">
        <f t="shared" si="21"/>
        <v>3.9666660813115422E-2</v>
      </c>
      <c r="X116" s="301">
        <f t="shared" si="21"/>
        <v>3.6474760525621888E-2</v>
      </c>
      <c r="Y116" s="301">
        <f t="shared" si="21"/>
        <v>3.5869386910751373E-2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2.4073408588106224E-2</v>
      </c>
      <c r="C117" s="302">
        <f t="shared" si="22"/>
        <v>2.3428092848250565E-2</v>
      </c>
      <c r="D117" s="302">
        <f t="shared" si="22"/>
        <v>2.3625240669687995E-2</v>
      </c>
      <c r="E117" s="302">
        <f t="shared" si="22"/>
        <v>2.3543592435216226E-2</v>
      </c>
      <c r="F117" s="302">
        <f t="shared" si="22"/>
        <v>2.2868266495286907E-2</v>
      </c>
      <c r="G117" s="302">
        <f t="shared" si="22"/>
        <v>2.3955560969578037E-2</v>
      </c>
      <c r="H117" s="302">
        <f t="shared" si="22"/>
        <v>2.4160986034713398E-2</v>
      </c>
      <c r="I117" s="302">
        <f t="shared" si="22"/>
        <v>2.4675813258271985E-2</v>
      </c>
      <c r="J117" s="302">
        <f t="shared" si="22"/>
        <v>2.4333541706333121E-2</v>
      </c>
      <c r="K117" s="302">
        <f t="shared" si="22"/>
        <v>2.3986127988423811E-2</v>
      </c>
      <c r="L117" s="302">
        <f t="shared" si="22"/>
        <v>2.4842404268906135E-2</v>
      </c>
      <c r="M117" s="302">
        <f t="shared" si="22"/>
        <v>2.497439422201252E-2</v>
      </c>
      <c r="N117" s="302">
        <f t="shared" si="22"/>
        <v>2.4868014337861653E-2</v>
      </c>
      <c r="O117" s="302">
        <f t="shared" si="22"/>
        <v>2.4903722928637535E-2</v>
      </c>
      <c r="P117" s="302">
        <f t="shared" si="22"/>
        <v>2.4622662593921353E-2</v>
      </c>
      <c r="Q117" s="302">
        <f t="shared" si="22"/>
        <v>2.4869266676126076E-2</v>
      </c>
      <c r="R117" s="302">
        <f t="shared" si="22"/>
        <v>2.4736095913537651E-2</v>
      </c>
      <c r="S117" s="302">
        <f t="shared" si="22"/>
        <v>2.4618014236193704E-2</v>
      </c>
      <c r="T117" s="302">
        <f t="shared" si="22"/>
        <v>2.4441028404499153E-2</v>
      </c>
      <c r="U117" s="302">
        <f t="shared" si="22"/>
        <v>2.4498947113027376E-2</v>
      </c>
      <c r="V117" s="302">
        <f t="shared" si="22"/>
        <v>2.4406526189671807E-2</v>
      </c>
      <c r="W117" s="302">
        <f t="shared" si="22"/>
        <v>2.4174511117026658E-2</v>
      </c>
      <c r="X117" s="302">
        <f t="shared" si="22"/>
        <v>2.4461732394560325E-2</v>
      </c>
      <c r="Y117" s="302">
        <f t="shared" si="22"/>
        <v>2.4526339670808941E-2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1.7233727451266698E-2</v>
      </c>
      <c r="C118" s="302">
        <f t="shared" si="23"/>
        <v>2.49965697612392E-2</v>
      </c>
      <c r="D118" s="302">
        <f t="shared" si="23"/>
        <v>2.1563069375356406E-2</v>
      </c>
      <c r="E118" s="302">
        <f t="shared" si="23"/>
        <v>2.3008778489013899E-2</v>
      </c>
      <c r="F118" s="302">
        <f t="shared" si="23"/>
        <v>3.1152894205739846E-2</v>
      </c>
      <c r="G118" s="302">
        <f t="shared" si="23"/>
        <v>1.8402031159699784E-2</v>
      </c>
      <c r="H118" s="302">
        <f t="shared" si="23"/>
        <v>1.6126685315776771E-2</v>
      </c>
      <c r="I118" s="302">
        <f t="shared" si="23"/>
        <v>9.8467294717657066E-3</v>
      </c>
      <c r="J118" s="302">
        <f t="shared" si="23"/>
        <v>1.3945693448142761E-2</v>
      </c>
      <c r="K118" s="302">
        <f t="shared" si="23"/>
        <v>1.8324858989861897E-2</v>
      </c>
      <c r="L118" s="302">
        <f t="shared" si="23"/>
        <v>7.54573867108424E-3</v>
      </c>
      <c r="M118" s="302">
        <f t="shared" si="23"/>
        <v>5.8980037435134441E-3</v>
      </c>
      <c r="N118" s="302">
        <f t="shared" si="23"/>
        <v>7.1161022187072502E-3</v>
      </c>
      <c r="O118" s="302">
        <f t="shared" si="23"/>
        <v>6.6141432463755626E-3</v>
      </c>
      <c r="P118" s="302">
        <f t="shared" si="23"/>
        <v>1.0048728610625226E-2</v>
      </c>
      <c r="Q118" s="302">
        <f t="shared" si="23"/>
        <v>7.0439272341332364E-3</v>
      </c>
      <c r="R118" s="302">
        <f t="shared" si="23"/>
        <v>8.6673164591958302E-3</v>
      </c>
      <c r="S118" s="302">
        <f t="shared" si="23"/>
        <v>1.0133718397798083E-2</v>
      </c>
      <c r="T118" s="302">
        <f t="shared" si="23"/>
        <v>1.2302517300799344E-2</v>
      </c>
      <c r="U118" s="302">
        <f t="shared" si="23"/>
        <v>1.1580848638029377E-2</v>
      </c>
      <c r="V118" s="302">
        <f t="shared" si="23"/>
        <v>1.2671199467362289E-2</v>
      </c>
      <c r="W118" s="302">
        <f t="shared" si="23"/>
        <v>1.5492149696088765E-2</v>
      </c>
      <c r="X118" s="302">
        <f t="shared" si="23"/>
        <v>1.2013028131061565E-2</v>
      </c>
      <c r="Y118" s="302">
        <f t="shared" si="23"/>
        <v>1.1343047239942434E-2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0.80034533336545965</v>
      </c>
      <c r="C119" s="301">
        <f t="shared" si="24"/>
        <v>0.79591019475643787</v>
      </c>
      <c r="D119" s="301">
        <f t="shared" si="24"/>
        <v>0.79506782652526264</v>
      </c>
      <c r="E119" s="301">
        <f t="shared" si="24"/>
        <v>0.79546580274224477</v>
      </c>
      <c r="F119" s="301">
        <f t="shared" si="24"/>
        <v>0.79086634230206709</v>
      </c>
      <c r="G119" s="301">
        <f t="shared" si="24"/>
        <v>0.79901943049785662</v>
      </c>
      <c r="H119" s="301">
        <f t="shared" si="24"/>
        <v>0.80083647756641563</v>
      </c>
      <c r="I119" s="301">
        <f t="shared" si="24"/>
        <v>0.80419512379292313</v>
      </c>
      <c r="J119" s="301">
        <f t="shared" si="24"/>
        <v>0.80180467833735658</v>
      </c>
      <c r="K119" s="301">
        <f t="shared" si="24"/>
        <v>0.79983069569461063</v>
      </c>
      <c r="L119" s="301">
        <f t="shared" si="24"/>
        <v>0.80472555316249916</v>
      </c>
      <c r="M119" s="301">
        <f t="shared" si="24"/>
        <v>0.80550862843937443</v>
      </c>
      <c r="N119" s="301">
        <f t="shared" si="24"/>
        <v>0.80465003173412075</v>
      </c>
      <c r="O119" s="301">
        <f t="shared" si="24"/>
        <v>0.8047456347680757</v>
      </c>
      <c r="P119" s="301">
        <f t="shared" si="24"/>
        <v>0.80292479176766696</v>
      </c>
      <c r="Q119" s="301">
        <f t="shared" si="24"/>
        <v>0.80454046506263144</v>
      </c>
      <c r="R119" s="301">
        <f t="shared" si="24"/>
        <v>0.80366950479952048</v>
      </c>
      <c r="S119" s="301">
        <f t="shared" si="24"/>
        <v>0.80295300168652828</v>
      </c>
      <c r="T119" s="301">
        <f t="shared" si="24"/>
        <v>0.80181884810437354</v>
      </c>
      <c r="U119" s="301">
        <f t="shared" si="24"/>
        <v>0.80216531855106243</v>
      </c>
      <c r="V119" s="301">
        <f t="shared" si="24"/>
        <v>0.80148578454157005</v>
      </c>
      <c r="W119" s="301">
        <f t="shared" si="24"/>
        <v>0.79995309606316412</v>
      </c>
      <c r="X119" s="301">
        <f t="shared" si="24"/>
        <v>0.80187748384336477</v>
      </c>
      <c r="Y119" s="301">
        <f t="shared" si="24"/>
        <v>0.80254336869653797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0.76468474338690373</v>
      </c>
      <c r="C120" s="302">
        <f t="shared" si="25"/>
        <v>0.74418647870913546</v>
      </c>
      <c r="D120" s="302">
        <f t="shared" si="25"/>
        <v>0.75044882127244239</v>
      </c>
      <c r="E120" s="302">
        <f t="shared" si="25"/>
        <v>0.74785528911863319</v>
      </c>
      <c r="F120" s="302">
        <f t="shared" si="25"/>
        <v>0.7264037592620548</v>
      </c>
      <c r="G120" s="302">
        <f t="shared" si="25"/>
        <v>0.76094134844542005</v>
      </c>
      <c r="H120" s="302">
        <f t="shared" si="25"/>
        <v>0.76746661522030768</v>
      </c>
      <c r="I120" s="302">
        <f t="shared" si="25"/>
        <v>0.78381995055687492</v>
      </c>
      <c r="J120" s="302">
        <f t="shared" si="25"/>
        <v>0.77294779537764036</v>
      </c>
      <c r="K120" s="302">
        <f t="shared" si="25"/>
        <v>0.76191230080875638</v>
      </c>
      <c r="L120" s="302">
        <f t="shared" si="25"/>
        <v>0.78911166501231311</v>
      </c>
      <c r="M120" s="302">
        <f t="shared" si="25"/>
        <v>0.79330428705216272</v>
      </c>
      <c r="N120" s="302">
        <f t="shared" si="25"/>
        <v>0.78992516132031132</v>
      </c>
      <c r="O120" s="302">
        <f t="shared" si="25"/>
        <v>0.79105943420378066</v>
      </c>
      <c r="P120" s="302">
        <f t="shared" si="25"/>
        <v>0.78213163533632557</v>
      </c>
      <c r="Q120" s="302">
        <f t="shared" si="25"/>
        <v>0.78996494147694618</v>
      </c>
      <c r="R120" s="302">
        <f t="shared" si="25"/>
        <v>0.78573481137119583</v>
      </c>
      <c r="S120" s="302">
        <f t="shared" si="25"/>
        <v>0.78198398162027061</v>
      </c>
      <c r="T120" s="302">
        <f t="shared" si="25"/>
        <v>0.7763620787311496</v>
      </c>
      <c r="U120" s="302">
        <f t="shared" si="25"/>
        <v>0.7782018494726346</v>
      </c>
      <c r="V120" s="302">
        <f t="shared" si="25"/>
        <v>0.77526612602486933</v>
      </c>
      <c r="W120" s="302">
        <f t="shared" si="25"/>
        <v>0.76789623548202368</v>
      </c>
      <c r="X120" s="302">
        <f t="shared" si="25"/>
        <v>0.77701973488603426</v>
      </c>
      <c r="Y120" s="302">
        <f t="shared" si="25"/>
        <v>0.77907196601393114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3.5660589978555868E-2</v>
      </c>
      <c r="C121" s="302">
        <f t="shared" si="26"/>
        <v>5.1723716047302422E-2</v>
      </c>
      <c r="D121" s="302">
        <f t="shared" si="26"/>
        <v>4.4619005252820164E-2</v>
      </c>
      <c r="E121" s="302">
        <f t="shared" si="26"/>
        <v>4.7610513623611538E-2</v>
      </c>
      <c r="F121" s="302">
        <f t="shared" si="26"/>
        <v>6.446258304001222E-2</v>
      </c>
      <c r="G121" s="302">
        <f t="shared" si="26"/>
        <v>3.8078082052436617E-2</v>
      </c>
      <c r="H121" s="302">
        <f t="shared" si="26"/>
        <v>3.3369862346108052E-2</v>
      </c>
      <c r="I121" s="302">
        <f t="shared" si="26"/>
        <v>2.0375173236048236E-2</v>
      </c>
      <c r="J121" s="302">
        <f t="shared" si="26"/>
        <v>2.885688295971623E-2</v>
      </c>
      <c r="K121" s="302">
        <f t="shared" si="26"/>
        <v>3.7918394885854322E-2</v>
      </c>
      <c r="L121" s="302">
        <f t="shared" si="26"/>
        <v>1.5613888150185995E-2</v>
      </c>
      <c r="M121" s="302">
        <f t="shared" si="26"/>
        <v>1.2204341387211692E-2</v>
      </c>
      <c r="N121" s="302">
        <f t="shared" si="26"/>
        <v>1.4724870413809349E-2</v>
      </c>
      <c r="O121" s="302">
        <f t="shared" si="26"/>
        <v>1.3686200564295058E-2</v>
      </c>
      <c r="P121" s="302">
        <f t="shared" si="26"/>
        <v>2.0793156431341324E-2</v>
      </c>
      <c r="Q121" s="302">
        <f t="shared" si="26"/>
        <v>1.4575523585685214E-2</v>
      </c>
      <c r="R121" s="302">
        <f t="shared" si="26"/>
        <v>1.7934693428324662E-2</v>
      </c>
      <c r="S121" s="302">
        <f t="shared" si="26"/>
        <v>2.0969020066257584E-2</v>
      </c>
      <c r="T121" s="302">
        <f t="shared" si="26"/>
        <v>2.545676937322397E-2</v>
      </c>
      <c r="U121" s="302">
        <f t="shared" si="26"/>
        <v>2.3963469078427849E-2</v>
      </c>
      <c r="V121" s="302">
        <f t="shared" si="26"/>
        <v>2.6219658516700627E-2</v>
      </c>
      <c r="W121" s="302">
        <f t="shared" si="26"/>
        <v>3.2056860581140496E-2</v>
      </c>
      <c r="X121" s="302">
        <f t="shared" si="26"/>
        <v>2.4857748957330568E-2</v>
      </c>
      <c r="Y121" s="302">
        <f t="shared" si="26"/>
        <v>2.3471402682606887E-2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0.10428588939600533</v>
      </c>
      <c r="C122" s="301">
        <f t="shared" si="27"/>
        <v>0.1017662010315239</v>
      </c>
      <c r="D122" s="301">
        <f t="shared" si="27"/>
        <v>0.10369026023396141</v>
      </c>
      <c r="E122" s="301">
        <f t="shared" si="27"/>
        <v>0.10277140395900553</v>
      </c>
      <c r="F122" s="301">
        <f t="shared" si="27"/>
        <v>9.9954703367892847E-2</v>
      </c>
      <c r="G122" s="301">
        <f t="shared" si="27"/>
        <v>0.10415458333271527</v>
      </c>
      <c r="H122" s="301">
        <f t="shared" si="27"/>
        <v>0.1047084675538443</v>
      </c>
      <c r="I122" s="301">
        <f t="shared" si="27"/>
        <v>0.10670227942571479</v>
      </c>
      <c r="J122" s="301">
        <f t="shared" si="27"/>
        <v>0.10556074538529722</v>
      </c>
      <c r="K122" s="301">
        <f t="shared" si="27"/>
        <v>0.10403914616164421</v>
      </c>
      <c r="L122" s="301">
        <f t="shared" si="27"/>
        <v>0.10789784023966552</v>
      </c>
      <c r="M122" s="301">
        <f t="shared" si="27"/>
        <v>0.10844549618887817</v>
      </c>
      <c r="N122" s="301">
        <f t="shared" si="27"/>
        <v>0.10800937747708506</v>
      </c>
      <c r="O122" s="301">
        <f t="shared" si="27"/>
        <v>0.10812940947574183</v>
      </c>
      <c r="P122" s="301">
        <f t="shared" si="27"/>
        <v>0.10710074970363775</v>
      </c>
      <c r="Q122" s="301">
        <f t="shared" si="27"/>
        <v>0.1080269439551146</v>
      </c>
      <c r="R122" s="301">
        <f t="shared" si="27"/>
        <v>0.10751730331417172</v>
      </c>
      <c r="S122" s="301">
        <f t="shared" si="27"/>
        <v>0.10709897731582492</v>
      </c>
      <c r="T122" s="301">
        <f t="shared" si="27"/>
        <v>0.10636424676604692</v>
      </c>
      <c r="U122" s="301">
        <f t="shared" si="27"/>
        <v>0.10663856042217573</v>
      </c>
      <c r="V122" s="301">
        <f t="shared" si="27"/>
        <v>0.10629344578836</v>
      </c>
      <c r="W122" s="301">
        <f t="shared" si="27"/>
        <v>0.10532020439795538</v>
      </c>
      <c r="X122" s="301">
        <f t="shared" si="27"/>
        <v>0.1066196228636232</v>
      </c>
      <c r="Y122" s="301">
        <f t="shared" si="27"/>
        <v>0.10686202110394902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8.6735075060088415E-2</v>
      </c>
      <c r="C123" s="302">
        <f t="shared" si="28"/>
        <v>8.441004040913784E-2</v>
      </c>
      <c r="D123" s="302">
        <f t="shared" si="28"/>
        <v>8.5120352412846267E-2</v>
      </c>
      <c r="E123" s="302">
        <f t="shared" si="28"/>
        <v>8.4826178626881757E-2</v>
      </c>
      <c r="F123" s="302">
        <f t="shared" si="28"/>
        <v>8.2393018990371783E-2</v>
      </c>
      <c r="G123" s="302">
        <f t="shared" si="28"/>
        <v>8.6310477022744136E-2</v>
      </c>
      <c r="H123" s="302">
        <f t="shared" si="28"/>
        <v>8.7050611448599505E-2</v>
      </c>
      <c r="I123" s="302">
        <f t="shared" si="28"/>
        <v>8.8905503651126788E-2</v>
      </c>
      <c r="J123" s="302">
        <f t="shared" si="28"/>
        <v>8.7672319383111749E-2</v>
      </c>
      <c r="K123" s="302">
        <f t="shared" si="28"/>
        <v>8.6420608193585546E-2</v>
      </c>
      <c r="L123" s="302">
        <f t="shared" si="28"/>
        <v>8.9505721262970475E-2</v>
      </c>
      <c r="M123" s="302">
        <f t="shared" si="28"/>
        <v>8.9981273299897871E-2</v>
      </c>
      <c r="N123" s="302">
        <f t="shared" si="28"/>
        <v>8.9597992834942478E-2</v>
      </c>
      <c r="O123" s="302">
        <f t="shared" si="28"/>
        <v>8.972664878700265E-2</v>
      </c>
      <c r="P123" s="302">
        <f t="shared" si="28"/>
        <v>8.87140049339811E-2</v>
      </c>
      <c r="Q123" s="302">
        <f t="shared" si="28"/>
        <v>8.9602504936042299E-2</v>
      </c>
      <c r="R123" s="302">
        <f t="shared" si="28"/>
        <v>8.9122698512010434E-2</v>
      </c>
      <c r="S123" s="302">
        <f t="shared" si="28"/>
        <v>8.8697257174521191E-2</v>
      </c>
      <c r="T123" s="302">
        <f t="shared" si="28"/>
        <v>8.8059587633857017E-2</v>
      </c>
      <c r="U123" s="302">
        <f t="shared" si="28"/>
        <v>8.8268265333701371E-2</v>
      </c>
      <c r="V123" s="302">
        <f t="shared" si="28"/>
        <v>8.7935278183376153E-2</v>
      </c>
      <c r="W123" s="302">
        <f t="shared" si="28"/>
        <v>8.7099341524581125E-2</v>
      </c>
      <c r="X123" s="302">
        <f t="shared" si="28"/>
        <v>8.8134182892165666E-2</v>
      </c>
      <c r="Y123" s="302">
        <f t="shared" si="28"/>
        <v>8.8366959108061444E-2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1.7550814335916907E-2</v>
      </c>
      <c r="C124" s="303">
        <f t="shared" si="29"/>
        <v>1.7356160622386048E-2</v>
      </c>
      <c r="D124" s="303">
        <f t="shared" si="29"/>
        <v>1.8569907821115152E-2</v>
      </c>
      <c r="E124" s="303">
        <f t="shared" si="29"/>
        <v>1.7945225332123761E-2</v>
      </c>
      <c r="F124" s="303">
        <f t="shared" si="29"/>
        <v>1.7561684377521061E-2</v>
      </c>
      <c r="G124" s="303">
        <f t="shared" si="29"/>
        <v>1.7844106309971144E-2</v>
      </c>
      <c r="H124" s="303">
        <f t="shared" si="29"/>
        <v>1.7657856105244795E-2</v>
      </c>
      <c r="I124" s="303">
        <f t="shared" si="29"/>
        <v>1.7796775774587995E-2</v>
      </c>
      <c r="J124" s="303">
        <f t="shared" si="29"/>
        <v>1.788842600218548E-2</v>
      </c>
      <c r="K124" s="303">
        <f t="shared" si="29"/>
        <v>1.7618537968058665E-2</v>
      </c>
      <c r="L124" s="303">
        <f t="shared" si="29"/>
        <v>1.8392118976695043E-2</v>
      </c>
      <c r="M124" s="303">
        <f t="shared" si="29"/>
        <v>1.8464222888980305E-2</v>
      </c>
      <c r="N124" s="303">
        <f t="shared" si="29"/>
        <v>1.8411384642142571E-2</v>
      </c>
      <c r="O124" s="303">
        <f t="shared" si="29"/>
        <v>1.8402760688739191E-2</v>
      </c>
      <c r="P124" s="303">
        <f t="shared" si="29"/>
        <v>1.8386744769656651E-2</v>
      </c>
      <c r="Q124" s="303">
        <f t="shared" si="29"/>
        <v>1.84244390190723E-2</v>
      </c>
      <c r="R124" s="303">
        <f t="shared" si="29"/>
        <v>1.8394604802161291E-2</v>
      </c>
      <c r="S124" s="303">
        <f t="shared" si="29"/>
        <v>1.8401720141303739E-2</v>
      </c>
      <c r="T124" s="303">
        <f t="shared" si="29"/>
        <v>1.8304659132189906E-2</v>
      </c>
      <c r="U124" s="303">
        <f t="shared" si="29"/>
        <v>1.8370295088474348E-2</v>
      </c>
      <c r="V124" s="303">
        <f t="shared" si="29"/>
        <v>1.8358167604983839E-2</v>
      </c>
      <c r="W124" s="303">
        <f t="shared" si="29"/>
        <v>1.8220862873374266E-2</v>
      </c>
      <c r="X124" s="303">
        <f t="shared" si="29"/>
        <v>1.8485439971457535E-2</v>
      </c>
      <c r="Y124" s="303">
        <f t="shared" si="29"/>
        <v>1.8495061995887574E-2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0.99999999999999978</v>
      </c>
      <c r="D126" s="232">
        <f t="shared" si="30"/>
        <v>1</v>
      </c>
      <c r="E126" s="232">
        <f t="shared" si="30"/>
        <v>0.99999999999999967</v>
      </c>
      <c r="F126" s="232">
        <f t="shared" si="30"/>
        <v>1</v>
      </c>
      <c r="G126" s="232">
        <f t="shared" si="30"/>
        <v>1.0000000000000002</v>
      </c>
      <c r="H126" s="232">
        <f t="shared" si="30"/>
        <v>0.99999999999999978</v>
      </c>
      <c r="I126" s="232">
        <f t="shared" si="30"/>
        <v>1</v>
      </c>
      <c r="J126" s="232">
        <f t="shared" si="30"/>
        <v>1.0000000000000002</v>
      </c>
      <c r="K126" s="232">
        <f t="shared" si="30"/>
        <v>1.0000000000000004</v>
      </c>
      <c r="L126" s="232">
        <f t="shared" si="30"/>
        <v>1</v>
      </c>
      <c r="M126" s="232">
        <f t="shared" si="30"/>
        <v>1.0000000000000002</v>
      </c>
      <c r="N126" s="232">
        <f t="shared" si="30"/>
        <v>1.0000000000000002</v>
      </c>
      <c r="O126" s="232">
        <f t="shared" si="30"/>
        <v>0.99999999999999989</v>
      </c>
      <c r="P126" s="232">
        <f t="shared" si="30"/>
        <v>1</v>
      </c>
      <c r="Q126" s="232">
        <f t="shared" si="30"/>
        <v>0.99999999999999989</v>
      </c>
      <c r="R126" s="232">
        <f t="shared" si="30"/>
        <v>1</v>
      </c>
      <c r="S126" s="232">
        <f t="shared" si="30"/>
        <v>0.99999999999999978</v>
      </c>
      <c r="T126" s="232">
        <f t="shared" si="30"/>
        <v>0.99999999999999989</v>
      </c>
      <c r="U126" s="232">
        <f t="shared" si="30"/>
        <v>0.99999999999999978</v>
      </c>
      <c r="V126" s="232">
        <f t="shared" si="30"/>
        <v>1.0000000000000002</v>
      </c>
      <c r="W126" s="232">
        <f t="shared" si="30"/>
        <v>1</v>
      </c>
      <c r="X126" s="232">
        <f t="shared" si="30"/>
        <v>0.99999999999999989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2.8035942785396506E-2</v>
      </c>
      <c r="C127" s="299">
        <f t="shared" si="31"/>
        <v>2.8019340647846648E-2</v>
      </c>
      <c r="D127" s="299">
        <f t="shared" si="31"/>
        <v>2.7835520723608561E-2</v>
      </c>
      <c r="E127" s="299">
        <f t="shared" si="31"/>
        <v>2.7978291736893729E-2</v>
      </c>
      <c r="F127" s="299">
        <f t="shared" si="31"/>
        <v>2.7822467788067479E-2</v>
      </c>
      <c r="G127" s="299">
        <f t="shared" si="31"/>
        <v>2.7980282133168003E-2</v>
      </c>
      <c r="H127" s="299">
        <f t="shared" si="31"/>
        <v>2.800980785679676E-2</v>
      </c>
      <c r="I127" s="299">
        <f t="shared" si="31"/>
        <v>2.7886307149436764E-2</v>
      </c>
      <c r="J127" s="299">
        <f t="shared" si="31"/>
        <v>2.7955141655611301E-2</v>
      </c>
      <c r="K127" s="299">
        <f t="shared" si="31"/>
        <v>2.7973051424760288E-2</v>
      </c>
      <c r="L127" s="299">
        <f t="shared" si="31"/>
        <v>2.7811061923495181E-2</v>
      </c>
      <c r="M127" s="299">
        <f t="shared" si="31"/>
        <v>2.773927443913194E-2</v>
      </c>
      <c r="N127" s="299">
        <f t="shared" si="31"/>
        <v>2.7789756211988179E-2</v>
      </c>
      <c r="O127" s="299">
        <f t="shared" si="31"/>
        <v>2.7762630824605498E-2</v>
      </c>
      <c r="P127" s="299">
        <f t="shared" si="31"/>
        <v>2.7881801353519527E-2</v>
      </c>
      <c r="Q127" s="299">
        <f t="shared" si="31"/>
        <v>2.778085194149546E-2</v>
      </c>
      <c r="R127" s="299">
        <f t="shared" si="31"/>
        <v>2.7843831257067922E-2</v>
      </c>
      <c r="S127" s="299">
        <f t="shared" si="31"/>
        <v>2.7893305563952288E-2</v>
      </c>
      <c r="T127" s="299">
        <f t="shared" si="31"/>
        <v>2.7922098124917385E-2</v>
      </c>
      <c r="U127" s="299">
        <f t="shared" si="31"/>
        <v>2.7920732864691499E-2</v>
      </c>
      <c r="V127" s="299">
        <f t="shared" si="31"/>
        <v>2.7923131148781356E-2</v>
      </c>
      <c r="W127" s="299">
        <f t="shared" si="31"/>
        <v>2.7946219480617925E-2</v>
      </c>
      <c r="X127" s="299">
        <f t="shared" si="31"/>
        <v>2.7903368517746337E-2</v>
      </c>
      <c r="Y127" s="299">
        <f t="shared" si="31"/>
        <v>2.789678290377403E-2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3.1054118371240942E-3</v>
      </c>
      <c r="C128" s="233">
        <f t="shared" si="32"/>
        <v>3.1035728950609175E-3</v>
      </c>
      <c r="D128" s="233">
        <f t="shared" si="32"/>
        <v>3.0832120114267312E-3</v>
      </c>
      <c r="E128" s="233">
        <f t="shared" si="32"/>
        <v>3.099026096868684E-3</v>
      </c>
      <c r="F128" s="233">
        <f t="shared" si="32"/>
        <v>3.0817661980703267E-3</v>
      </c>
      <c r="G128" s="233">
        <f t="shared" si="32"/>
        <v>3.099246563866993E-3</v>
      </c>
      <c r="H128" s="233">
        <f t="shared" si="32"/>
        <v>3.1025169918443311E-3</v>
      </c>
      <c r="I128" s="233">
        <f t="shared" si="32"/>
        <v>3.088837389147728E-3</v>
      </c>
      <c r="J128" s="233">
        <f t="shared" si="32"/>
        <v>3.0964618693342222E-3</v>
      </c>
      <c r="K128" s="233">
        <f t="shared" si="32"/>
        <v>3.098445651707484E-3</v>
      </c>
      <c r="L128" s="233">
        <f t="shared" si="32"/>
        <v>3.0805028231545425E-3</v>
      </c>
      <c r="M128" s="233">
        <f t="shared" si="32"/>
        <v>3.072551255218858E-3</v>
      </c>
      <c r="N128" s="233">
        <f t="shared" si="32"/>
        <v>3.0781428879378568E-3</v>
      </c>
      <c r="O128" s="233">
        <f t="shared" si="32"/>
        <v>3.0751383341153038E-3</v>
      </c>
      <c r="P128" s="233">
        <f t="shared" si="32"/>
        <v>3.0883383029538308E-3</v>
      </c>
      <c r="Q128" s="233">
        <f t="shared" si="32"/>
        <v>3.0782421777323845E-3</v>
      </c>
      <c r="R128" s="233">
        <f t="shared" si="32"/>
        <v>3.0841325308176792E-3</v>
      </c>
      <c r="S128" s="233">
        <f t="shared" si="32"/>
        <v>3.0896125711861546E-3</v>
      </c>
      <c r="T128" s="233">
        <f t="shared" si="32"/>
        <v>3.0928017901229537E-3</v>
      </c>
      <c r="U128" s="233">
        <f t="shared" si="32"/>
        <v>3.0926505665561676E-3</v>
      </c>
      <c r="V128" s="233">
        <f t="shared" si="32"/>
        <v>3.092916213403088E-3</v>
      </c>
      <c r="W128" s="233">
        <f t="shared" si="32"/>
        <v>3.0954736012367549E-3</v>
      </c>
      <c r="X128" s="233">
        <f t="shared" si="32"/>
        <v>3.0907271980801982E-3</v>
      </c>
      <c r="Y128" s="233">
        <f t="shared" si="32"/>
        <v>3.0899977400505232E-3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0.1351201058724478</v>
      </c>
      <c r="C129" s="233">
        <f t="shared" si="33"/>
        <v>0.13504009134963985</v>
      </c>
      <c r="D129" s="233">
        <f t="shared" si="33"/>
        <v>0.13415416545748643</v>
      </c>
      <c r="E129" s="233">
        <f t="shared" si="33"/>
        <v>0.13484225483540649</v>
      </c>
      <c r="F129" s="233">
        <f t="shared" si="33"/>
        <v>0.13409125642511469</v>
      </c>
      <c r="G129" s="233">
        <f t="shared" si="33"/>
        <v>0.13485184761269844</v>
      </c>
      <c r="H129" s="233">
        <f t="shared" si="33"/>
        <v>0.1349941477640868</v>
      </c>
      <c r="I129" s="233">
        <f t="shared" si="33"/>
        <v>0.13439893223017235</v>
      </c>
      <c r="J129" s="233">
        <f t="shared" si="33"/>
        <v>0.13473068229233987</v>
      </c>
      <c r="K129" s="233">
        <f t="shared" si="33"/>
        <v>0.13481699898666633</v>
      </c>
      <c r="L129" s="233">
        <f t="shared" si="33"/>
        <v>0.13403628550295346</v>
      </c>
      <c r="M129" s="233">
        <f t="shared" si="33"/>
        <v>0.13369030346975666</v>
      </c>
      <c r="N129" s="233">
        <f t="shared" si="33"/>
        <v>0.13393360195788584</v>
      </c>
      <c r="O129" s="233">
        <f t="shared" si="33"/>
        <v>0.13380287030234514</v>
      </c>
      <c r="P129" s="233">
        <f t="shared" si="33"/>
        <v>0.13437721640538136</v>
      </c>
      <c r="Q129" s="233">
        <f t="shared" si="33"/>
        <v>0.13369871700867944</v>
      </c>
      <c r="R129" s="233">
        <f t="shared" si="33"/>
        <v>0.13419421833423395</v>
      </c>
      <c r="S129" s="233">
        <f t="shared" si="33"/>
        <v>0.13443266130850282</v>
      </c>
      <c r="T129" s="233">
        <f t="shared" si="33"/>
        <v>0.13457142795943106</v>
      </c>
      <c r="U129" s="233">
        <f t="shared" si="33"/>
        <v>0.13456484804493773</v>
      </c>
      <c r="V129" s="233">
        <f t="shared" si="33"/>
        <v>0.13457640665035414</v>
      </c>
      <c r="W129" s="233">
        <f t="shared" si="33"/>
        <v>0.13468768159002914</v>
      </c>
      <c r="X129" s="233">
        <f t="shared" si="33"/>
        <v>0.13448116003003499</v>
      </c>
      <c r="Y129" s="233">
        <f t="shared" si="33"/>
        <v>0.13444942045687402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4.2354266437861381E-2</v>
      </c>
      <c r="C130" s="233">
        <f t="shared" si="34"/>
        <v>4.2329185370939285E-2</v>
      </c>
      <c r="D130" s="233">
        <f t="shared" si="34"/>
        <v>4.2051486200721903E-2</v>
      </c>
      <c r="E130" s="233">
        <f t="shared" si="34"/>
        <v>4.2267172242834695E-2</v>
      </c>
      <c r="F130" s="233">
        <f t="shared" si="34"/>
        <v>4.2031766959819764E-2</v>
      </c>
      <c r="G130" s="233">
        <f t="shared" si="34"/>
        <v>4.2270179160588908E-2</v>
      </c>
      <c r="H130" s="233">
        <f t="shared" si="34"/>
        <v>4.2314784058484246E-2</v>
      </c>
      <c r="I130" s="233">
        <f t="shared" si="34"/>
        <v>4.2128209920249321E-2</v>
      </c>
      <c r="J130" s="233">
        <f t="shared" si="34"/>
        <v>4.223219911144404E-2</v>
      </c>
      <c r="K130" s="233">
        <f t="shared" si="34"/>
        <v>4.2259255634571641E-2</v>
      </c>
      <c r="L130" s="233">
        <f t="shared" si="34"/>
        <v>4.2014535970630394E-2</v>
      </c>
      <c r="M130" s="233">
        <f t="shared" si="34"/>
        <v>4.1906085676559707E-2</v>
      </c>
      <c r="N130" s="233">
        <f t="shared" si="34"/>
        <v>4.1982349152847091E-2</v>
      </c>
      <c r="O130" s="233">
        <f t="shared" si="34"/>
        <v>4.194137047439743E-2</v>
      </c>
      <c r="P130" s="233">
        <f t="shared" si="34"/>
        <v>4.212140295526675E-2</v>
      </c>
      <c r="Q130" s="233">
        <f t="shared" si="34"/>
        <v>4.1983703352107167E-2</v>
      </c>
      <c r="R130" s="233">
        <f t="shared" si="34"/>
        <v>4.2064041032605817E-2</v>
      </c>
      <c r="S130" s="233">
        <f t="shared" si="34"/>
        <v>4.2138782516837281E-2</v>
      </c>
      <c r="T130" s="233">
        <f t="shared" si="34"/>
        <v>4.2182279816281774E-2</v>
      </c>
      <c r="U130" s="233">
        <f t="shared" si="34"/>
        <v>4.2180217299754082E-2</v>
      </c>
      <c r="V130" s="233">
        <f t="shared" si="34"/>
        <v>4.2183840418980441E-2</v>
      </c>
      <c r="W130" s="233">
        <f t="shared" si="34"/>
        <v>4.2218720264673409E-2</v>
      </c>
      <c r="X130" s="233">
        <f t="shared" si="34"/>
        <v>4.2153984753102614E-2</v>
      </c>
      <c r="Y130" s="233">
        <f t="shared" si="34"/>
        <v>4.2144035779708877E-2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0.33787187824227721</v>
      </c>
      <c r="C131" s="300">
        <f t="shared" si="35"/>
        <v>0.27372300581554088</v>
      </c>
      <c r="D131" s="300">
        <f t="shared" si="35"/>
        <v>0.28689612003844589</v>
      </c>
      <c r="E131" s="300">
        <f t="shared" si="35"/>
        <v>0.28655827538052914</v>
      </c>
      <c r="F131" s="300">
        <f t="shared" si="35"/>
        <v>0.24714361393389697</v>
      </c>
      <c r="G131" s="300">
        <f t="shared" si="35"/>
        <v>0.3197628834085558</v>
      </c>
      <c r="H131" s="300">
        <f t="shared" si="35"/>
        <v>0.34800891253044564</v>
      </c>
      <c r="I131" s="300">
        <f t="shared" si="35"/>
        <v>0.44694548352600355</v>
      </c>
      <c r="J131" s="300">
        <f t="shared" si="35"/>
        <v>0.36959635448288025</v>
      </c>
      <c r="K131" s="300">
        <f t="shared" si="35"/>
        <v>0.31888062547046653</v>
      </c>
      <c r="L131" s="300">
        <f t="shared" si="35"/>
        <v>0.47858622232849884</v>
      </c>
      <c r="M131" s="300">
        <f t="shared" si="35"/>
        <v>0.52444455518171396</v>
      </c>
      <c r="N131" s="300">
        <f t="shared" si="35"/>
        <v>0.49580851207263565</v>
      </c>
      <c r="O131" s="300">
        <f t="shared" si="35"/>
        <v>0.51427039878627845</v>
      </c>
      <c r="P131" s="300">
        <f t="shared" si="35"/>
        <v>0.42922306293011669</v>
      </c>
      <c r="Q131" s="300">
        <f t="shared" si="35"/>
        <v>0.50025461880184252</v>
      </c>
      <c r="R131" s="300">
        <f t="shared" si="35"/>
        <v>0.45993126842747806</v>
      </c>
      <c r="S131" s="300">
        <f t="shared" si="35"/>
        <v>0.42467628576870725</v>
      </c>
      <c r="T131" s="300">
        <f t="shared" si="35"/>
        <v>0.38851388933198333</v>
      </c>
      <c r="U131" s="300">
        <f t="shared" si="35"/>
        <v>0.39812626457660022</v>
      </c>
      <c r="V131" s="300">
        <f t="shared" si="35"/>
        <v>0.3814342275980141</v>
      </c>
      <c r="W131" s="300">
        <f t="shared" si="35"/>
        <v>0.34681901613290778</v>
      </c>
      <c r="X131" s="300">
        <f t="shared" si="35"/>
        <v>0.38334058663512821</v>
      </c>
      <c r="Y131" s="300">
        <f t="shared" si="35"/>
        <v>0.38780509966084792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0.45351239482489286</v>
      </c>
      <c r="C132" s="235">
        <f t="shared" si="36"/>
        <v>0.51778480392097226</v>
      </c>
      <c r="D132" s="235">
        <f t="shared" si="36"/>
        <v>0.50597949556831046</v>
      </c>
      <c r="E132" s="235">
        <f t="shared" si="36"/>
        <v>0.50525497970746691</v>
      </c>
      <c r="F132" s="235">
        <f t="shared" si="36"/>
        <v>0.54582912869503086</v>
      </c>
      <c r="G132" s="235">
        <f t="shared" si="36"/>
        <v>0.47203556112112205</v>
      </c>
      <c r="H132" s="235">
        <f t="shared" si="36"/>
        <v>0.443569830798342</v>
      </c>
      <c r="I132" s="235">
        <f t="shared" si="36"/>
        <v>0.34555222978499017</v>
      </c>
      <c r="J132" s="235">
        <f t="shared" si="36"/>
        <v>0.42238916058839043</v>
      </c>
      <c r="K132" s="235">
        <f t="shared" si="36"/>
        <v>0.47297162283182809</v>
      </c>
      <c r="L132" s="235">
        <f t="shared" si="36"/>
        <v>0.31447139145126762</v>
      </c>
      <c r="M132" s="235">
        <f t="shared" si="36"/>
        <v>0.26914722997761914</v>
      </c>
      <c r="N132" s="235">
        <f t="shared" si="36"/>
        <v>0.29740763771670564</v>
      </c>
      <c r="O132" s="235">
        <f t="shared" si="36"/>
        <v>0.27914759127825806</v>
      </c>
      <c r="P132" s="235">
        <f t="shared" si="36"/>
        <v>0.36330817805276194</v>
      </c>
      <c r="Q132" s="235">
        <f t="shared" si="36"/>
        <v>0.29320386671814291</v>
      </c>
      <c r="R132" s="235">
        <f t="shared" si="36"/>
        <v>0.3328825084177966</v>
      </c>
      <c r="S132" s="235">
        <f t="shared" si="36"/>
        <v>0.36776935227081398</v>
      </c>
      <c r="T132" s="235">
        <f t="shared" si="36"/>
        <v>0.40371750297726339</v>
      </c>
      <c r="U132" s="235">
        <f t="shared" si="36"/>
        <v>0.39411528664746015</v>
      </c>
      <c r="V132" s="235">
        <f t="shared" si="36"/>
        <v>0.41078947797046705</v>
      </c>
      <c r="W132" s="235">
        <f t="shared" si="36"/>
        <v>0.44523288893053509</v>
      </c>
      <c r="X132" s="235">
        <f t="shared" si="36"/>
        <v>0.40903017286590748</v>
      </c>
      <c r="Y132" s="235">
        <f t="shared" si="36"/>
        <v>0.40461466345874458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0.40245131283611013</v>
      </c>
      <c r="C136" s="322">
        <f>IF(C$5=0,0,C$5/PPA_fec!C$5)</f>
        <v>0.40656271978952224</v>
      </c>
      <c r="D136" s="322">
        <f>IF(D$5=0,0,D$5/PPA_fec!D$5)</f>
        <v>0.38452574699113101</v>
      </c>
      <c r="E136" s="322">
        <f>IF(E$5=0,0,E$5/PPA_fec!E$5)</f>
        <v>0.39567411083394211</v>
      </c>
      <c r="F136" s="322">
        <f>IF(F$5=0,0,F$5/PPA_fec!F$5)</f>
        <v>0.40386681661414053</v>
      </c>
      <c r="G136" s="322">
        <f>IF(G$5=0,0,G$5/PPA_fec!G$5)</f>
        <v>0.3973392778613743</v>
      </c>
      <c r="H136" s="322">
        <f>IF(H$5=0,0,H$5/PPA_fec!H$5)</f>
        <v>0.40061180946488623</v>
      </c>
      <c r="I136" s="322">
        <f>IF(I$5=0,0,I$5/PPA_fec!I$5)</f>
        <v>0.39719039250993249</v>
      </c>
      <c r="J136" s="322">
        <f>IF(J$5=0,0,J$5/PPA_fec!J$5)</f>
        <v>0.39589362359490138</v>
      </c>
      <c r="K136" s="322">
        <f>IF(K$5=0,0,K$5/PPA_fec!K$5)</f>
        <v>0.40135021204492466</v>
      </c>
      <c r="L136" s="322">
        <f>IF(L$5=0,0,L$5/PPA_fec!L$5)</f>
        <v>0.38477584693015748</v>
      </c>
      <c r="M136" s="322">
        <f>IF(M$5=0,0,M$5/PPA_fec!M$5)</f>
        <v>0.38292365044842802</v>
      </c>
      <c r="N136" s="322">
        <f>IF(N$5=0,0,N$5/PPA_fec!N$5)</f>
        <v>0.38419722942213441</v>
      </c>
      <c r="O136" s="322">
        <f>IF(O$5=0,0,O$5/PPA_fec!O$5)</f>
        <v>0.38421341242701174</v>
      </c>
      <c r="P136" s="322">
        <f>IF(P$5=0,0,P$5/PPA_fec!P$5)</f>
        <v>0.38528732916428116</v>
      </c>
      <c r="Q136" s="322">
        <f>IF(Q$5=0,0,Q$5/PPA_fec!Q$5)</f>
        <v>0.40526270336024922</v>
      </c>
      <c r="R136" s="322">
        <f>IF(R$5=0,0,R$5/PPA_fec!R$5)</f>
        <v>0.41544373100431603</v>
      </c>
      <c r="S136" s="322">
        <f>IF(S$5=0,0,S$5/PPA_fec!S$5)</f>
        <v>0.43039467159986716</v>
      </c>
      <c r="T136" s="322">
        <f>IF(T$5=0,0,T$5/PPA_fec!T$5)</f>
        <v>0.43296480897073691</v>
      </c>
      <c r="U136" s="322">
        <f>IF(U$5=0,0,U$5/PPA_fec!U$5)</f>
        <v>0.43141193283702617</v>
      </c>
      <c r="V136" s="322">
        <f>IF(V$5=0,0,V$5/PPA_fec!V$5)</f>
        <v>0.43192664475537135</v>
      </c>
      <c r="W136" s="322">
        <f>IF(W$5=0,0,W$5/PPA_fec!W$5)</f>
        <v>0.43539193839736778</v>
      </c>
      <c r="X136" s="322">
        <f>IF(X$5=0,0,X$5/PPA_fec!X$5)</f>
        <v>0.42910012397437736</v>
      </c>
      <c r="Y136" s="322">
        <f>IF(Y$5=0,0,Y$5/PPA_fec!Y$5)</f>
        <v>0.42871237957377517</v>
      </c>
      <c r="DA136" s="95"/>
    </row>
    <row r="137" spans="1:105" ht="12" customHeight="1" x14ac:dyDescent="0.25">
      <c r="A137" s="55" t="s">
        <v>91</v>
      </c>
      <c r="B137" s="305">
        <f>IF(B$6=0,0,B$6/PPA_fec!B$6)</f>
        <v>0.29416612995366881</v>
      </c>
      <c r="C137" s="305">
        <f>IF(C$6=0,0,C$6/PPA_fec!C$6)</f>
        <v>0.29416612995366875</v>
      </c>
      <c r="D137" s="305">
        <f>IF(D$6=0,0,D$6/PPA_fec!D$6)</f>
        <v>0.29416612995366881</v>
      </c>
      <c r="E137" s="305">
        <f>IF(E$6=0,0,E$6/PPA_fec!E$6)</f>
        <v>0.2941661299536687</v>
      </c>
      <c r="F137" s="305">
        <f>IF(F$6=0,0,F$6/PPA_fec!F$6)</f>
        <v>0.29416612995366881</v>
      </c>
      <c r="G137" s="305">
        <f>IF(G$6=0,0,G$6/PPA_fec!G$6)</f>
        <v>0.29416612995366886</v>
      </c>
      <c r="H137" s="305">
        <f>IF(H$6=0,0,H$6/PPA_fec!H$6)</f>
        <v>0.29416612995366886</v>
      </c>
      <c r="I137" s="305">
        <f>IF(I$6=0,0,I$6/PPA_fec!I$6)</f>
        <v>0.2941661299536687</v>
      </c>
      <c r="J137" s="305">
        <f>IF(J$6=0,0,J$6/PPA_fec!J$6)</f>
        <v>0.2941661299536687</v>
      </c>
      <c r="K137" s="305">
        <f>IF(K$6=0,0,K$6/PPA_fec!K$6)</f>
        <v>0.29416612995366881</v>
      </c>
      <c r="L137" s="305">
        <f>IF(L$6=0,0,L$6/PPA_fec!L$6)</f>
        <v>0.29416612995366881</v>
      </c>
      <c r="M137" s="305">
        <f>IF(M$6=0,0,M$6/PPA_fec!M$6)</f>
        <v>0.29416612995366881</v>
      </c>
      <c r="N137" s="305">
        <f>IF(N$6=0,0,N$6/PPA_fec!N$6)</f>
        <v>0.29416612995366875</v>
      </c>
      <c r="O137" s="305">
        <f>IF(O$6=0,0,O$6/PPA_fec!O$6)</f>
        <v>0.29416612995366875</v>
      </c>
      <c r="P137" s="305">
        <f>IF(P$6=0,0,P$6/PPA_fec!P$6)</f>
        <v>0.29416612995366875</v>
      </c>
      <c r="Q137" s="305">
        <f>IF(Q$6=0,0,Q$6/PPA_fec!Q$6)</f>
        <v>0.31055179170320951</v>
      </c>
      <c r="R137" s="305">
        <f>IF(R$6=0,0,R$6/PPA_fec!R$6)</f>
        <v>0.31756625541368927</v>
      </c>
      <c r="S137" s="305">
        <f>IF(S$6=0,0,S$6/PPA_fec!S$6)</f>
        <v>0.32884058019204043</v>
      </c>
      <c r="T137" s="305">
        <f>IF(T$6=0,0,T$6/PPA_fec!T$6)</f>
        <v>0.32884058019204065</v>
      </c>
      <c r="U137" s="305">
        <f>IF(U$6=0,0,U$6/PPA_fec!U$6)</f>
        <v>0.32884058019204049</v>
      </c>
      <c r="V137" s="305">
        <f>IF(V$6=0,0,V$6/PPA_fec!V$6)</f>
        <v>0.3288405801920406</v>
      </c>
      <c r="W137" s="305">
        <f>IF(W$6=0,0,W$6/PPA_fec!W$6)</f>
        <v>0.32884058019204043</v>
      </c>
      <c r="X137" s="305">
        <f>IF(X$6=0,0,X$6/PPA_fec!X$6)</f>
        <v>0.32884058019204054</v>
      </c>
      <c r="Y137" s="305">
        <f>IF(Y$6=0,0,Y$6/PPA_fec!Y$6)</f>
        <v>0.32884058019204054</v>
      </c>
      <c r="DA137" s="76"/>
    </row>
    <row r="138" spans="1:105" ht="12" customHeight="1" x14ac:dyDescent="0.25">
      <c r="A138" s="173" t="s">
        <v>92</v>
      </c>
      <c r="B138" s="306">
        <f>IF(B$7=0,0,B$7/PPA_fec!B$7)</f>
        <v>7.6448007138244761E-2</v>
      </c>
      <c r="C138" s="306">
        <f>IF(C$7=0,0,C$7/PPA_fec!C$7)</f>
        <v>7.6448007138244789E-2</v>
      </c>
      <c r="D138" s="306">
        <f>IF(D$7=0,0,D$7/PPA_fec!D$7)</f>
        <v>7.6448007138244761E-2</v>
      </c>
      <c r="E138" s="306">
        <f>IF(E$7=0,0,E$7/PPA_fec!E$7)</f>
        <v>7.6448007138244747E-2</v>
      </c>
      <c r="F138" s="306">
        <f>IF(F$7=0,0,F$7/PPA_fec!F$7)</f>
        <v>7.6448007138244761E-2</v>
      </c>
      <c r="G138" s="306">
        <f>IF(G$7=0,0,G$7/PPA_fec!G$7)</f>
        <v>7.6448007138244761E-2</v>
      </c>
      <c r="H138" s="306">
        <f>IF(H$7=0,0,H$7/PPA_fec!H$7)</f>
        <v>7.6448007138244747E-2</v>
      </c>
      <c r="I138" s="306">
        <f>IF(I$7=0,0,I$7/PPA_fec!I$7)</f>
        <v>7.6448007138244733E-2</v>
      </c>
      <c r="J138" s="306">
        <f>IF(J$7=0,0,J$7/PPA_fec!J$7)</f>
        <v>7.6448007138244761E-2</v>
      </c>
      <c r="K138" s="306">
        <f>IF(K$7=0,0,K$7/PPA_fec!K$7)</f>
        <v>7.6448007138244761E-2</v>
      </c>
      <c r="L138" s="306">
        <f>IF(L$7=0,0,L$7/PPA_fec!L$7)</f>
        <v>7.6448007138244761E-2</v>
      </c>
      <c r="M138" s="306">
        <f>IF(M$7=0,0,M$7/PPA_fec!M$7)</f>
        <v>7.6448007138244761E-2</v>
      </c>
      <c r="N138" s="306">
        <f>IF(N$7=0,0,N$7/PPA_fec!N$7)</f>
        <v>7.6448007138244761E-2</v>
      </c>
      <c r="O138" s="306">
        <f>IF(O$7=0,0,O$7/PPA_fec!O$7)</f>
        <v>7.6448007138244761E-2</v>
      </c>
      <c r="P138" s="306">
        <f>IF(P$7=0,0,P$7/PPA_fec!P$7)</f>
        <v>7.6448007138244747E-2</v>
      </c>
      <c r="Q138" s="306">
        <f>IF(Q$7=0,0,Q$7/PPA_fec!Q$7)</f>
        <v>8.0706319223973491E-2</v>
      </c>
      <c r="R138" s="306">
        <f>IF(R$7=0,0,R$7/PPA_fec!R$7)</f>
        <v>8.2529240754382741E-2</v>
      </c>
      <c r="S138" s="306">
        <f>IF(S$7=0,0,S$7/PPA_fec!S$7)</f>
        <v>8.5459216619619277E-2</v>
      </c>
      <c r="T138" s="306">
        <f>IF(T$7=0,0,T$7/PPA_fec!T$7)</f>
        <v>8.5459216619619291E-2</v>
      </c>
      <c r="U138" s="306">
        <f>IF(U$7=0,0,U$7/PPA_fec!U$7)</f>
        <v>8.5459216619619291E-2</v>
      </c>
      <c r="V138" s="306">
        <f>IF(V$7=0,0,V$7/PPA_fec!V$7)</f>
        <v>8.5459216619619291E-2</v>
      </c>
      <c r="W138" s="306">
        <f>IF(W$7=0,0,W$7/PPA_fec!W$7)</f>
        <v>8.5459216619619291E-2</v>
      </c>
      <c r="X138" s="306">
        <f>IF(X$7=0,0,X$7/PPA_fec!X$7)</f>
        <v>8.5459216619619291E-2</v>
      </c>
      <c r="Y138" s="306">
        <f>IF(Y$7=0,0,Y$7/PPA_fec!Y$7)</f>
        <v>8.5459216619619305E-2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0.4204797441644586</v>
      </c>
      <c r="C139" s="306">
        <f>IF(C$8=0,0,C$8/PPA_fec!C$8)</f>
        <v>0.42047974416445844</v>
      </c>
      <c r="D139" s="306">
        <f>IF(D$8=0,0,D$8/PPA_fec!D$8)</f>
        <v>0.42047974416445866</v>
      </c>
      <c r="E139" s="306">
        <f>IF(E$8=0,0,E$8/PPA_fec!E$8)</f>
        <v>0.42047974416445849</v>
      </c>
      <c r="F139" s="306">
        <f>IF(F$8=0,0,F$8/PPA_fec!F$8)</f>
        <v>0.42047974416445849</v>
      </c>
      <c r="G139" s="306">
        <f>IF(G$8=0,0,G$8/PPA_fec!G$8)</f>
        <v>0.42047974416445849</v>
      </c>
      <c r="H139" s="306">
        <f>IF(H$8=0,0,H$8/PPA_fec!H$8)</f>
        <v>0.42047974416445827</v>
      </c>
      <c r="I139" s="306">
        <f>IF(I$8=0,0,I$8/PPA_fec!I$8)</f>
        <v>0.42047974416445838</v>
      </c>
      <c r="J139" s="306">
        <f>IF(J$8=0,0,J$8/PPA_fec!J$8)</f>
        <v>0.42047974416445849</v>
      </c>
      <c r="K139" s="306">
        <f>IF(K$8=0,0,K$8/PPA_fec!K$8)</f>
        <v>0.4204797441644586</v>
      </c>
      <c r="L139" s="306">
        <f>IF(L$8=0,0,L$8/PPA_fec!L$8)</f>
        <v>0.42047974416445849</v>
      </c>
      <c r="M139" s="306">
        <f>IF(M$8=0,0,M$8/PPA_fec!M$8)</f>
        <v>0.4204797441644586</v>
      </c>
      <c r="N139" s="306">
        <f>IF(N$8=0,0,N$8/PPA_fec!N$8)</f>
        <v>0.42047974416445855</v>
      </c>
      <c r="O139" s="306">
        <f>IF(O$8=0,0,O$8/PPA_fec!O$8)</f>
        <v>0.42047974416445844</v>
      </c>
      <c r="P139" s="306">
        <f>IF(P$8=0,0,P$8/PPA_fec!P$8)</f>
        <v>0.42047974416445855</v>
      </c>
      <c r="Q139" s="306">
        <f>IF(Q$8=0,0,Q$8/PPA_fec!Q$8)</f>
        <v>0.4439013354316021</v>
      </c>
      <c r="R139" s="306">
        <f>IF(R$8=0,0,R$8/PPA_fec!R$8)</f>
        <v>0.45392777833615389</v>
      </c>
      <c r="S139" s="306">
        <f>IF(S$8=0,0,S$8/PPA_fec!S$8)</f>
        <v>0.47004324750717891</v>
      </c>
      <c r="T139" s="306">
        <f>IF(T$8=0,0,T$8/PPA_fec!T$8)</f>
        <v>0.47004324750717885</v>
      </c>
      <c r="U139" s="306">
        <f>IF(U$8=0,0,U$8/PPA_fec!U$8)</f>
        <v>0.47004324750717885</v>
      </c>
      <c r="V139" s="306">
        <f>IF(V$8=0,0,V$8/PPA_fec!V$8)</f>
        <v>0.47004324750717891</v>
      </c>
      <c r="W139" s="306">
        <f>IF(W$8=0,0,W$8/PPA_fec!W$8)</f>
        <v>0.47004324750717896</v>
      </c>
      <c r="X139" s="306">
        <f>IF(X$8=0,0,X$8/PPA_fec!X$8)</f>
        <v>0.47004324750717907</v>
      </c>
      <c r="Y139" s="306">
        <f>IF(Y$8=0,0,Y$8/PPA_fec!Y$8)</f>
        <v>0.47004324750717924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0.29518837780441942</v>
      </c>
      <c r="C140" s="306">
        <f>IF(C$9=0,0,C$9/PPA_fec!C$9)</f>
        <v>0.29518837780441948</v>
      </c>
      <c r="D140" s="306">
        <f>IF(D$9=0,0,D$9/PPA_fec!D$9)</f>
        <v>0.29518837780441942</v>
      </c>
      <c r="E140" s="306">
        <f>IF(E$9=0,0,E$9/PPA_fec!E$9)</f>
        <v>0.29518837780441964</v>
      </c>
      <c r="F140" s="306">
        <f>IF(F$9=0,0,F$9/PPA_fec!F$9)</f>
        <v>0.29518837780441942</v>
      </c>
      <c r="G140" s="306">
        <f>IF(G$9=0,0,G$9/PPA_fec!G$9)</f>
        <v>0.29518837780441948</v>
      </c>
      <c r="H140" s="306">
        <f>IF(H$9=0,0,H$9/PPA_fec!H$9)</f>
        <v>0.29518837780441959</v>
      </c>
      <c r="I140" s="306">
        <f>IF(I$9=0,0,I$9/PPA_fec!I$9)</f>
        <v>0.29518837780441948</v>
      </c>
      <c r="J140" s="306">
        <f>IF(J$9=0,0,J$9/PPA_fec!J$9)</f>
        <v>0.29518837780441942</v>
      </c>
      <c r="K140" s="306">
        <f>IF(K$9=0,0,K$9/PPA_fec!K$9)</f>
        <v>0.29518837780441959</v>
      </c>
      <c r="L140" s="306">
        <f>IF(L$9=0,0,L$9/PPA_fec!L$9)</f>
        <v>0.29518837780441964</v>
      </c>
      <c r="M140" s="306">
        <f>IF(M$9=0,0,M$9/PPA_fec!M$9)</f>
        <v>0.2951883778044197</v>
      </c>
      <c r="N140" s="306">
        <f>IF(N$9=0,0,N$9/PPA_fec!N$9)</f>
        <v>0.29518837780441948</v>
      </c>
      <c r="O140" s="306">
        <f>IF(O$9=0,0,O$9/PPA_fec!O$9)</f>
        <v>0.29518837780441953</v>
      </c>
      <c r="P140" s="306">
        <f>IF(P$9=0,0,P$9/PPA_fec!P$9)</f>
        <v>0.29518837780441953</v>
      </c>
      <c r="Q140" s="306">
        <f>IF(Q$9=0,0,Q$9/PPA_fec!Q$9)</f>
        <v>0.31163098087317082</v>
      </c>
      <c r="R140" s="306">
        <f>IF(R$9=0,0,R$9/PPA_fec!R$9)</f>
        <v>0.31866982033504421</v>
      </c>
      <c r="S140" s="306">
        <f>IF(S$9=0,0,S$9/PPA_fec!S$9)</f>
        <v>0.32998332417957521</v>
      </c>
      <c r="T140" s="306">
        <f>IF(T$9=0,0,T$9/PPA_fec!T$9)</f>
        <v>0.32998332417957538</v>
      </c>
      <c r="U140" s="306">
        <f>IF(U$9=0,0,U$9/PPA_fec!U$9)</f>
        <v>0.32998332417957538</v>
      </c>
      <c r="V140" s="306">
        <f>IF(V$9=0,0,V$9/PPA_fec!V$9)</f>
        <v>0.32998332417957527</v>
      </c>
      <c r="W140" s="306">
        <f>IF(W$9=0,0,W$9/PPA_fec!W$9)</f>
        <v>0.32998332417957543</v>
      </c>
      <c r="X140" s="306">
        <f>IF(X$9=0,0,X$9/PPA_fec!X$9)</f>
        <v>0.32998332417957543</v>
      </c>
      <c r="Y140" s="306">
        <f>IF(Y$9=0,0,Y$9/PPA_fec!Y$9)</f>
        <v>0.32998332417957538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0.42551011034581465</v>
      </c>
      <c r="C141" s="307">
        <f>IF(C$10=0,0,C$10/PPA_fec!C$10)</f>
        <v>0.43726437075762459</v>
      </c>
      <c r="D141" s="307">
        <f>IF(D$10=0,0,D$10/PPA_fec!D$10)</f>
        <v>0.44568794850114907</v>
      </c>
      <c r="E141" s="307">
        <f>IF(E$10=0,0,E$10/PPA_fec!E$10)</f>
        <v>0.43706879834486823</v>
      </c>
      <c r="F141" s="307">
        <f>IF(F$10=0,0,F$10/PPA_fec!F$10)</f>
        <v>0.45824334145826412</v>
      </c>
      <c r="G141" s="307">
        <f>IF(G$10=0,0,G$10/PPA_fec!G$10)</f>
        <v>0.43092972043165056</v>
      </c>
      <c r="H141" s="307">
        <f>IF(H$10=0,0,H$10/PPA_fec!H$10)</f>
        <v>0.425429704188172</v>
      </c>
      <c r="I141" s="307">
        <f>IF(I$10=0,0,I$10/PPA_fec!I$10)</f>
        <v>0.42012720774347767</v>
      </c>
      <c r="J141" s="307">
        <f>IF(J$10=0,0,J$10/PPA_fec!J$10)</f>
        <v>0.42522984720853241</v>
      </c>
      <c r="K141" s="307">
        <f>IF(K$10=0,0,K$10/PPA_fec!K$10)</f>
        <v>0.43144958313357956</v>
      </c>
      <c r="L141" s="307">
        <f>IF(L$10=0,0,L$10/PPA_fec!L$10)</f>
        <v>0.42009137522831519</v>
      </c>
      <c r="M141" s="307">
        <f>IF(M$10=0,0,M$10/PPA_fec!M$10)</f>
        <v>0.41892613699508363</v>
      </c>
      <c r="N141" s="307">
        <f>IF(N$10=0,0,N$10/PPA_fec!N$10)</f>
        <v>0.41944777307855785</v>
      </c>
      <c r="O141" s="307">
        <f>IF(O$10=0,0,O$10/PPA_fec!O$10)</f>
        <v>0.41893876928474583</v>
      </c>
      <c r="P141" s="307">
        <f>IF(P$10=0,0,P$10/PPA_fec!P$10)</f>
        <v>0.4218765940941816</v>
      </c>
      <c r="Q141" s="307">
        <f>IF(Q$10=0,0,Q$10/PPA_fec!Q$10)</f>
        <v>0.44267152086295897</v>
      </c>
      <c r="R141" s="307">
        <f>IF(R$10=0,0,R$10/PPA_fec!R$10)</f>
        <v>0.45396165399381183</v>
      </c>
      <c r="S141" s="307">
        <f>IF(S$10=0,0,S$10/PPA_fec!S$10)</f>
        <v>0.47160327553351955</v>
      </c>
      <c r="T141" s="307">
        <f>IF(T$10=0,0,T$10/PPA_fec!T$10)</f>
        <v>0.47448641923003954</v>
      </c>
      <c r="U141" s="307">
        <f>IF(U$10=0,0,U$10/PPA_fec!U$10)</f>
        <v>0.47338137026552185</v>
      </c>
      <c r="V141" s="307">
        <f>IF(V$10=0,0,V$10/PPA_fec!V$10)</f>
        <v>0.47533812942624781</v>
      </c>
      <c r="W141" s="307">
        <f>IF(W$10=0,0,W$10/PPA_fec!W$10)</f>
        <v>0.47909866762007225</v>
      </c>
      <c r="X141" s="307">
        <f>IF(X$10=0,0,X$10/PPA_fec!X$10)</f>
        <v>0.47602722234640582</v>
      </c>
      <c r="Y141" s="307">
        <f>IF(Y$10=0,0,Y$10/PPA_fec!Y$10)</f>
        <v>0.47575688145080886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0.36587834795634877</v>
      </c>
      <c r="C142" s="308">
        <f>IF(C$16=0,0,C$16/PPA_fec!C$16)</f>
        <v>0.36587834795634872</v>
      </c>
      <c r="D142" s="308">
        <f>IF(D$16=0,0,D$16/PPA_fec!D$16)</f>
        <v>0.36587834795634866</v>
      </c>
      <c r="E142" s="308">
        <f>IF(E$16=0,0,E$16/PPA_fec!E$16)</f>
        <v>0.36587834795634872</v>
      </c>
      <c r="F142" s="308">
        <f>IF(F$16=0,0,F$16/PPA_fec!F$16)</f>
        <v>0.36587834795634877</v>
      </c>
      <c r="G142" s="308">
        <f>IF(G$16=0,0,G$16/PPA_fec!G$16)</f>
        <v>0.36587834795634883</v>
      </c>
      <c r="H142" s="308">
        <f>IF(H$16=0,0,H$16/PPA_fec!H$16)</f>
        <v>0.36587834795634883</v>
      </c>
      <c r="I142" s="308">
        <f>IF(I$16=0,0,I$16/PPA_fec!I$16)</f>
        <v>0.36587834795634877</v>
      </c>
      <c r="J142" s="308">
        <f>IF(J$16=0,0,J$16/PPA_fec!J$16)</f>
        <v>0.36587834795634883</v>
      </c>
      <c r="K142" s="308">
        <f>IF(K$16=0,0,K$16/PPA_fec!K$16)</f>
        <v>0.36587834795634888</v>
      </c>
      <c r="L142" s="308">
        <f>IF(L$16=0,0,L$16/PPA_fec!L$16)</f>
        <v>0.36587834795634877</v>
      </c>
      <c r="M142" s="308">
        <f>IF(M$16=0,0,M$16/PPA_fec!M$16)</f>
        <v>0.36587834795634883</v>
      </c>
      <c r="N142" s="308">
        <f>IF(N$16=0,0,N$16/PPA_fec!N$16)</f>
        <v>0.36587834795634883</v>
      </c>
      <c r="O142" s="308">
        <f>IF(O$16=0,0,O$16/PPA_fec!O$16)</f>
        <v>0.36587834795634877</v>
      </c>
      <c r="P142" s="308">
        <f>IF(P$16=0,0,P$16/PPA_fec!P$16)</f>
        <v>0.36587834795634883</v>
      </c>
      <c r="Q142" s="308">
        <f>IF(Q$16=0,0,Q$16/PPA_fec!Q$16)</f>
        <v>0.38625852854354875</v>
      </c>
      <c r="R142" s="308">
        <f>IF(R$16=0,0,R$16/PPA_fec!R$16)</f>
        <v>0.39498298772786844</v>
      </c>
      <c r="S142" s="308">
        <f>IF(S$16=0,0,S$16/PPA_fec!S$16)</f>
        <v>0.40900578268688087</v>
      </c>
      <c r="T142" s="308">
        <f>IF(T$16=0,0,T$16/PPA_fec!T$16)</f>
        <v>0.40900578268688104</v>
      </c>
      <c r="U142" s="308">
        <f>IF(U$16=0,0,U$16/PPA_fec!U$16)</f>
        <v>0.40900578268688081</v>
      </c>
      <c r="V142" s="308">
        <f>IF(V$16=0,0,V$16/PPA_fec!V$16)</f>
        <v>0.40900578268688093</v>
      </c>
      <c r="W142" s="308">
        <f>IF(W$16=0,0,W$16/PPA_fec!W$16)</f>
        <v>0.40900578268688098</v>
      </c>
      <c r="X142" s="308">
        <f>IF(X$16=0,0,X$16/PPA_fec!X$16)</f>
        <v>0.40900578268688104</v>
      </c>
      <c r="Y142" s="308">
        <f>IF(Y$16=0,0,Y$16/PPA_fec!Y$16)</f>
        <v>0.40900578268688093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0.40937167860377149</v>
      </c>
      <c r="C143" s="308">
        <f>IF(C$17=0,0,C$17/PPA_fec!C$17)</f>
        <v>0.41513800969238518</v>
      </c>
      <c r="D143" s="308">
        <f>IF(D$17=0,0,D$17/PPA_fec!D$17)</f>
        <v>0.3886450397381303</v>
      </c>
      <c r="E143" s="308">
        <f>IF(E$17=0,0,E$17/PPA_fec!E$17)</f>
        <v>0.40195165970219726</v>
      </c>
      <c r="F143" s="308">
        <f>IF(F$17=0,0,F$17/PPA_fec!F$17)</f>
        <v>0.41239008444579278</v>
      </c>
      <c r="G143" s="308">
        <f>IF(G$17=0,0,G$17/PPA_fec!G$17)</f>
        <v>0.4034902468485303</v>
      </c>
      <c r="H143" s="308">
        <f>IF(H$17=0,0,H$17/PPA_fec!H$17)</f>
        <v>0.40708478031819606</v>
      </c>
      <c r="I143" s="308">
        <f>IF(I$17=0,0,I$17/PPA_fec!I$17)</f>
        <v>0.40240722023249886</v>
      </c>
      <c r="J143" s="308">
        <f>IF(J$17=0,0,J$17/PPA_fec!J$17)</f>
        <v>0.40137311054505825</v>
      </c>
      <c r="K143" s="308">
        <f>IF(K$17=0,0,K$17/PPA_fec!K$17)</f>
        <v>0.40816250905797885</v>
      </c>
      <c r="L143" s="308">
        <f>IF(L$17=0,0,L$17/PPA_fec!L$17)</f>
        <v>0.38818479462435701</v>
      </c>
      <c r="M143" s="308">
        <f>IF(M$17=0,0,M$17/PPA_fec!M$17)</f>
        <v>0.38599340378677288</v>
      </c>
      <c r="N143" s="308">
        <f>IF(N$17=0,0,N$17/PPA_fec!N$17)</f>
        <v>0.38749409027139442</v>
      </c>
      <c r="O143" s="308">
        <f>IF(O$17=0,0,O$17/PPA_fec!O$17)</f>
        <v>0.38746540222379777</v>
      </c>
      <c r="P143" s="308">
        <f>IF(P$17=0,0,P$17/PPA_fec!P$17)</f>
        <v>0.38893292096322252</v>
      </c>
      <c r="Q143" s="308">
        <f>IF(Q$17=0,0,Q$17/PPA_fec!Q$17)</f>
        <v>0.40869210139415602</v>
      </c>
      <c r="R143" s="308">
        <f>IF(R$17=0,0,R$17/PPA_fec!R$17)</f>
        <v>0.41920634169648247</v>
      </c>
      <c r="S143" s="308">
        <f>IF(S$17=0,0,S$17/PPA_fec!S$17)</f>
        <v>0.43444455447091712</v>
      </c>
      <c r="T143" s="308">
        <f>IF(T$17=0,0,T$17/PPA_fec!T$17)</f>
        <v>0.4375301759459842</v>
      </c>
      <c r="U143" s="308">
        <f>IF(U$17=0,0,U$17/PPA_fec!U$17)</f>
        <v>0.43571136692047369</v>
      </c>
      <c r="V143" s="308">
        <f>IF(V$17=0,0,V$17/PPA_fec!V$17)</f>
        <v>0.4363736469195888</v>
      </c>
      <c r="W143" s="308">
        <f>IF(W$17=0,0,W$17/PPA_fec!W$17)</f>
        <v>0.44057028921537739</v>
      </c>
      <c r="X143" s="308">
        <f>IF(X$17=0,0,X$17/PPA_fec!X$17)</f>
        <v>0.43310835478247134</v>
      </c>
      <c r="Y143" s="308">
        <f>IF(Y$17=0,0,Y$17/PPA_fec!Y$17)</f>
        <v>0.43263311629009638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0.36371208278801631</v>
      </c>
      <c r="C144" s="309">
        <f>IF(C$30=0,0,C$30/PPA_fec!C$30)</f>
        <v>0.36371208278801642</v>
      </c>
      <c r="D144" s="309">
        <f>IF(D$30=0,0,D$30/PPA_fec!D$30)</f>
        <v>0.36371208278801626</v>
      </c>
      <c r="E144" s="309">
        <f>IF(E$30=0,0,E$30/PPA_fec!E$30)</f>
        <v>0.36371208278801642</v>
      </c>
      <c r="F144" s="309">
        <f>IF(F$30=0,0,F$30/PPA_fec!F$30)</f>
        <v>0.36371208278801637</v>
      </c>
      <c r="G144" s="309">
        <f>IF(G$30=0,0,G$30/PPA_fec!G$30)</f>
        <v>0.36371208278801626</v>
      </c>
      <c r="H144" s="309">
        <f>IF(H$30=0,0,H$30/PPA_fec!H$30)</f>
        <v>0.36371208278801631</v>
      </c>
      <c r="I144" s="309">
        <f>IF(I$30=0,0,I$30/PPA_fec!I$30)</f>
        <v>0.36371208278801637</v>
      </c>
      <c r="J144" s="309">
        <f>IF(J$30=0,0,J$30/PPA_fec!J$30)</f>
        <v>0.36371208278801637</v>
      </c>
      <c r="K144" s="309">
        <f>IF(K$30=0,0,K$30/PPA_fec!K$30)</f>
        <v>0.36371208278801648</v>
      </c>
      <c r="L144" s="309">
        <f>IF(L$30=0,0,L$30/PPA_fec!L$30)</f>
        <v>0.36371208278801642</v>
      </c>
      <c r="M144" s="309">
        <f>IF(M$30=0,0,M$30/PPA_fec!M$30)</f>
        <v>0.36371208278801626</v>
      </c>
      <c r="N144" s="309">
        <f>IF(N$30=0,0,N$30/PPA_fec!N$30)</f>
        <v>0.36371208278801642</v>
      </c>
      <c r="O144" s="309">
        <f>IF(O$30=0,0,O$30/PPA_fec!O$30)</f>
        <v>0.36371208278801642</v>
      </c>
      <c r="P144" s="309">
        <f>IF(P$30=0,0,P$30/PPA_fec!P$30)</f>
        <v>0.36371208278801648</v>
      </c>
      <c r="Q144" s="309">
        <f>IF(Q$30=0,0,Q$30/PPA_fec!Q$30)</f>
        <v>0.38397159792568392</v>
      </c>
      <c r="R144" s="309">
        <f>IF(R$30=0,0,R$30/PPA_fec!R$30)</f>
        <v>0.39264440198433381</v>
      </c>
      <c r="S144" s="309">
        <f>IF(S$30=0,0,S$30/PPA_fec!S$30)</f>
        <v>0.40658417182734241</v>
      </c>
      <c r="T144" s="309">
        <f>IF(T$30=0,0,T$30/PPA_fec!T$30)</f>
        <v>0.4065841718273423</v>
      </c>
      <c r="U144" s="309">
        <f>IF(U$30=0,0,U$30/PPA_fec!U$30)</f>
        <v>0.40658417182734224</v>
      </c>
      <c r="V144" s="309">
        <f>IF(V$30=0,0,V$30/PPA_fec!V$30)</f>
        <v>0.40658417182734213</v>
      </c>
      <c r="W144" s="309">
        <f>IF(W$30=0,0,W$30/PPA_fec!W$30)</f>
        <v>0.4065841718273423</v>
      </c>
      <c r="X144" s="309">
        <f>IF(X$30=0,0,X$30/PPA_fec!X$30)</f>
        <v>0.4065841718273423</v>
      </c>
      <c r="Y144" s="309">
        <f>IF(Y$30=0,0,Y$30/PPA_fec!Y$30)</f>
        <v>0.40658417182734247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0.58313073830602757</v>
      </c>
      <c r="C146" s="322">
        <f>IF(C$32=0,0,C$32/PPA_fec!C$32)</f>
        <v>0.58967069642947545</v>
      </c>
      <c r="D146" s="322">
        <f>IF(D$32=0,0,D$32/PPA_fec!D$32)</f>
        <v>0.55112924739194391</v>
      </c>
      <c r="E146" s="322">
        <f>IF(E$32=0,0,E$32/PPA_fec!E$32)</f>
        <v>0.57031433889377714</v>
      </c>
      <c r="F146" s="322">
        <f>IF(F$32=0,0,F$32/PPA_fec!F$32)</f>
        <v>0.59478760412484244</v>
      </c>
      <c r="G146" s="322">
        <f>IF(G$32=0,0,G$32/PPA_fec!G$32)</f>
        <v>0.58537379198824258</v>
      </c>
      <c r="H146" s="322">
        <f>IF(H$32=0,0,H$32/PPA_fec!H$32)</f>
        <v>0.59511062873594101</v>
      </c>
      <c r="I146" s="322">
        <f>IF(I$32=0,0,I$32/PPA_fec!I$32)</f>
        <v>0.59739045698235471</v>
      </c>
      <c r="J146" s="322">
        <f>IF(J$32=0,0,J$32/PPA_fec!J$32)</f>
        <v>0.59432976448005947</v>
      </c>
      <c r="K146" s="322">
        <f>IF(K$32=0,0,K$32/PPA_fec!K$32)</f>
        <v>0.6034339530346523</v>
      </c>
      <c r="L146" s="322">
        <f>IF(L$32=0,0,L$32/PPA_fec!L$32)</f>
        <v>0.57805324260196522</v>
      </c>
      <c r="M146" s="322">
        <f>IF(M$32=0,0,M$32/PPA_fec!M$32)</f>
        <v>0.57579590956658488</v>
      </c>
      <c r="N146" s="322">
        <f>IF(N$32=0,0,N$32/PPA_fec!N$32)</f>
        <v>0.57744836792281884</v>
      </c>
      <c r="O146" s="322">
        <f>IF(O$32=0,0,O$32/PPA_fec!O$32)</f>
        <v>0.585295162828805</v>
      </c>
      <c r="P146" s="322">
        <f>IF(P$32=0,0,P$32/PPA_fec!P$32)</f>
        <v>0.59359666719009563</v>
      </c>
      <c r="Q146" s="322">
        <f>IF(Q$32=0,0,Q$32/PPA_fec!Q$32)</f>
        <v>0.59238223776829524</v>
      </c>
      <c r="R146" s="322">
        <f>IF(R$32=0,0,R$32/PPA_fec!R$32)</f>
        <v>0.60970357536571329</v>
      </c>
      <c r="S146" s="322">
        <f>IF(S$32=0,0,S$32/PPA_fec!S$32)</f>
        <v>0.60946782307263547</v>
      </c>
      <c r="T146" s="322">
        <f>IF(T$32=0,0,T$32/PPA_fec!T$32)</f>
        <v>0.61269954465232734</v>
      </c>
      <c r="U146" s="322">
        <f>IF(U$32=0,0,U$32/PPA_fec!U$32)</f>
        <v>0.61987475764468525</v>
      </c>
      <c r="V146" s="322">
        <f>IF(V$32=0,0,V$32/PPA_fec!V$32)</f>
        <v>0.62916250985278033</v>
      </c>
      <c r="W146" s="322">
        <f>IF(W$32=0,0,W$32/PPA_fec!W$32)</f>
        <v>0.6430229058110436</v>
      </c>
      <c r="X146" s="322">
        <f>IF(X$32=0,0,X$32/PPA_fec!X$32)</f>
        <v>0.63381949303453378</v>
      </c>
      <c r="Y146" s="322">
        <f>IF(Y$32=0,0,Y$32/PPA_fec!Y$32)</f>
        <v>0.63348974952399706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0.37954356082357771</v>
      </c>
      <c r="C147" s="305">
        <f>IF(C$33=0,0,C$33/PPA_fec!C$33)</f>
        <v>0.37954356082357771</v>
      </c>
      <c r="D147" s="305">
        <f>IF(D$33=0,0,D$33/PPA_fec!D$33)</f>
        <v>0.37954356082357793</v>
      </c>
      <c r="E147" s="305">
        <f>IF(E$33=0,0,E$33/PPA_fec!E$33)</f>
        <v>0.37954356082357765</v>
      </c>
      <c r="F147" s="305">
        <f>IF(F$33=0,0,F$33/PPA_fec!F$33)</f>
        <v>0.38737045838390743</v>
      </c>
      <c r="G147" s="305">
        <f>IF(G$33=0,0,G$33/PPA_fec!G$33)</f>
        <v>0.38737045838390738</v>
      </c>
      <c r="H147" s="305">
        <f>IF(H$33=0,0,H$33/PPA_fec!H$33)</f>
        <v>0.38970331602947444</v>
      </c>
      <c r="I147" s="305">
        <f>IF(I$33=0,0,I$33/PPA_fec!I$33)</f>
        <v>0.39427390146505936</v>
      </c>
      <c r="J147" s="305">
        <f>IF(J$33=0,0,J$33/PPA_fec!J$33)</f>
        <v>0.3942739014650592</v>
      </c>
      <c r="K147" s="305">
        <f>IF(K$33=0,0,K$33/PPA_fec!K$33)</f>
        <v>0.39427390146505925</v>
      </c>
      <c r="L147" s="305">
        <f>IF(L$33=0,0,L$33/PPA_fec!L$33)</f>
        <v>0.3942739014650592</v>
      </c>
      <c r="M147" s="305">
        <f>IF(M$33=0,0,M$33/PPA_fec!M$33)</f>
        <v>0.39427390146505903</v>
      </c>
      <c r="N147" s="305">
        <f>IF(N$33=0,0,N$33/PPA_fec!N$33)</f>
        <v>0.39427390146505914</v>
      </c>
      <c r="O147" s="305">
        <f>IF(O$33=0,0,O$33/PPA_fec!O$33)</f>
        <v>0.39944439767904083</v>
      </c>
      <c r="P147" s="305">
        <f>IF(P$33=0,0,P$33/PPA_fec!P$33)</f>
        <v>0.40475733004045999</v>
      </c>
      <c r="Q147" s="305">
        <f>IF(Q$33=0,0,Q$33/PPA_fec!Q$33)</f>
        <v>0.40475733004046005</v>
      </c>
      <c r="R147" s="305">
        <f>IF(R$33=0,0,R$33/PPA_fec!R$33)</f>
        <v>0.41591791226296854</v>
      </c>
      <c r="S147" s="305">
        <f>IF(S$33=0,0,S$33/PPA_fec!S$33)</f>
        <v>0.41591791226296854</v>
      </c>
      <c r="T147" s="305">
        <f>IF(T$33=0,0,T$33/PPA_fec!T$33)</f>
        <v>0.41591791226296843</v>
      </c>
      <c r="U147" s="305">
        <f>IF(U$33=0,0,U$33/PPA_fec!U$33)</f>
        <v>0.42229749480539436</v>
      </c>
      <c r="V147" s="305">
        <f>IF(V$33=0,0,V$33/PPA_fec!V$33)</f>
        <v>0.42834192861160636</v>
      </c>
      <c r="W147" s="305">
        <f>IF(W$33=0,0,W$33/PPA_fec!W$33)</f>
        <v>0.43450402551158496</v>
      </c>
      <c r="X147" s="305">
        <f>IF(X$33=0,0,X$33/PPA_fec!X$33)</f>
        <v>0.43450402551158501</v>
      </c>
      <c r="Y147" s="305">
        <f>IF(Y$33=0,0,Y$33/PPA_fec!Y$33)</f>
        <v>0.43450402551158501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9.8646061610054042E-2</v>
      </c>
      <c r="C148" s="306">
        <f>IF(C$34=0,0,C$34/PPA_fec!C$34)</f>
        <v>9.8646061610054014E-2</v>
      </c>
      <c r="D148" s="306">
        <f>IF(D$34=0,0,D$34/PPA_fec!D$34)</f>
        <v>9.8646061610054001E-2</v>
      </c>
      <c r="E148" s="306">
        <f>IF(E$34=0,0,E$34/PPA_fec!E$34)</f>
        <v>9.8646061610054014E-2</v>
      </c>
      <c r="F148" s="306">
        <f>IF(F$34=0,0,F$34/PPA_fec!F$34)</f>
        <v>0.10068032776194574</v>
      </c>
      <c r="G148" s="306">
        <f>IF(G$34=0,0,G$34/PPA_fec!G$34)</f>
        <v>0.10068032776194573</v>
      </c>
      <c r="H148" s="306">
        <f>IF(H$34=0,0,H$34/PPA_fec!H$34)</f>
        <v>0.10128665399899942</v>
      </c>
      <c r="I148" s="306">
        <f>IF(I$34=0,0,I$34/PPA_fec!I$34)</f>
        <v>0.10247458154938216</v>
      </c>
      <c r="J148" s="306">
        <f>IF(J$34=0,0,J$34/PPA_fec!J$34)</f>
        <v>0.10247458154938216</v>
      </c>
      <c r="K148" s="306">
        <f>IF(K$34=0,0,K$34/PPA_fec!K$34)</f>
        <v>0.10247458154938219</v>
      </c>
      <c r="L148" s="306">
        <f>IF(L$34=0,0,L$34/PPA_fec!L$34)</f>
        <v>0.10247458154938215</v>
      </c>
      <c r="M148" s="306">
        <f>IF(M$34=0,0,M$34/PPA_fec!M$34)</f>
        <v>0.10247458154938215</v>
      </c>
      <c r="N148" s="306">
        <f>IF(N$34=0,0,N$34/PPA_fec!N$34)</f>
        <v>0.10247458154938216</v>
      </c>
      <c r="O148" s="306">
        <f>IF(O$34=0,0,O$34/PPA_fec!O$34)</f>
        <v>0.10381843016315452</v>
      </c>
      <c r="P148" s="306">
        <f>IF(P$34=0,0,P$34/PPA_fec!P$34)</f>
        <v>0.10519929894121348</v>
      </c>
      <c r="Q148" s="306">
        <f>IF(Q$34=0,0,Q$34/PPA_fec!Q$34)</f>
        <v>0.10519929894121345</v>
      </c>
      <c r="R148" s="306">
        <f>IF(R$34=0,0,R$34/PPA_fec!R$34)</f>
        <v>0.10810001336549897</v>
      </c>
      <c r="S148" s="306">
        <f>IF(S$34=0,0,S$34/PPA_fec!S$34)</f>
        <v>0.10810001336549899</v>
      </c>
      <c r="T148" s="306">
        <f>IF(T$34=0,0,T$34/PPA_fec!T$34)</f>
        <v>0.108100013365499</v>
      </c>
      <c r="U148" s="306">
        <f>IF(U$34=0,0,U$34/PPA_fec!U$34)</f>
        <v>0.10975811208586986</v>
      </c>
      <c r="V148" s="306">
        <f>IF(V$34=0,0,V$34/PPA_fec!V$34)</f>
        <v>0.11132910327421103</v>
      </c>
      <c r="W148" s="306">
        <f>IF(W$34=0,0,W$34/PPA_fec!W$34)</f>
        <v>0.11293067593460183</v>
      </c>
      <c r="X148" s="306">
        <f>IF(X$34=0,0,X$34/PPA_fec!X$34)</f>
        <v>0.11293067593460181</v>
      </c>
      <c r="Y148" s="306">
        <f>IF(Y$34=0,0,Y$34/PPA_fec!Y$34)</f>
        <v>0.11293067593460183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0.54077445159371451</v>
      </c>
      <c r="C149" s="306">
        <f>IF(C$35=0,0,C$35/PPA_fec!C$35)</f>
        <v>0.54077445159371451</v>
      </c>
      <c r="D149" s="306">
        <f>IF(D$35=0,0,D$35/PPA_fec!D$35)</f>
        <v>0.54077445159371473</v>
      </c>
      <c r="E149" s="306">
        <f>IF(E$35=0,0,E$35/PPA_fec!E$35)</f>
        <v>0.54077445159371451</v>
      </c>
      <c r="F149" s="306">
        <f>IF(F$35=0,0,F$35/PPA_fec!F$35)</f>
        <v>0.55192623144918929</v>
      </c>
      <c r="G149" s="306">
        <f>IF(G$35=0,0,G$35/PPA_fec!G$35)</f>
        <v>0.55192623144918906</v>
      </c>
      <c r="H149" s="306">
        <f>IF(H$35=0,0,H$35/PPA_fec!H$35)</f>
        <v>0.55525009185454088</v>
      </c>
      <c r="I149" s="306">
        <f>IF(I$35=0,0,I$35/PPA_fec!I$35)</f>
        <v>0.56176227145001956</v>
      </c>
      <c r="J149" s="306">
        <f>IF(J$35=0,0,J$35/PPA_fec!J$35)</f>
        <v>0.56176227145001945</v>
      </c>
      <c r="K149" s="306">
        <f>IF(K$35=0,0,K$35/PPA_fec!K$35)</f>
        <v>0.56176227145001956</v>
      </c>
      <c r="L149" s="306">
        <f>IF(L$35=0,0,L$35/PPA_fec!L$35)</f>
        <v>0.56176227145001978</v>
      </c>
      <c r="M149" s="306">
        <f>IF(M$35=0,0,M$35/PPA_fec!M$35)</f>
        <v>0.56176227145001956</v>
      </c>
      <c r="N149" s="306">
        <f>IF(N$35=0,0,N$35/PPA_fec!N$35)</f>
        <v>0.56176227145001967</v>
      </c>
      <c r="O149" s="306">
        <f>IF(O$35=0,0,O$35/PPA_fec!O$35)</f>
        <v>0.56912920516512699</v>
      </c>
      <c r="P149" s="306">
        <f>IF(P$35=0,0,P$35/PPA_fec!P$35)</f>
        <v>0.57669908219812593</v>
      </c>
      <c r="Q149" s="306">
        <f>IF(Q$35=0,0,Q$35/PPA_fec!Q$35)</f>
        <v>0.57669908219812593</v>
      </c>
      <c r="R149" s="306">
        <f>IF(R$35=0,0,R$35/PPA_fec!R$35)</f>
        <v>0.59260070286519084</v>
      </c>
      <c r="S149" s="306">
        <f>IF(S$35=0,0,S$35/PPA_fec!S$35)</f>
        <v>0.59260070286519106</v>
      </c>
      <c r="T149" s="306">
        <f>IF(T$35=0,0,T$35/PPA_fec!T$35)</f>
        <v>0.59260070286519062</v>
      </c>
      <c r="U149" s="306">
        <f>IF(U$35=0,0,U$35/PPA_fec!U$35)</f>
        <v>0.60169034528539467</v>
      </c>
      <c r="V149" s="306">
        <f>IF(V$35=0,0,V$35/PPA_fec!V$35)</f>
        <v>0.61030246709206148</v>
      </c>
      <c r="W149" s="306">
        <f>IF(W$35=0,0,W$35/PPA_fec!W$35)</f>
        <v>0.61908223551843822</v>
      </c>
      <c r="X149" s="306">
        <f>IF(X$35=0,0,X$35/PPA_fec!X$35)</f>
        <v>0.61908223551843755</v>
      </c>
      <c r="Y149" s="306">
        <f>IF(Y$35=0,0,Y$35/PPA_fec!Y$35)</f>
        <v>0.61908223551843766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0.38114384964916875</v>
      </c>
      <c r="C150" s="306">
        <f>IF(C$36=0,0,C$36/PPA_fec!C$36)</f>
        <v>0.38114384964916892</v>
      </c>
      <c r="D150" s="306">
        <f>IF(D$36=0,0,D$36/PPA_fec!D$36)</f>
        <v>0.38114384964916892</v>
      </c>
      <c r="E150" s="306">
        <f>IF(E$36=0,0,E$36/PPA_fec!E$36)</f>
        <v>0.38114384964916886</v>
      </c>
      <c r="F150" s="306">
        <f>IF(F$36=0,0,F$36/PPA_fec!F$36)</f>
        <v>0.38900374815589223</v>
      </c>
      <c r="G150" s="306">
        <f>IF(G$36=0,0,G$36/PPA_fec!G$36)</f>
        <v>0.38900374815589223</v>
      </c>
      <c r="H150" s="306">
        <f>IF(H$36=0,0,H$36/PPA_fec!H$36)</f>
        <v>0.39134644194783974</v>
      </c>
      <c r="I150" s="306">
        <f>IF(I$36=0,0,I$36/PPA_fec!I$36)</f>
        <v>0.39593629857533463</v>
      </c>
      <c r="J150" s="306">
        <f>IF(J$36=0,0,J$36/PPA_fec!J$36)</f>
        <v>0.39593629857533463</v>
      </c>
      <c r="K150" s="306">
        <f>IF(K$36=0,0,K$36/PPA_fec!K$36)</f>
        <v>0.39593629857533474</v>
      </c>
      <c r="L150" s="306">
        <f>IF(L$36=0,0,L$36/PPA_fec!L$36)</f>
        <v>0.3959362985753348</v>
      </c>
      <c r="M150" s="306">
        <f>IF(M$36=0,0,M$36/PPA_fec!M$36)</f>
        <v>0.39593629857533463</v>
      </c>
      <c r="N150" s="306">
        <f>IF(N$36=0,0,N$36/PPA_fec!N$36)</f>
        <v>0.39593629857533469</v>
      </c>
      <c r="O150" s="306">
        <f>IF(O$36=0,0,O$36/PPA_fec!O$36)</f>
        <v>0.40112859541556339</v>
      </c>
      <c r="P150" s="306">
        <f>IF(P$36=0,0,P$36/PPA_fec!P$36)</f>
        <v>0.40646392896400479</v>
      </c>
      <c r="Q150" s="306">
        <f>IF(Q$36=0,0,Q$36/PPA_fec!Q$36)</f>
        <v>0.40646392896400479</v>
      </c>
      <c r="R150" s="306">
        <f>IF(R$36=0,0,R$36/PPA_fec!R$36)</f>
        <v>0.41767156811715644</v>
      </c>
      <c r="S150" s="306">
        <f>IF(S$36=0,0,S$36/PPA_fec!S$36)</f>
        <v>0.41767156811715656</v>
      </c>
      <c r="T150" s="306">
        <f>IF(T$36=0,0,T$36/PPA_fec!T$36)</f>
        <v>0.4176715681171565</v>
      </c>
      <c r="U150" s="306">
        <f>IF(U$36=0,0,U$36/PPA_fec!U$36)</f>
        <v>0.42407804921803105</v>
      </c>
      <c r="V150" s="306">
        <f>IF(V$36=0,0,V$36/PPA_fec!V$36)</f>
        <v>0.4301479684780235</v>
      </c>
      <c r="W150" s="306">
        <f>IF(W$36=0,0,W$36/PPA_fec!W$36)</f>
        <v>0.43633604694067152</v>
      </c>
      <c r="X150" s="306">
        <f>IF(X$36=0,0,X$36/PPA_fec!X$36)</f>
        <v>0.43633604694067152</v>
      </c>
      <c r="Y150" s="306">
        <f>IF(Y$36=0,0,Y$36/PPA_fec!Y$36)</f>
        <v>0.43633604694067141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0.54895030374309095</v>
      </c>
      <c r="C151" s="307">
        <f>IF(C$37=0,0,C$37/PPA_fec!C$37)</f>
        <v>0.5641144671000895</v>
      </c>
      <c r="D151" s="307">
        <f>IF(D$37=0,0,D$37/PPA_fec!D$37)</f>
        <v>0.57498171901368889</v>
      </c>
      <c r="E151" s="307">
        <f>IF(E$37=0,0,E$37/PPA_fec!E$37)</f>
        <v>0.56386215926350458</v>
      </c>
      <c r="F151" s="307">
        <f>IF(F$37=0,0,F$37/PPA_fec!F$37)</f>
        <v>0.60337064748918379</v>
      </c>
      <c r="G151" s="307">
        <f>IF(G$37=0,0,G$37/PPA_fec!G$37)</f>
        <v>0.56740670494359879</v>
      </c>
      <c r="H151" s="307">
        <f>IF(H$37=0,0,H$37/PPA_fec!H$37)</f>
        <v>0.56353828942097239</v>
      </c>
      <c r="I151" s="307">
        <f>IF(I$37=0,0,I$37/PPA_fec!I$37)</f>
        <v>0.56304143503590021</v>
      </c>
      <c r="J151" s="307">
        <f>IF(J$37=0,0,J$37/PPA_fec!J$37)</f>
        <v>0.56987983396346864</v>
      </c>
      <c r="K151" s="307">
        <f>IF(K$37=0,0,K$37/PPA_fec!K$37)</f>
        <v>0.57821533087068444</v>
      </c>
      <c r="L151" s="307">
        <f>IF(L$37=0,0,L$37/PPA_fec!L$37)</f>
        <v>0.56299341341200604</v>
      </c>
      <c r="M151" s="307">
        <f>IF(M$37=0,0,M$37/PPA_fec!M$37)</f>
        <v>0.56143179732310466</v>
      </c>
      <c r="N151" s="307">
        <f>IF(N$37=0,0,N$37/PPA_fec!N$37)</f>
        <v>0.56213087780061854</v>
      </c>
      <c r="O151" s="307">
        <f>IF(O$37=0,0,O$37/PPA_fec!O$37)</f>
        <v>0.5688115486242793</v>
      </c>
      <c r="P151" s="307">
        <f>IF(P$37=0,0,P$37/PPA_fec!P$37)</f>
        <v>0.58041906865022219</v>
      </c>
      <c r="Q151" s="307">
        <f>IF(Q$37=0,0,Q$37/PPA_fec!Q$37)</f>
        <v>0.5768945700174688</v>
      </c>
      <c r="R151" s="307">
        <f>IF(R$37=0,0,R$37/PPA_fec!R$37)</f>
        <v>0.59449284404914726</v>
      </c>
      <c r="S151" s="307">
        <f>IF(S$37=0,0,S$37/PPA_fec!S$37)</f>
        <v>0.59642139858524967</v>
      </c>
      <c r="T151" s="307">
        <f>IF(T$37=0,0,T$37/PPA_fec!T$37)</f>
        <v>0.60006761710197909</v>
      </c>
      <c r="U151" s="307">
        <f>IF(U$37=0,0,U$37/PPA_fec!U$37)</f>
        <v>0.60785283564589976</v>
      </c>
      <c r="V151" s="307">
        <f>IF(V$37=0,0,V$37/PPA_fec!V$37)</f>
        <v>0.61910173352199604</v>
      </c>
      <c r="W151" s="307">
        <f>IF(W$37=0,0,W$37/PPA_fec!W$37)</f>
        <v>0.63297644221396954</v>
      </c>
      <c r="X151" s="307">
        <f>IF(X$37=0,0,X$37/PPA_fec!X$37)</f>
        <v>0.62891850460492138</v>
      </c>
      <c r="Y151" s="307">
        <f>IF(Y$37=0,0,Y$37/PPA_fec!Y$37)</f>
        <v>0.62856133513265033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0.53846749925610637</v>
      </c>
      <c r="C152" s="308">
        <f>IF(C$43=0,0,C$43/PPA_fec!C$43)</f>
        <v>0.53565315877049424</v>
      </c>
      <c r="D152" s="308">
        <f>IF(D$43=0,0,D$43/PPA_fec!D$43)</f>
        <v>0.51738122869885195</v>
      </c>
      <c r="E152" s="308">
        <f>IF(E$43=0,0,E$43/PPA_fec!E$43)</f>
        <v>0.52714730433481971</v>
      </c>
      <c r="F152" s="308">
        <f>IF(F$43=0,0,F$43/PPA_fec!F$43)</f>
        <v>0.53954223742688934</v>
      </c>
      <c r="G152" s="308">
        <f>IF(G$43=0,0,G$43/PPA_fec!G$43)</f>
        <v>0.54284669895296522</v>
      </c>
      <c r="H152" s="308">
        <f>IF(H$43=0,0,H$43/PPA_fec!H$43)</f>
        <v>0.55173315500500952</v>
      </c>
      <c r="I152" s="308">
        <f>IF(I$43=0,0,I$43/PPA_fec!I$43)</f>
        <v>0.56175873804916354</v>
      </c>
      <c r="J152" s="308">
        <f>IF(J$43=0,0,J$43/PPA_fec!J$43)</f>
        <v>0.55532434529840669</v>
      </c>
      <c r="K152" s="308">
        <f>IF(K$43=0,0,K$43/PPA_fec!K$43)</f>
        <v>0.55697492735038223</v>
      </c>
      <c r="L152" s="308">
        <f>IF(L$43=0,0,L$43/PPA_fec!L$43)</f>
        <v>0.54940214251056951</v>
      </c>
      <c r="M152" s="308">
        <f>IF(M$43=0,0,M$43/PPA_fec!M$43)</f>
        <v>0.54904228465605465</v>
      </c>
      <c r="N152" s="308">
        <f>IF(N$43=0,0,N$43/PPA_fec!N$43)</f>
        <v>0.54930812038608667</v>
      </c>
      <c r="O152" s="308">
        <f>IF(O$43=0,0,O$43/PPA_fec!O$43)</f>
        <v>0.55720458474912526</v>
      </c>
      <c r="P152" s="308">
        <f>IF(P$43=0,0,P$43/PPA_fec!P$43)</f>
        <v>0.56202324121250358</v>
      </c>
      <c r="Q152" s="308">
        <f>IF(Q$43=0,0,Q$43/PPA_fec!Q$43)</f>
        <v>0.56364323366408442</v>
      </c>
      <c r="R152" s="308">
        <f>IF(R$43=0,0,R$43/PPA_fec!R$43)</f>
        <v>0.57849385948131227</v>
      </c>
      <c r="S152" s="308">
        <f>IF(S$43=0,0,S$43/PPA_fec!S$43)</f>
        <v>0.57708520545922115</v>
      </c>
      <c r="T152" s="308">
        <f>IF(T$43=0,0,T$43/PPA_fec!T$43)</f>
        <v>0.57767600400839392</v>
      </c>
      <c r="U152" s="308">
        <f>IF(U$43=0,0,U$43/PPA_fec!U$43)</f>
        <v>0.58555018189290764</v>
      </c>
      <c r="V152" s="308">
        <f>IF(V$43=0,0,V$43/PPA_fec!V$43)</f>
        <v>0.59337817324189912</v>
      </c>
      <c r="W152" s="308">
        <f>IF(W$43=0,0,W$43/PPA_fec!W$43)</f>
        <v>0.60296514894829489</v>
      </c>
      <c r="X152" s="308">
        <f>IF(X$43=0,0,X$43/PPA_fec!X$43)</f>
        <v>0.59933859526070421</v>
      </c>
      <c r="Y152" s="308">
        <f>IF(Y$43=0,0,Y$43/PPA_fec!Y$43)</f>
        <v>0.59957561143595417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0.59972794543090169</v>
      </c>
      <c r="C153" s="308">
        <f>IF(C$56=0,0,C$56/PPA_fec!C$56)</f>
        <v>0.60769665057095479</v>
      </c>
      <c r="D153" s="308">
        <f>IF(D$56=0,0,D$56/PPA_fec!D$56)</f>
        <v>0.56369087789204886</v>
      </c>
      <c r="E153" s="308">
        <f>IF(E$56=0,0,E$56/PPA_fec!E$56)</f>
        <v>0.58557056381560735</v>
      </c>
      <c r="F153" s="308">
        <f>IF(F$56=0,0,F$56/PPA_fec!F$56)</f>
        <v>0.61246924029153027</v>
      </c>
      <c r="G153" s="308">
        <f>IF(G$56=0,0,G$56/PPA_fec!G$56)</f>
        <v>0.60107553327559504</v>
      </c>
      <c r="H153" s="308">
        <f>IF(H$56=0,0,H$56/PPA_fec!H$56)</f>
        <v>0.61158535826727511</v>
      </c>
      <c r="I153" s="308">
        <f>IF(I$56=0,0,I$56/PPA_fec!I$56)</f>
        <v>0.61302691825546651</v>
      </c>
      <c r="J153" s="308">
        <f>IF(J$56=0,0,J$56/PPA_fec!J$56)</f>
        <v>0.60983972736787306</v>
      </c>
      <c r="K153" s="308">
        <f>IF(K$56=0,0,K$56/PPA_fec!K$56)</f>
        <v>0.62035713197782028</v>
      </c>
      <c r="L153" s="308">
        <f>IF(L$56=0,0,L$56/PPA_fec!L$56)</f>
        <v>0.59126284197558854</v>
      </c>
      <c r="M153" s="308">
        <f>IF(M$56=0,0,M$56/PPA_fec!M$56)</f>
        <v>0.58866932782996828</v>
      </c>
      <c r="N153" s="308">
        <f>IF(N$56=0,0,N$56/PPA_fec!N$56)</f>
        <v>0.59058234216054817</v>
      </c>
      <c r="O153" s="308">
        <f>IF(O$56=0,0,O$56/PPA_fec!O$56)</f>
        <v>0.59861585038086018</v>
      </c>
      <c r="P153" s="308">
        <f>IF(P$56=0,0,P$56/PPA_fec!P$56)</f>
        <v>0.60732505912641233</v>
      </c>
      <c r="Q153" s="308">
        <f>IF(Q$56=0,0,Q$56/PPA_fec!Q$56)</f>
        <v>0.60581998862478526</v>
      </c>
      <c r="R153" s="308">
        <f>IF(R$56=0,0,R$56/PPA_fec!R$56)</f>
        <v>0.62371153225644815</v>
      </c>
      <c r="S153" s="308">
        <f>IF(S$56=0,0,S$56/PPA_fec!S$56)</f>
        <v>0.62351974969446633</v>
      </c>
      <c r="T153" s="308">
        <f>IF(T$56=0,0,T$56/PPA_fec!T$56)</f>
        <v>0.62723823696034331</v>
      </c>
      <c r="U153" s="308">
        <f>IF(U$56=0,0,U$56/PPA_fec!U$56)</f>
        <v>0.63433888246808956</v>
      </c>
      <c r="V153" s="308">
        <f>IF(V$56=0,0,V$56/PPA_fec!V$56)</f>
        <v>0.64393239483286646</v>
      </c>
      <c r="W153" s="308">
        <f>IF(W$56=0,0,W$56/PPA_fec!W$56)</f>
        <v>0.65874035541768738</v>
      </c>
      <c r="X153" s="308">
        <f>IF(X$56=0,0,X$56/PPA_fec!X$56)</f>
        <v>0.64822415846106307</v>
      </c>
      <c r="Y153" s="308">
        <f>IF(Y$56=0,0,Y$56/PPA_fec!Y$56)</f>
        <v>0.64780861954891178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0.57905981924196015</v>
      </c>
      <c r="C154" s="309">
        <f>IF(C$69=0,0,C$69/PPA_fec!C$69)</f>
        <v>0.58721286211989654</v>
      </c>
      <c r="D154" s="309">
        <f>IF(D$69=0,0,D$69/PPA_fec!D$69)</f>
        <v>0.54904633800528535</v>
      </c>
      <c r="E154" s="309">
        <f>IF(E$69=0,0,E$69/PPA_fec!E$69)</f>
        <v>0.56786590810287674</v>
      </c>
      <c r="F154" s="309">
        <f>IF(F$69=0,0,F$69/PPA_fec!F$69)</f>
        <v>0.59370651333681923</v>
      </c>
      <c r="G154" s="309">
        <f>IF(G$69=0,0,G$69/PPA_fec!G$69)</f>
        <v>0.5818630389201197</v>
      </c>
      <c r="H154" s="309">
        <f>IF(H$69=0,0,H$69/PPA_fec!H$69)</f>
        <v>0.59084717300811207</v>
      </c>
      <c r="I154" s="309">
        <f>IF(I$69=0,0,I$69/PPA_fec!I$69)</f>
        <v>0.59207642450975895</v>
      </c>
      <c r="J154" s="309">
        <f>IF(J$69=0,0,J$69/PPA_fec!J$69)</f>
        <v>0.58998136998899997</v>
      </c>
      <c r="K154" s="309">
        <f>IF(K$69=0,0,K$69/PPA_fec!K$69)</f>
        <v>0.59947604002188537</v>
      </c>
      <c r="L154" s="309">
        <f>IF(L$69=0,0,L$69/PPA_fec!L$69)</f>
        <v>0.57386641153971552</v>
      </c>
      <c r="M154" s="309">
        <f>IF(M$69=0,0,M$69/PPA_fec!M$69)</f>
        <v>0.57159343270777851</v>
      </c>
      <c r="N154" s="309">
        <f>IF(N$69=0,0,N$69/PPA_fec!N$69)</f>
        <v>0.57326819319821298</v>
      </c>
      <c r="O154" s="309">
        <f>IF(O$69=0,0,O$69/PPA_fec!O$69)</f>
        <v>0.58097705453924675</v>
      </c>
      <c r="P154" s="309">
        <f>IF(P$69=0,0,P$69/PPA_fec!P$69)</f>
        <v>0.58964239358911463</v>
      </c>
      <c r="Q154" s="309">
        <f>IF(Q$69=0,0,Q$69/PPA_fec!Q$69)</f>
        <v>0.58812201830768673</v>
      </c>
      <c r="R154" s="309">
        <f>IF(R$69=0,0,R$69/PPA_fec!R$69)</f>
        <v>0.60546934937817576</v>
      </c>
      <c r="S154" s="309">
        <f>IF(S$69=0,0,S$69/PPA_fec!S$69)</f>
        <v>0.60545325349995305</v>
      </c>
      <c r="T154" s="309">
        <f>IF(T$69=0,0,T$69/PPA_fec!T$69)</f>
        <v>0.6087576082059718</v>
      </c>
      <c r="U154" s="309">
        <f>IF(U$69=0,0,U$69/PPA_fec!U$69)</f>
        <v>0.61592534087444406</v>
      </c>
      <c r="V154" s="309">
        <f>IF(V$69=0,0,V$69/PPA_fec!V$69)</f>
        <v>0.6252822675638936</v>
      </c>
      <c r="W154" s="309">
        <f>IF(W$69=0,0,W$69/PPA_fec!W$69)</f>
        <v>0.63922912264766274</v>
      </c>
      <c r="X154" s="309">
        <f>IF(X$69=0,0,X$69/PPA_fec!X$69)</f>
        <v>0.63007648418181417</v>
      </c>
      <c r="Y154" s="309">
        <f>IF(Y$69=0,0,Y$69/PPA_fec!Y$69)</f>
        <v>0.62966752383456626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0.50565875088061196</v>
      </c>
      <c r="C156" s="322">
        <f>IF(C$83=0,0,C$83/PPA_fec!C$83)</f>
        <v>0.50769866133989328</v>
      </c>
      <c r="D156" s="322">
        <f>IF(D$83=0,0,D$83/PPA_fec!D$83)</f>
        <v>0.51105139651125353</v>
      </c>
      <c r="E156" s="322">
        <f>IF(E$83=0,0,E$83/PPA_fec!E$83)</f>
        <v>0.51008184842381521</v>
      </c>
      <c r="F156" s="322">
        <f>IF(F$83=0,0,F$83/PPA_fec!F$83)</f>
        <v>0.51293863914613236</v>
      </c>
      <c r="G156" s="322">
        <f>IF(G$83=0,0,G$83/PPA_fec!G$83)</f>
        <v>0.5171893179561553</v>
      </c>
      <c r="H156" s="322">
        <f>IF(H$83=0,0,H$83/PPA_fec!H$83)</f>
        <v>0.5189490330939337</v>
      </c>
      <c r="I156" s="322">
        <f>IF(I$83=0,0,I$83/PPA_fec!I$83)</f>
        <v>0.5320588659877149</v>
      </c>
      <c r="J156" s="322">
        <f>IF(J$83=0,0,J$83/PPA_fec!J$83)</f>
        <v>0.54397019597315355</v>
      </c>
      <c r="K156" s="322">
        <f>IF(K$83=0,0,K$83/PPA_fec!K$83)</f>
        <v>0.54362191861153142</v>
      </c>
      <c r="L156" s="322">
        <f>IF(L$83=0,0,L$83/PPA_fec!L$83)</f>
        <v>0.54678832209550454</v>
      </c>
      <c r="M156" s="322">
        <f>IF(M$83=0,0,M$83/PPA_fec!M$83)</f>
        <v>0.55198036071515877</v>
      </c>
      <c r="N156" s="322">
        <f>IF(N$83=0,0,N$83/PPA_fec!N$83)</f>
        <v>0.56158414981864113</v>
      </c>
      <c r="O156" s="322">
        <f>IF(O$83=0,0,O$83/PPA_fec!O$83)</f>
        <v>0.56540536714712253</v>
      </c>
      <c r="P156" s="322">
        <f>IF(P$83=0,0,P$83/PPA_fec!P$83)</f>
        <v>0.56649063043770009</v>
      </c>
      <c r="Q156" s="322">
        <f>IF(Q$83=0,0,Q$83/PPA_fec!Q$83)</f>
        <v>0.58500106578763234</v>
      </c>
      <c r="R156" s="322">
        <f>IF(R$83=0,0,R$83/PPA_fec!R$83)</f>
        <v>0.58388377825267268</v>
      </c>
      <c r="S156" s="322">
        <f>IF(S$83=0,0,S$83/PPA_fec!S$83)</f>
        <v>0.58284814462565682</v>
      </c>
      <c r="T156" s="322">
        <f>IF(T$83=0,0,T$83/PPA_fec!T$83)</f>
        <v>0.58224712636945519</v>
      </c>
      <c r="U156" s="322">
        <f>IF(U$83=0,0,U$83/PPA_fec!U$83)</f>
        <v>0.58227559692696051</v>
      </c>
      <c r="V156" s="322">
        <f>IF(V$83=0,0,V$83/PPA_fec!V$83)</f>
        <v>0.58222558597802276</v>
      </c>
      <c r="W156" s="322">
        <f>IF(W$83=0,0,W$83/PPA_fec!W$83)</f>
        <v>0.58904273918543326</v>
      </c>
      <c r="X156" s="322">
        <f>IF(X$83=0,0,X$83/PPA_fec!X$83)</f>
        <v>0.58994732704929098</v>
      </c>
      <c r="Y156" s="322">
        <f>IF(Y$83=0,0,Y$83/PPA_fec!Y$83)</f>
        <v>0.60037557568272926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0.38286465536204101</v>
      </c>
      <c r="C157" s="334">
        <f>IF(C$84=0,0,C$84/PPA_fec!C$84)</f>
        <v>0.38418155739535403</v>
      </c>
      <c r="D157" s="334">
        <f>IF(D$84=0,0,D$84/PPA_fec!D$84)</f>
        <v>0.38418155739535398</v>
      </c>
      <c r="E157" s="334">
        <f>IF(E$84=0,0,E$84/PPA_fec!E$84)</f>
        <v>0.38541946724903436</v>
      </c>
      <c r="F157" s="334">
        <f>IF(F$84=0,0,F$84/PPA_fec!F$84)</f>
        <v>0.38541946724903464</v>
      </c>
      <c r="G157" s="334">
        <f>IF(G$84=0,0,G$84/PPA_fec!G$84)</f>
        <v>0.39081769491823892</v>
      </c>
      <c r="H157" s="334">
        <f>IF(H$84=0,0,H$84/PPA_fec!H$84)</f>
        <v>0.39256124287265265</v>
      </c>
      <c r="I157" s="334">
        <f>IF(I$84=0,0,I$84/PPA_fec!I$84)</f>
        <v>0.40070362767609319</v>
      </c>
      <c r="J157" s="334">
        <f>IF(J$84=0,0,J$84/PPA_fec!J$84)</f>
        <v>0.41068551548778204</v>
      </c>
      <c r="K157" s="334">
        <f>IF(K$84=0,0,K$84/PPA_fec!K$84)</f>
        <v>0.4106855154877822</v>
      </c>
      <c r="L157" s="334">
        <f>IF(L$84=0,0,L$84/PPA_fec!L$84)</f>
        <v>0.41068551548778193</v>
      </c>
      <c r="M157" s="334">
        <f>IF(M$84=0,0,M$84/PPA_fec!M$84)</f>
        <v>0.41351503668200984</v>
      </c>
      <c r="N157" s="334">
        <f>IF(N$84=0,0,N$84/PPA_fec!N$84)</f>
        <v>0.42147533244259144</v>
      </c>
      <c r="O157" s="334">
        <f>IF(O$84=0,0,O$84/PPA_fec!O$84)</f>
        <v>0.42392900134607742</v>
      </c>
      <c r="P157" s="334">
        <f>IF(P$84=0,0,P$84/PPA_fec!P$84)</f>
        <v>0.42656590828720314</v>
      </c>
      <c r="Q157" s="334">
        <f>IF(Q$84=0,0,Q$84/PPA_fec!Q$84)</f>
        <v>0.43890931745848255</v>
      </c>
      <c r="R157" s="334">
        <f>IF(R$84=0,0,R$84/PPA_fec!R$84)</f>
        <v>0.43906415808218319</v>
      </c>
      <c r="S157" s="334">
        <f>IF(S$84=0,0,S$84/PPA_fec!S$84)</f>
        <v>0.43906415808218324</v>
      </c>
      <c r="T157" s="334">
        <f>IF(T$84=0,0,T$84/PPA_fec!T$84)</f>
        <v>0.43906415808218308</v>
      </c>
      <c r="U157" s="334">
        <f>IF(U$84=0,0,U$84/PPA_fec!U$84)</f>
        <v>0.43906415808218308</v>
      </c>
      <c r="V157" s="334">
        <f>IF(V$84=0,0,V$84/PPA_fec!V$84)</f>
        <v>0.43906415808218319</v>
      </c>
      <c r="W157" s="334">
        <f>IF(W$84=0,0,W$84/PPA_fec!W$84)</f>
        <v>0.44457235755871105</v>
      </c>
      <c r="X157" s="334">
        <f>IF(X$84=0,0,X$84/PPA_fec!X$84)</f>
        <v>0.44457235755871105</v>
      </c>
      <c r="Y157" s="334">
        <f>IF(Y$84=0,0,Y$84/PPA_fec!Y$84)</f>
        <v>0.45232409404522494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9.6177328852081675E-2</v>
      </c>
      <c r="C158" s="335">
        <f>IF(C$85=0,0,C$85/PPA_fec!C$85)</f>
        <v>9.650814058450484E-2</v>
      </c>
      <c r="D158" s="335">
        <f>IF(D$85=0,0,D$85/PPA_fec!D$85)</f>
        <v>9.6508140584504853E-2</v>
      </c>
      <c r="E158" s="335">
        <f>IF(E$85=0,0,E$85/PPA_fec!E$85)</f>
        <v>9.6819109125004091E-2</v>
      </c>
      <c r="F158" s="335">
        <f>IF(F$85=0,0,F$85/PPA_fec!F$85)</f>
        <v>9.6819109125004077E-2</v>
      </c>
      <c r="G158" s="335">
        <f>IF(G$85=0,0,G$85/PPA_fec!G$85)</f>
        <v>9.8175168271462859E-2</v>
      </c>
      <c r="H158" s="335">
        <f>IF(H$85=0,0,H$85/PPA_fec!H$85)</f>
        <v>9.8613155384225812E-2</v>
      </c>
      <c r="I158" s="335">
        <f>IF(I$85=0,0,I$85/PPA_fec!I$85)</f>
        <v>0.10065855918401034</v>
      </c>
      <c r="J158" s="335">
        <f>IF(J$85=0,0,J$85/PPA_fec!J$85)</f>
        <v>0.10316605443901514</v>
      </c>
      <c r="K158" s="335">
        <f>IF(K$85=0,0,K$85/PPA_fec!K$85)</f>
        <v>0.10316605443901515</v>
      </c>
      <c r="L158" s="335">
        <f>IF(L$85=0,0,L$85/PPA_fec!L$85)</f>
        <v>0.10316605443901515</v>
      </c>
      <c r="M158" s="335">
        <f>IF(M$85=0,0,M$85/PPA_fec!M$85)</f>
        <v>0.10387684292935995</v>
      </c>
      <c r="N158" s="335">
        <f>IF(N$85=0,0,N$85/PPA_fec!N$85)</f>
        <v>0.10587650514002109</v>
      </c>
      <c r="O158" s="335">
        <f>IF(O$85=0,0,O$85/PPA_fec!O$85)</f>
        <v>0.10649287783914523</v>
      </c>
      <c r="P158" s="335">
        <f>IF(P$85=0,0,P$85/PPA_fec!P$85)</f>
        <v>0.10715528076006559</v>
      </c>
      <c r="Q158" s="335">
        <f>IF(Q$85=0,0,Q$85/PPA_fec!Q$85)</f>
        <v>0.11029489749870286</v>
      </c>
      <c r="R158" s="335">
        <f>IF(R$85=0,0,R$85/PPA_fec!R$85)</f>
        <v>0.11029489749870285</v>
      </c>
      <c r="S158" s="335">
        <f>IF(S$85=0,0,S$85/PPA_fec!S$85)</f>
        <v>0.11029489749870285</v>
      </c>
      <c r="T158" s="335">
        <f>IF(T$85=0,0,T$85/PPA_fec!T$85)</f>
        <v>0.11029489749870285</v>
      </c>
      <c r="U158" s="335">
        <f>IF(U$85=0,0,U$85/PPA_fec!U$85)</f>
        <v>0.11029489749870285</v>
      </c>
      <c r="V158" s="335">
        <f>IF(V$85=0,0,V$85/PPA_fec!V$85)</f>
        <v>0.11029489749870285</v>
      </c>
      <c r="W158" s="335">
        <f>IF(W$85=0,0,W$85/PPA_fec!W$85)</f>
        <v>0.1116785820593368</v>
      </c>
      <c r="X158" s="335">
        <f>IF(X$85=0,0,X$85/PPA_fec!X$85)</f>
        <v>0.1116785820593368</v>
      </c>
      <c r="Y158" s="335">
        <f>IF(Y$85=0,0,Y$85/PPA_fec!Y$85)</f>
        <v>0.11362585323936543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0.53951043795428855</v>
      </c>
      <c r="C159" s="335">
        <f>IF(C$86=0,0,C$86/PPA_fec!C$86)</f>
        <v>0.54136613913428844</v>
      </c>
      <c r="D159" s="335">
        <f>IF(D$86=0,0,D$86/PPA_fec!D$86)</f>
        <v>0.54136613913428866</v>
      </c>
      <c r="E159" s="335">
        <f>IF(E$86=0,0,E$86/PPA_fec!E$86)</f>
        <v>0.54311052916338531</v>
      </c>
      <c r="F159" s="335">
        <f>IF(F$86=0,0,F$86/PPA_fec!F$86)</f>
        <v>0.54311052916338531</v>
      </c>
      <c r="G159" s="335">
        <f>IF(G$86=0,0,G$86/PPA_fec!G$86)</f>
        <v>0.55071739527965169</v>
      </c>
      <c r="H159" s="335">
        <f>IF(H$86=0,0,H$86/PPA_fec!H$86)</f>
        <v>0.55317430089187236</v>
      </c>
      <c r="I159" s="335">
        <f>IF(I$86=0,0,I$86/PPA_fec!I$86)</f>
        <v>0.56464807244475346</v>
      </c>
      <c r="J159" s="335">
        <f>IF(J$86=0,0,J$86/PPA_fec!J$86)</f>
        <v>0.57871396384912521</v>
      </c>
      <c r="K159" s="335">
        <f>IF(K$86=0,0,K$86/PPA_fec!K$86)</f>
        <v>0.57871396384912543</v>
      </c>
      <c r="L159" s="335">
        <f>IF(L$86=0,0,L$86/PPA_fec!L$86)</f>
        <v>0.57871396384912566</v>
      </c>
      <c r="M159" s="335">
        <f>IF(M$86=0,0,M$86/PPA_fec!M$86)</f>
        <v>0.58270115931707844</v>
      </c>
      <c r="N159" s="335">
        <f>IF(N$86=0,0,N$86/PPA_fec!N$86)</f>
        <v>0.59391834166047286</v>
      </c>
      <c r="O159" s="335">
        <f>IF(O$86=0,0,O$86/PPA_fec!O$86)</f>
        <v>0.5973759081037967</v>
      </c>
      <c r="P159" s="335">
        <f>IF(P$86=0,0,P$86/PPA_fec!P$86)</f>
        <v>0.60109168285272507</v>
      </c>
      <c r="Q159" s="335">
        <f>IF(Q$86=0,0,Q$86/PPA_fec!Q$86)</f>
        <v>0.61759851648318553</v>
      </c>
      <c r="R159" s="335">
        <f>IF(R$86=0,0,R$86/PPA_fec!R$86)</f>
        <v>0.61870348411491172</v>
      </c>
      <c r="S159" s="335">
        <f>IF(S$86=0,0,S$86/PPA_fec!S$86)</f>
        <v>0.61870348411491183</v>
      </c>
      <c r="T159" s="335">
        <f>IF(T$86=0,0,T$86/PPA_fec!T$86)</f>
        <v>0.61870348411491149</v>
      </c>
      <c r="U159" s="335">
        <f>IF(U$86=0,0,U$86/PPA_fec!U$86)</f>
        <v>0.61870348411491172</v>
      </c>
      <c r="V159" s="335">
        <f>IF(V$86=0,0,V$86/PPA_fec!V$86)</f>
        <v>0.61870348411491172</v>
      </c>
      <c r="W159" s="335">
        <f>IF(W$86=0,0,W$86/PPA_fec!W$86)</f>
        <v>0.62646531605813727</v>
      </c>
      <c r="X159" s="335">
        <f>IF(X$86=0,0,X$86/PPA_fec!X$86)</f>
        <v>0.62646531605813727</v>
      </c>
      <c r="Y159" s="335">
        <f>IF(Y$86=0,0,Y$86/PPA_fec!Y$86)</f>
        <v>0.63738860889327886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0.38299338675283506</v>
      </c>
      <c r="C160" s="335">
        <f>IF(C$87=0,0,C$87/PPA_fec!C$87)</f>
        <v>0.38431073157089679</v>
      </c>
      <c r="D160" s="335">
        <f>IF(D$87=0,0,D$87/PPA_fec!D$87)</f>
        <v>0.38431073157089696</v>
      </c>
      <c r="E160" s="335">
        <f>IF(E$87=0,0,E$87/PPA_fec!E$87)</f>
        <v>0.38554905764961911</v>
      </c>
      <c r="F160" s="335">
        <f>IF(F$87=0,0,F$87/PPA_fec!F$87)</f>
        <v>0.38554905764961916</v>
      </c>
      <c r="G160" s="335">
        <f>IF(G$87=0,0,G$87/PPA_fec!G$87)</f>
        <v>0.39094910037630143</v>
      </c>
      <c r="H160" s="335">
        <f>IF(H$87=0,0,H$87/PPA_fec!H$87)</f>
        <v>0.39269323456752175</v>
      </c>
      <c r="I160" s="335">
        <f>IF(I$87=0,0,I$87/PPA_fec!I$87)</f>
        <v>0.40083835710218291</v>
      </c>
      <c r="J160" s="335">
        <f>IF(J$87=0,0,J$87/PPA_fec!J$87)</f>
        <v>0.41082360114506911</v>
      </c>
      <c r="K160" s="335">
        <f>IF(K$87=0,0,K$87/PPA_fec!K$87)</f>
        <v>0.41082360114506933</v>
      </c>
      <c r="L160" s="335">
        <f>IF(L$87=0,0,L$87/PPA_fec!L$87)</f>
        <v>0.41082360114506905</v>
      </c>
      <c r="M160" s="335">
        <f>IF(M$87=0,0,M$87/PPA_fec!M$87)</f>
        <v>0.41365407371517737</v>
      </c>
      <c r="N160" s="335">
        <f>IF(N$87=0,0,N$87/PPA_fec!N$87)</f>
        <v>0.4216170459827962</v>
      </c>
      <c r="O160" s="335">
        <f>IF(O$87=0,0,O$87/PPA_fec!O$87)</f>
        <v>0.42407153988855412</v>
      </c>
      <c r="P160" s="335">
        <f>IF(P$87=0,0,P$87/PPA_fec!P$87)</f>
        <v>0.4267093334424637</v>
      </c>
      <c r="Q160" s="335">
        <f>IF(Q$87=0,0,Q$87/PPA_fec!Q$87)</f>
        <v>0.43921178555033963</v>
      </c>
      <c r="R160" s="335">
        <f>IF(R$87=0,0,R$87/PPA_fec!R$87)</f>
        <v>0.43921178555033963</v>
      </c>
      <c r="S160" s="335">
        <f>IF(S$87=0,0,S$87/PPA_fec!S$87)</f>
        <v>0.43921178555033968</v>
      </c>
      <c r="T160" s="335">
        <f>IF(T$87=0,0,T$87/PPA_fec!T$87)</f>
        <v>0.43921178555033968</v>
      </c>
      <c r="U160" s="335">
        <f>IF(U$87=0,0,U$87/PPA_fec!U$87)</f>
        <v>0.43921178555033963</v>
      </c>
      <c r="V160" s="335">
        <f>IF(V$87=0,0,V$87/PPA_fec!V$87)</f>
        <v>0.43921178555033974</v>
      </c>
      <c r="W160" s="335">
        <f>IF(W$87=0,0,W$87/PPA_fec!W$87)</f>
        <v>0.44472183706039797</v>
      </c>
      <c r="X160" s="335">
        <f>IF(X$87=0,0,X$87/PPA_fec!X$87)</f>
        <v>0.44472183706039803</v>
      </c>
      <c r="Y160" s="335">
        <f>IF(Y$87=0,0,Y$87/PPA_fec!Y$87)</f>
        <v>0.4524761799296243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0.5551883067263389</v>
      </c>
      <c r="C161" s="336">
        <f>IF(C$88=0,0,C$88/PPA_fec!C$88)</f>
        <v>0.5724871664262362</v>
      </c>
      <c r="D161" s="336">
        <f>IF(D$88=0,0,D$88/PPA_fec!D$88)</f>
        <v>0.5835157122581458</v>
      </c>
      <c r="E161" s="336">
        <f>IF(E$88=0,0,E$88/PPA_fec!E$88)</f>
        <v>0.57407495694005573</v>
      </c>
      <c r="F161" s="336">
        <f>IF(F$88=0,0,F$88/PPA_fec!F$88)</f>
        <v>0.601886996994346</v>
      </c>
      <c r="G161" s="336">
        <f>IF(G$88=0,0,G$88/PPA_fec!G$88)</f>
        <v>0.57393910699373474</v>
      </c>
      <c r="H161" s="336">
        <f>IF(H$88=0,0,H$88/PPA_fec!H$88)</f>
        <v>0.56914166610822947</v>
      </c>
      <c r="I161" s="336">
        <f>IF(I$88=0,0,I$88/PPA_fec!I$88)</f>
        <v>0.57370579017760615</v>
      </c>
      <c r="J161" s="336">
        <f>IF(J$88=0,0,J$88/PPA_fec!J$88)</f>
        <v>0.59513881715331085</v>
      </c>
      <c r="K161" s="336">
        <f>IF(K$88=0,0,K$88/PPA_fec!K$88)</f>
        <v>0.60384377120519217</v>
      </c>
      <c r="L161" s="336">
        <f>IF(L$88=0,0,L$88/PPA_fec!L$88)</f>
        <v>0.58794716737529751</v>
      </c>
      <c r="M161" s="336">
        <f>IF(M$88=0,0,M$88/PPA_fec!M$88)</f>
        <v>0.59035590914879588</v>
      </c>
      <c r="N161" s="336">
        <f>IF(N$88=0,0,N$88/PPA_fec!N$88)</f>
        <v>0.60246969472914025</v>
      </c>
      <c r="O161" s="336">
        <f>IF(O$88=0,0,O$88/PPA_fec!O$88)</f>
        <v>0.60524168508629184</v>
      </c>
      <c r="P161" s="336">
        <f>IF(P$88=0,0,P$88/PPA_fec!P$88)</f>
        <v>0.61327706778532498</v>
      </c>
      <c r="Q161" s="336">
        <f>IF(Q$88=0,0,Q$88/PPA_fec!Q$88)</f>
        <v>0.62741276094721365</v>
      </c>
      <c r="R161" s="336">
        <f>IF(R$88=0,0,R$88/PPA_fec!R$88)</f>
        <v>0.62920276973182276</v>
      </c>
      <c r="S161" s="336">
        <f>IF(S$88=0,0,S$88/PPA_fec!S$88)</f>
        <v>0.63124392441995936</v>
      </c>
      <c r="T161" s="336">
        <f>IF(T$88=0,0,T$88/PPA_fec!T$88)</f>
        <v>0.63510303023214643</v>
      </c>
      <c r="U161" s="336">
        <f>IF(U$88=0,0,U$88/PPA_fec!U$88)</f>
        <v>0.63362391530392814</v>
      </c>
      <c r="V161" s="336">
        <f>IF(V$88=0,0,V$88/PPA_fec!V$88)</f>
        <v>0.63624304963959211</v>
      </c>
      <c r="W161" s="336">
        <f>IF(W$88=0,0,W$88/PPA_fec!W$88)</f>
        <v>0.64932157173225191</v>
      </c>
      <c r="X161" s="336">
        <f>IF(X$88=0,0,X$88/PPA_fec!X$88)</f>
        <v>0.64515884741808549</v>
      </c>
      <c r="Y161" s="336">
        <f>IF(Y$88=0,0,Y$88/PPA_fec!Y$88)</f>
        <v>0.65603530683703715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0.50250986016267907</v>
      </c>
      <c r="C162" s="337">
        <f>IF(C$94=0,0,C$94/PPA_fec!C$94)</f>
        <v>0.50423829408140186</v>
      </c>
      <c r="D162" s="337">
        <f>IF(D$94=0,0,D$94/PPA_fec!D$94)</f>
        <v>0.50423829408140208</v>
      </c>
      <c r="E162" s="337">
        <f>IF(E$94=0,0,E$94/PPA_fec!E$94)</f>
        <v>0.50586305076435778</v>
      </c>
      <c r="F162" s="337">
        <f>IF(F$94=0,0,F$94/PPA_fec!F$94)</f>
        <v>0.505863050764358</v>
      </c>
      <c r="G162" s="337">
        <f>IF(G$94=0,0,G$94/PPA_fec!G$94)</f>
        <v>0.51294822458018863</v>
      </c>
      <c r="H162" s="337">
        <f>IF(H$94=0,0,H$94/PPA_fec!H$94)</f>
        <v>0.51523663127035646</v>
      </c>
      <c r="I162" s="337">
        <f>IF(I$94=0,0,I$94/PPA_fec!I$94)</f>
        <v>0.52592351132487236</v>
      </c>
      <c r="J162" s="337">
        <f>IF(J$94=0,0,J$94/PPA_fec!J$94)</f>
        <v>0.53902473907771398</v>
      </c>
      <c r="K162" s="337">
        <f>IF(K$94=0,0,K$94/PPA_fec!K$94)</f>
        <v>0.53902473907771398</v>
      </c>
      <c r="L162" s="337">
        <f>IF(L$94=0,0,L$94/PPA_fec!L$94)</f>
        <v>0.53902473907771387</v>
      </c>
      <c r="M162" s="337">
        <f>IF(M$94=0,0,M$94/PPA_fec!M$94)</f>
        <v>0.54273848564513782</v>
      </c>
      <c r="N162" s="337">
        <f>IF(N$94=0,0,N$94/PPA_fec!N$94)</f>
        <v>0.5531863738309013</v>
      </c>
      <c r="O162" s="337">
        <f>IF(O$94=0,0,O$94/PPA_fec!O$94)</f>
        <v>0.55640681426672667</v>
      </c>
      <c r="P162" s="337">
        <f>IF(P$94=0,0,P$94/PPA_fec!P$94)</f>
        <v>0.55986775462695393</v>
      </c>
      <c r="Q162" s="337">
        <f>IF(Q$94=0,0,Q$94/PPA_fec!Q$94)</f>
        <v>0.57627170748286516</v>
      </c>
      <c r="R162" s="337">
        <f>IF(R$94=0,0,R$94/PPA_fec!R$94)</f>
        <v>0.57627170748286527</v>
      </c>
      <c r="S162" s="337">
        <f>IF(S$94=0,0,S$94/PPA_fec!S$94)</f>
        <v>0.57627170748286527</v>
      </c>
      <c r="T162" s="337">
        <f>IF(T$94=0,0,T$94/PPA_fec!T$94)</f>
        <v>0.57627170748286538</v>
      </c>
      <c r="U162" s="337">
        <f>IF(U$94=0,0,U$94/PPA_fec!U$94)</f>
        <v>0.57627170748286527</v>
      </c>
      <c r="V162" s="337">
        <f>IF(V$94=0,0,V$94/PPA_fec!V$94)</f>
        <v>0.57627170748286538</v>
      </c>
      <c r="W162" s="337">
        <f>IF(W$94=0,0,W$94/PPA_fec!W$94)</f>
        <v>0.58350121929580812</v>
      </c>
      <c r="X162" s="337">
        <f>IF(X$94=0,0,X$94/PPA_fec!X$94)</f>
        <v>0.58350121929580812</v>
      </c>
      <c r="Y162" s="337">
        <f>IF(Y$94=0,0,Y$94/PPA_fec!Y$94)</f>
        <v>0.5936753734343575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BG: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115.60704739450389</v>
      </c>
      <c r="C5" s="223">
        <v>61.993429809585393</v>
      </c>
      <c r="D5" s="223">
        <v>165.0436110020357</v>
      </c>
      <c r="E5" s="223">
        <v>184.65842938580329</v>
      </c>
      <c r="F5" s="223">
        <v>151.59594995668709</v>
      </c>
      <c r="G5" s="223">
        <v>214.09832249765651</v>
      </c>
      <c r="H5" s="223">
        <v>194.5353616544723</v>
      </c>
      <c r="I5" s="223">
        <v>214.22721726149791</v>
      </c>
      <c r="J5" s="223">
        <v>71.745820152244448</v>
      </c>
      <c r="K5" s="223">
        <v>47.208597798281268</v>
      </c>
      <c r="L5" s="223">
        <v>50.181045194391913</v>
      </c>
      <c r="M5" s="223">
        <v>50.572897985438587</v>
      </c>
      <c r="N5" s="223">
        <v>47.297592129550601</v>
      </c>
      <c r="O5" s="223">
        <v>52.167445132621481</v>
      </c>
      <c r="P5" s="223">
        <v>47.983394776584383</v>
      </c>
      <c r="Q5" s="223">
        <v>54.010671158367757</v>
      </c>
      <c r="R5" s="223">
        <v>56.494137700615717</v>
      </c>
      <c r="S5" s="223">
        <v>53.610052063173441</v>
      </c>
      <c r="T5" s="223">
        <v>52.948786631310803</v>
      </c>
      <c r="U5" s="223">
        <v>50.979706527258401</v>
      </c>
      <c r="V5" s="223">
        <v>43.044265715602037</v>
      </c>
      <c r="W5" s="223">
        <v>50.649968525534469</v>
      </c>
      <c r="X5" s="223">
        <v>41.993955654613153</v>
      </c>
      <c r="Y5" s="223">
        <v>26.775895563938079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1.433098142424799</v>
      </c>
      <c r="C10" s="260">
        <v>0.79863287925181814</v>
      </c>
      <c r="D10" s="260">
        <v>1.213030326760405</v>
      </c>
      <c r="E10" s="260">
        <v>1.696550666824056</v>
      </c>
      <c r="F10" s="260">
        <v>1.4126496496720471</v>
      </c>
      <c r="G10" s="260">
        <v>2.1268338923187931</v>
      </c>
      <c r="H10" s="260">
        <v>2.0705092784762482</v>
      </c>
      <c r="I10" s="260">
        <v>2.2535035867344342</v>
      </c>
      <c r="J10" s="260">
        <v>2.062224348090905</v>
      </c>
      <c r="K10" s="260">
        <v>1.012232498547236</v>
      </c>
      <c r="L10" s="260">
        <v>2.710868169585122</v>
      </c>
      <c r="M10" s="260">
        <v>2.9703195282729631</v>
      </c>
      <c r="N10" s="260">
        <v>2.906760812744738</v>
      </c>
      <c r="O10" s="260">
        <v>3.3774989854264859</v>
      </c>
      <c r="P10" s="260">
        <v>2.6132348779152208</v>
      </c>
      <c r="Q10" s="260">
        <v>3.6997037789731948</v>
      </c>
      <c r="R10" s="260">
        <v>3.518266620997677</v>
      </c>
      <c r="S10" s="260">
        <v>3.193782268589116</v>
      </c>
      <c r="T10" s="260">
        <v>2.7523594697351221</v>
      </c>
      <c r="U10" s="260">
        <v>2.8938644969243721</v>
      </c>
      <c r="V10" s="260">
        <v>2.3684794840508911</v>
      </c>
      <c r="W10" s="260">
        <v>2.12219019095927</v>
      </c>
      <c r="X10" s="260">
        <v>2.379762490066164</v>
      </c>
      <c r="Y10" s="260">
        <v>1.6251497443834331</v>
      </c>
      <c r="DA10" s="68" t="s">
        <v>2030</v>
      </c>
    </row>
    <row r="11" spans="1:105" ht="12" customHeight="1" x14ac:dyDescent="0.25">
      <c r="A11" s="37" t="s">
        <v>159</v>
      </c>
      <c r="B11" s="226">
        <v>4.6759123625168562E-2</v>
      </c>
      <c r="C11" s="226">
        <v>3.2575182624609643E-2</v>
      </c>
      <c r="D11" s="226">
        <v>7.3455371988547083E-2</v>
      </c>
      <c r="E11" s="226">
        <v>9.1971485762450719E-2</v>
      </c>
      <c r="F11" s="226">
        <v>3.5012290744708678E-2</v>
      </c>
      <c r="G11" s="226">
        <v>5.4578500223953011E-2</v>
      </c>
      <c r="H11" s="226">
        <v>4.8793077325436557E-2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4.2945836925227368E-2</v>
      </c>
      <c r="T11" s="226">
        <v>9.8230546144267173E-3</v>
      </c>
      <c r="U11" s="226">
        <v>5.2385742207163737E-2</v>
      </c>
      <c r="V11" s="226">
        <v>1.1650402868651341E-2</v>
      </c>
      <c r="W11" s="226">
        <v>1.1614666128738059E-2</v>
      </c>
      <c r="X11" s="226">
        <v>1.069674241189463E-2</v>
      </c>
      <c r="Y11" s="226">
        <v>9.922454688062585E-3</v>
      </c>
      <c r="DA11" s="69" t="s">
        <v>2031</v>
      </c>
    </row>
    <row r="12" spans="1:105" ht="12" customHeight="1" x14ac:dyDescent="0.25">
      <c r="A12" s="37" t="s">
        <v>35</v>
      </c>
      <c r="B12" s="226">
        <v>1.386339018799631</v>
      </c>
      <c r="C12" s="226">
        <v>0.76605769662720846</v>
      </c>
      <c r="D12" s="226">
        <v>1.1395749547718581</v>
      </c>
      <c r="E12" s="226">
        <v>1.6045791810616059</v>
      </c>
      <c r="F12" s="226">
        <v>1.3776373589273381</v>
      </c>
      <c r="G12" s="226">
        <v>2.072255392094839</v>
      </c>
      <c r="H12" s="226">
        <v>2.0217162011508112</v>
      </c>
      <c r="I12" s="226">
        <v>2.2535035867344342</v>
      </c>
      <c r="J12" s="226">
        <v>2.062224348090905</v>
      </c>
      <c r="K12" s="226">
        <v>1.012232498547236</v>
      </c>
      <c r="L12" s="226">
        <v>2.710868169585122</v>
      </c>
      <c r="M12" s="226">
        <v>2.9703195282729631</v>
      </c>
      <c r="N12" s="226">
        <v>2.906760812744738</v>
      </c>
      <c r="O12" s="226">
        <v>3.3774989854264859</v>
      </c>
      <c r="P12" s="226">
        <v>2.6132348779152208</v>
      </c>
      <c r="Q12" s="226">
        <v>3.6997037789731948</v>
      </c>
      <c r="R12" s="226">
        <v>3.518266620997677</v>
      </c>
      <c r="S12" s="226">
        <v>3.1508364316638882</v>
      </c>
      <c r="T12" s="226">
        <v>2.742536415120695</v>
      </c>
      <c r="U12" s="226">
        <v>2.8414787547172078</v>
      </c>
      <c r="V12" s="226">
        <v>2.356829081182239</v>
      </c>
      <c r="W12" s="226">
        <v>2.1105755248305309</v>
      </c>
      <c r="X12" s="226">
        <v>2.36906574765427</v>
      </c>
      <c r="Y12" s="226">
        <v>1.615227289695371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114.1739492520791</v>
      </c>
      <c r="C17" s="294">
        <f t="shared" si="0"/>
        <v>61.194796930333581</v>
      </c>
      <c r="D17" s="294">
        <f t="shared" si="0"/>
        <v>163.83058067527531</v>
      </c>
      <c r="E17" s="294">
        <f t="shared" si="0"/>
        <v>182.96187871897919</v>
      </c>
      <c r="F17" s="294">
        <f t="shared" si="0"/>
        <v>150.18330030701509</v>
      </c>
      <c r="G17" s="294">
        <f t="shared" si="0"/>
        <v>211.97148860533761</v>
      </c>
      <c r="H17" s="294">
        <f t="shared" si="0"/>
        <v>192.46485237599609</v>
      </c>
      <c r="I17" s="294">
        <f t="shared" si="0"/>
        <v>211.9737136747635</v>
      </c>
      <c r="J17" s="294">
        <f t="shared" si="0"/>
        <v>69.683595804153541</v>
      </c>
      <c r="K17" s="294">
        <f t="shared" si="0"/>
        <v>46.196365299734033</v>
      </c>
      <c r="L17" s="294">
        <f t="shared" si="0"/>
        <v>47.47017702480678</v>
      </c>
      <c r="M17" s="294">
        <f t="shared" si="0"/>
        <v>47.602578457165627</v>
      </c>
      <c r="N17" s="294">
        <f t="shared" si="0"/>
        <v>44.390831316805873</v>
      </c>
      <c r="O17" s="294">
        <f t="shared" si="0"/>
        <v>48.789946147195003</v>
      </c>
      <c r="P17" s="294">
        <f t="shared" si="0"/>
        <v>45.370159898669158</v>
      </c>
      <c r="Q17" s="294">
        <f t="shared" si="0"/>
        <v>50.310967379394562</v>
      </c>
      <c r="R17" s="294">
        <f t="shared" si="0"/>
        <v>52.975871079618038</v>
      </c>
      <c r="S17" s="294">
        <f t="shared" si="0"/>
        <v>50.416269794584323</v>
      </c>
      <c r="T17" s="294">
        <f t="shared" si="0"/>
        <v>50.196427161575677</v>
      </c>
      <c r="U17" s="294">
        <f t="shared" si="0"/>
        <v>48.085842030334028</v>
      </c>
      <c r="V17" s="294">
        <f t="shared" si="0"/>
        <v>40.675786231551143</v>
      </c>
      <c r="W17" s="294">
        <f t="shared" si="0"/>
        <v>48.527778334575203</v>
      </c>
      <c r="X17" s="294">
        <f t="shared" si="0"/>
        <v>39.61419316454699</v>
      </c>
      <c r="Y17" s="294">
        <f t="shared" si="0"/>
        <v>25.15074581955465</v>
      </c>
      <c r="DA17" s="70"/>
    </row>
    <row r="18" spans="1:105" ht="12" customHeight="1" x14ac:dyDescent="0.25">
      <c r="A18" s="60" t="s">
        <v>1856</v>
      </c>
      <c r="B18" s="329">
        <v>114.1739492520791</v>
      </c>
      <c r="C18" s="329">
        <v>61.194796930333581</v>
      </c>
      <c r="D18" s="329">
        <v>163.83058067527531</v>
      </c>
      <c r="E18" s="329">
        <v>182.96187871897919</v>
      </c>
      <c r="F18" s="329">
        <v>150.18330030701509</v>
      </c>
      <c r="G18" s="329">
        <v>211.97148860533761</v>
      </c>
      <c r="H18" s="329">
        <v>192.46485237599609</v>
      </c>
      <c r="I18" s="329">
        <v>211.9737136747635</v>
      </c>
      <c r="J18" s="329">
        <v>69.683595804153541</v>
      </c>
      <c r="K18" s="329">
        <v>46.196365299734033</v>
      </c>
      <c r="L18" s="329">
        <v>47.47017702480678</v>
      </c>
      <c r="M18" s="329">
        <v>47.602578457165627</v>
      </c>
      <c r="N18" s="329">
        <v>44.390831316805873</v>
      </c>
      <c r="O18" s="329">
        <v>48.789946147195003</v>
      </c>
      <c r="P18" s="329">
        <v>45.370159898669158</v>
      </c>
      <c r="Q18" s="329">
        <v>50.310967379394562</v>
      </c>
      <c r="R18" s="329">
        <v>52.975871079618038</v>
      </c>
      <c r="S18" s="329">
        <v>50.416269794584323</v>
      </c>
      <c r="T18" s="329">
        <v>50.196427161575677</v>
      </c>
      <c r="U18" s="329">
        <v>48.085842030334028</v>
      </c>
      <c r="V18" s="329">
        <v>40.675786231551143</v>
      </c>
      <c r="W18" s="329">
        <v>48.527778334575203</v>
      </c>
      <c r="X18" s="329">
        <v>39.61419316454699</v>
      </c>
      <c r="Y18" s="329">
        <v>25.15074581955465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91.73695231003525</v>
      </c>
      <c r="E19" s="229">
        <v>33.11649748678937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1.541543421385325</v>
      </c>
      <c r="P19" s="229">
        <v>1.8709828787264711</v>
      </c>
      <c r="Q19" s="229">
        <v>1.922436089876842</v>
      </c>
      <c r="R19" s="229">
        <v>3.4700836464221418</v>
      </c>
      <c r="S19" s="229">
        <v>3.2117939098828199</v>
      </c>
      <c r="T19" s="229">
        <v>2.6187784983053151</v>
      </c>
      <c r="U19" s="229">
        <v>2.257217468028867</v>
      </c>
      <c r="V19" s="229">
        <v>2.028854084790888</v>
      </c>
      <c r="W19" s="229">
        <v>5.6252893773944939</v>
      </c>
      <c r="X19" s="229">
        <v>6.1216355320682432</v>
      </c>
      <c r="Y19" s="229">
        <v>2.1728623024444249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0.51898643682656564</v>
      </c>
      <c r="T21" s="229">
        <v>0.54362851935374878</v>
      </c>
      <c r="U21" s="229">
        <v>0.53139437741332418</v>
      </c>
      <c r="V21" s="229">
        <v>0.44278164573395018</v>
      </c>
      <c r="W21" s="229">
        <v>0.44588449521675361</v>
      </c>
      <c r="X21" s="229">
        <v>0.4558999777107704</v>
      </c>
      <c r="Y21" s="229">
        <v>0.43441104386472751</v>
      </c>
      <c r="DA21" s="73" t="s">
        <v>2040</v>
      </c>
    </row>
    <row r="22" spans="1:105" ht="12" customHeight="1" x14ac:dyDescent="0.25">
      <c r="A22" s="64" t="s">
        <v>159</v>
      </c>
      <c r="B22" s="229">
        <v>1.4474202920446091</v>
      </c>
      <c r="C22" s="229">
        <v>1.3192367967828369</v>
      </c>
      <c r="D22" s="229">
        <v>1.270497416218465</v>
      </c>
      <c r="E22" s="229">
        <v>2.5960964289519919</v>
      </c>
      <c r="F22" s="229">
        <v>1.1937317004773009</v>
      </c>
      <c r="G22" s="229">
        <v>1.244066955496091</v>
      </c>
      <c r="H22" s="229">
        <v>1.274337791312846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0.62512240161890564</v>
      </c>
      <c r="T22" s="229">
        <v>0.1678624299224267</v>
      </c>
      <c r="U22" s="229">
        <v>0.81998622454032399</v>
      </c>
      <c r="V22" s="229">
        <v>0.18792383366153759</v>
      </c>
      <c r="W22" s="229">
        <v>0.23236338000540041</v>
      </c>
      <c r="X22" s="229">
        <v>0.14849575054575079</v>
      </c>
      <c r="Y22" s="229">
        <v>0.13764059890507449</v>
      </c>
      <c r="DA22" s="73" t="s">
        <v>2041</v>
      </c>
    </row>
    <row r="23" spans="1:105" ht="12" customHeight="1" x14ac:dyDescent="0.25">
      <c r="A23" s="64" t="s">
        <v>32</v>
      </c>
      <c r="B23" s="229">
        <v>46.220696458120173</v>
      </c>
      <c r="C23" s="229">
        <v>26.99957120249255</v>
      </c>
      <c r="D23" s="229">
        <v>44.512544670961368</v>
      </c>
      <c r="E23" s="229">
        <v>37.374197860998969</v>
      </c>
      <c r="F23" s="229">
        <v>36.352615006448353</v>
      </c>
      <c r="G23" s="229">
        <v>41.483936208589519</v>
      </c>
      <c r="H23" s="229">
        <v>14.73439025706706</v>
      </c>
      <c r="I23" s="229">
        <v>32.052713216014872</v>
      </c>
      <c r="J23" s="229">
        <v>25.962037967129611</v>
      </c>
      <c r="K23" s="229">
        <v>13.976157528398289</v>
      </c>
      <c r="L23" s="229">
        <v>14.37085571234911</v>
      </c>
      <c r="M23" s="229">
        <v>14.98276662064273</v>
      </c>
      <c r="N23" s="229">
        <v>7.1887780751764927</v>
      </c>
      <c r="O23" s="229">
        <v>2.7615484354679261</v>
      </c>
      <c r="P23" s="229">
        <v>5.4780304173283207</v>
      </c>
      <c r="Q23" s="229">
        <v>0</v>
      </c>
      <c r="R23" s="229">
        <v>0</v>
      </c>
      <c r="S23" s="229">
        <v>0.1965865662195776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42.913875879053442</v>
      </c>
      <c r="C25" s="229">
        <v>31.02397041009457</v>
      </c>
      <c r="D25" s="229">
        <v>19.7102947875706</v>
      </c>
      <c r="E25" s="229">
        <v>45.292758373872623</v>
      </c>
      <c r="F25" s="229">
        <v>46.970059717155863</v>
      </c>
      <c r="G25" s="229">
        <v>47.235164873994869</v>
      </c>
      <c r="H25" s="229">
        <v>52.801534554838028</v>
      </c>
      <c r="I25" s="229">
        <v>47.270958897599783</v>
      </c>
      <c r="J25" s="229">
        <v>43.72155783702393</v>
      </c>
      <c r="K25" s="229">
        <v>32.220207771335737</v>
      </c>
      <c r="L25" s="229">
        <v>33.099321312457668</v>
      </c>
      <c r="M25" s="229">
        <v>32.619811836522892</v>
      </c>
      <c r="N25" s="229">
        <v>37.202053241629372</v>
      </c>
      <c r="O25" s="229">
        <v>44.486854290341753</v>
      </c>
      <c r="P25" s="229">
        <v>38.021146602614373</v>
      </c>
      <c r="Q25" s="229">
        <v>48.388531289517722</v>
      </c>
      <c r="R25" s="229">
        <v>49.505787433195898</v>
      </c>
      <c r="S25" s="229">
        <v>45.863780480036453</v>
      </c>
      <c r="T25" s="229">
        <v>46.866157713994177</v>
      </c>
      <c r="U25" s="229">
        <v>44.477243960351522</v>
      </c>
      <c r="V25" s="229">
        <v>38.016226667364769</v>
      </c>
      <c r="W25" s="229">
        <v>42.224241081958553</v>
      </c>
      <c r="X25" s="229">
        <v>32.888161904222223</v>
      </c>
      <c r="Y25" s="229">
        <v>22.405831874340421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23.591956622860899</v>
      </c>
      <c r="C27" s="229">
        <v>1.8520185209636251</v>
      </c>
      <c r="D27" s="229">
        <v>6.6002914904895844</v>
      </c>
      <c r="E27" s="229">
        <v>64.582328568366265</v>
      </c>
      <c r="F27" s="229">
        <v>65.666893882933564</v>
      </c>
      <c r="G27" s="229">
        <v>122.0083205672572</v>
      </c>
      <c r="H27" s="229">
        <v>123.6545897727781</v>
      </c>
      <c r="I27" s="229">
        <v>132.6500415611489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126.4788086273268</v>
      </c>
      <c r="C32" s="223">
        <v>81.354782491668473</v>
      </c>
      <c r="D32" s="223">
        <v>217.18687483506741</v>
      </c>
      <c r="E32" s="223">
        <v>247.3969717138327</v>
      </c>
      <c r="F32" s="223">
        <v>239.07662941650409</v>
      </c>
      <c r="G32" s="223">
        <v>301.61862700432329</v>
      </c>
      <c r="H32" s="223">
        <v>251.84775990488359</v>
      </c>
      <c r="I32" s="223">
        <v>302.33371864948691</v>
      </c>
      <c r="J32" s="223">
        <v>90.200039369070822</v>
      </c>
      <c r="K32" s="223">
        <v>36.269017435641892</v>
      </c>
      <c r="L32" s="223">
        <v>46.517913175590387</v>
      </c>
      <c r="M32" s="223">
        <v>54.215488207975874</v>
      </c>
      <c r="N32" s="223">
        <v>53.763746897647593</v>
      </c>
      <c r="O32" s="223">
        <v>63.816112894975049</v>
      </c>
      <c r="P32" s="223">
        <v>59.715620214145801</v>
      </c>
      <c r="Q32" s="223">
        <v>50.336035335203817</v>
      </c>
      <c r="R32" s="223">
        <v>54.55817672248331</v>
      </c>
      <c r="S32" s="223">
        <v>46.187998360335641</v>
      </c>
      <c r="T32" s="223">
        <v>47.946064128152429</v>
      </c>
      <c r="U32" s="223">
        <v>45.319822264906783</v>
      </c>
      <c r="V32" s="223">
        <v>46.641856251443642</v>
      </c>
      <c r="W32" s="223">
        <v>55.293560284793941</v>
      </c>
      <c r="X32" s="223">
        <v>40.610605019990913</v>
      </c>
      <c r="Y32" s="223">
        <v>24.396584926782229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1.202837697074874</v>
      </c>
      <c r="C37" s="260">
        <v>0.80414068688445006</v>
      </c>
      <c r="D37" s="260">
        <v>1.223172744553281</v>
      </c>
      <c r="E37" s="260">
        <v>1.7424540012692069</v>
      </c>
      <c r="F37" s="260">
        <v>1.7079165254937541</v>
      </c>
      <c r="G37" s="260">
        <v>2.2973336784688212</v>
      </c>
      <c r="H37" s="260">
        <v>2.0555825733625022</v>
      </c>
      <c r="I37" s="260">
        <v>2.4387972680429288</v>
      </c>
      <c r="J37" s="260">
        <v>1.996735564444758</v>
      </c>
      <c r="K37" s="260">
        <v>0.59788777883404165</v>
      </c>
      <c r="L37" s="260">
        <v>1.9470149096914611</v>
      </c>
      <c r="M37" s="260">
        <v>2.4698836857736972</v>
      </c>
      <c r="N37" s="260">
        <v>2.564540664884678</v>
      </c>
      <c r="O37" s="260">
        <v>3.209344652272367</v>
      </c>
      <c r="P37" s="260">
        <v>2.5200039600533848</v>
      </c>
      <c r="Q37" s="260">
        <v>2.68068798639277</v>
      </c>
      <c r="R37" s="260">
        <v>2.6376668068589399</v>
      </c>
      <c r="S37" s="260">
        <v>2.1347305643620582</v>
      </c>
      <c r="T37" s="260">
        <v>1.9300633448851181</v>
      </c>
      <c r="U37" s="260">
        <v>1.9944959214859459</v>
      </c>
      <c r="V37" s="260">
        <v>1.9889056266327261</v>
      </c>
      <c r="W37" s="260">
        <v>1.7898161068793661</v>
      </c>
      <c r="X37" s="260">
        <v>1.7841873880474231</v>
      </c>
      <c r="Y37" s="260">
        <v>1.149077332438984</v>
      </c>
      <c r="DA37" s="68" t="s">
        <v>2055</v>
      </c>
    </row>
    <row r="38" spans="1:105" ht="12" customHeight="1" x14ac:dyDescent="0.25">
      <c r="A38" s="37" t="s">
        <v>159</v>
      </c>
      <c r="B38" s="226">
        <v>3.9246186226557317E-2</v>
      </c>
      <c r="C38" s="226">
        <v>3.2799838839192602E-2</v>
      </c>
      <c r="D38" s="226">
        <v>7.4069548778198074E-2</v>
      </c>
      <c r="E38" s="226">
        <v>9.4459945407616777E-2</v>
      </c>
      <c r="F38" s="226">
        <v>4.2330432016291067E-2</v>
      </c>
      <c r="G38" s="226">
        <v>5.8953840794827489E-2</v>
      </c>
      <c r="H38" s="226">
        <v>4.8441318516915313E-2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2.8705084751093912E-2</v>
      </c>
      <c r="T38" s="226">
        <v>6.8883145005525703E-3</v>
      </c>
      <c r="U38" s="226">
        <v>3.6105059268410122E-2</v>
      </c>
      <c r="V38" s="226">
        <v>9.7833027366433425E-3</v>
      </c>
      <c r="W38" s="226">
        <v>9.7955954192046144E-3</v>
      </c>
      <c r="X38" s="226">
        <v>8.0197049008717495E-3</v>
      </c>
      <c r="Y38" s="226">
        <v>7.0157644263921896E-3</v>
      </c>
      <c r="DA38" s="69" t="s">
        <v>2056</v>
      </c>
    </row>
    <row r="39" spans="1:105" ht="12" customHeight="1" x14ac:dyDescent="0.25">
      <c r="A39" s="37" t="s">
        <v>35</v>
      </c>
      <c r="B39" s="226">
        <v>1.1635915108483159</v>
      </c>
      <c r="C39" s="226">
        <v>0.77134084804525749</v>
      </c>
      <c r="D39" s="226">
        <v>1.149103195775083</v>
      </c>
      <c r="E39" s="226">
        <v>1.6479940558615911</v>
      </c>
      <c r="F39" s="226">
        <v>1.6655860934774629</v>
      </c>
      <c r="G39" s="226">
        <v>2.2383798376739938</v>
      </c>
      <c r="H39" s="226">
        <v>2.0071412548455871</v>
      </c>
      <c r="I39" s="226">
        <v>2.4387972680429288</v>
      </c>
      <c r="J39" s="226">
        <v>1.996735564444758</v>
      </c>
      <c r="K39" s="226">
        <v>0.59788777883404165</v>
      </c>
      <c r="L39" s="226">
        <v>1.9470149096914611</v>
      </c>
      <c r="M39" s="226">
        <v>2.4698836857736972</v>
      </c>
      <c r="N39" s="226">
        <v>2.564540664884678</v>
      </c>
      <c r="O39" s="226">
        <v>3.209344652272367</v>
      </c>
      <c r="P39" s="226">
        <v>2.5200039600533848</v>
      </c>
      <c r="Q39" s="226">
        <v>2.68068798639277</v>
      </c>
      <c r="R39" s="226">
        <v>2.6376668068589399</v>
      </c>
      <c r="S39" s="226">
        <v>2.1060254796109641</v>
      </c>
      <c r="T39" s="226">
        <v>1.9231750303845649</v>
      </c>
      <c r="U39" s="226">
        <v>1.9583908622175361</v>
      </c>
      <c r="V39" s="226">
        <v>1.9791223238960829</v>
      </c>
      <c r="W39" s="226">
        <v>1.780020511460161</v>
      </c>
      <c r="X39" s="226">
        <v>1.776167683146552</v>
      </c>
      <c r="Y39" s="226">
        <v>1.1420615680125921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3.6311875631957071</v>
      </c>
      <c r="C43" s="261">
        <f t="shared" si="1"/>
        <v>2.33480121173287</v>
      </c>
      <c r="D43" s="261">
        <f t="shared" si="1"/>
        <v>6.2598174518989609</v>
      </c>
      <c r="E43" s="261">
        <f t="shared" si="1"/>
        <v>7.120420803262709</v>
      </c>
      <c r="F43" s="261">
        <f t="shared" si="1"/>
        <v>6.8802525475655214</v>
      </c>
      <c r="G43" s="261">
        <f t="shared" si="1"/>
        <v>8.6759795166914344</v>
      </c>
      <c r="H43" s="261">
        <f t="shared" si="1"/>
        <v>7.2403529661310486</v>
      </c>
      <c r="I43" s="261">
        <f t="shared" si="1"/>
        <v>8.6926064168534509</v>
      </c>
      <c r="J43" s="261">
        <f t="shared" si="1"/>
        <v>2.5566175015833652</v>
      </c>
      <c r="K43" s="261">
        <f t="shared" si="1"/>
        <v>1.0339457871538511</v>
      </c>
      <c r="L43" s="261">
        <f t="shared" si="1"/>
        <v>1.291910094663737</v>
      </c>
      <c r="M43" s="261">
        <f t="shared" si="1"/>
        <v>1.4998725948464411</v>
      </c>
      <c r="N43" s="261">
        <f t="shared" si="1"/>
        <v>1.484034963268491</v>
      </c>
      <c r="O43" s="261">
        <f t="shared" si="1"/>
        <v>1.756717920078338</v>
      </c>
      <c r="P43" s="261">
        <f t="shared" si="1"/>
        <v>1.6578439493939829</v>
      </c>
      <c r="Q43" s="261">
        <f t="shared" si="1"/>
        <v>1.381314415907567</v>
      </c>
      <c r="R43" s="261">
        <f t="shared" si="1"/>
        <v>1.5049423163949101</v>
      </c>
      <c r="S43" s="261">
        <f t="shared" si="1"/>
        <v>1.2769063129267699</v>
      </c>
      <c r="T43" s="261">
        <f t="shared" si="1"/>
        <v>1.333797124152676</v>
      </c>
      <c r="U43" s="261">
        <f t="shared" si="1"/>
        <v>1.255806560678864</v>
      </c>
      <c r="V43" s="261">
        <f t="shared" si="1"/>
        <v>1.2942884239075629</v>
      </c>
      <c r="W43" s="261">
        <f t="shared" si="1"/>
        <v>1.550833164577234</v>
      </c>
      <c r="X43" s="261">
        <f t="shared" si="1"/>
        <v>1.1254034096215511</v>
      </c>
      <c r="Y43" s="261">
        <f t="shared" si="1"/>
        <v>0.67384079983603606</v>
      </c>
      <c r="DA43" s="70"/>
    </row>
    <row r="44" spans="1:105" ht="12" customHeight="1" x14ac:dyDescent="0.25">
      <c r="A44" s="60" t="s">
        <v>1884</v>
      </c>
      <c r="B44" s="262">
        <v>3.6311875631957071</v>
      </c>
      <c r="C44" s="262">
        <v>2.33480121173287</v>
      </c>
      <c r="D44" s="262">
        <v>6.2598174518989609</v>
      </c>
      <c r="E44" s="262">
        <v>7.120420803262709</v>
      </c>
      <c r="F44" s="262">
        <v>6.8802525475655214</v>
      </c>
      <c r="G44" s="262">
        <v>8.6759795166914344</v>
      </c>
      <c r="H44" s="262">
        <v>7.2403529661310486</v>
      </c>
      <c r="I44" s="262">
        <v>8.6926064168534509</v>
      </c>
      <c r="J44" s="262">
        <v>2.5566175015833652</v>
      </c>
      <c r="K44" s="262">
        <v>1.0339457871538511</v>
      </c>
      <c r="L44" s="262">
        <v>1.291910094663737</v>
      </c>
      <c r="M44" s="262">
        <v>1.4998725948464411</v>
      </c>
      <c r="N44" s="262">
        <v>1.484034963268491</v>
      </c>
      <c r="O44" s="262">
        <v>1.756717920078338</v>
      </c>
      <c r="P44" s="262">
        <v>1.6578439493939829</v>
      </c>
      <c r="Q44" s="262">
        <v>1.381314415907567</v>
      </c>
      <c r="R44" s="262">
        <v>1.5049423163949101</v>
      </c>
      <c r="S44" s="262">
        <v>1.2769063129267699</v>
      </c>
      <c r="T44" s="262">
        <v>1.333797124152676</v>
      </c>
      <c r="U44" s="262">
        <v>1.255806560678864</v>
      </c>
      <c r="V44" s="262">
        <v>1.2942884239075629</v>
      </c>
      <c r="W44" s="262">
        <v>1.550833164577234</v>
      </c>
      <c r="X44" s="262">
        <v>1.1254034096215511</v>
      </c>
      <c r="Y44" s="262">
        <v>0.67384079983603606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3.505185495207404</v>
      </c>
      <c r="E45" s="229">
        <v>1.288811632713474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5.5504405451822038E-2</v>
      </c>
      <c r="P45" s="229">
        <v>6.8366469323538806E-2</v>
      </c>
      <c r="Q45" s="229">
        <v>5.2781507152960122E-2</v>
      </c>
      <c r="R45" s="229">
        <v>9.8578383224355429E-2</v>
      </c>
      <c r="S45" s="229">
        <v>8.1345961056993391E-2</v>
      </c>
      <c r="T45" s="229">
        <v>6.958501684969022E-2</v>
      </c>
      <c r="U45" s="229">
        <v>5.894933696786292E-2</v>
      </c>
      <c r="V45" s="229">
        <v>6.4557384110391441E-2</v>
      </c>
      <c r="W45" s="229">
        <v>0.17977096059622791</v>
      </c>
      <c r="X45" s="229">
        <v>0.17391013043314171</v>
      </c>
      <c r="Y45" s="229">
        <v>5.8215501135331707E-2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1.3144507917926099E-2</v>
      </c>
      <c r="T47" s="229">
        <v>1.444505509102148E-2</v>
      </c>
      <c r="U47" s="229">
        <v>1.387785920526341E-2</v>
      </c>
      <c r="V47" s="229">
        <v>1.408914765973626E-2</v>
      </c>
      <c r="W47" s="229">
        <v>1.4249415210921461E-2</v>
      </c>
      <c r="X47" s="229">
        <v>1.295170615316904E-2</v>
      </c>
      <c r="Y47" s="229">
        <v>1.16387755399215E-2</v>
      </c>
      <c r="DA47" s="73" t="s">
        <v>2064</v>
      </c>
    </row>
    <row r="48" spans="1:105" ht="12" customHeight="1" x14ac:dyDescent="0.25">
      <c r="A48" s="64" t="s">
        <v>159</v>
      </c>
      <c r="B48" s="229">
        <v>4.6033745855504543E-2</v>
      </c>
      <c r="C48" s="229">
        <v>5.0333620278170392E-2</v>
      </c>
      <c r="D48" s="229">
        <v>4.8544550509776317E-2</v>
      </c>
      <c r="E48" s="229">
        <v>0.10103360956616721</v>
      </c>
      <c r="F48" s="229">
        <v>5.4687675370888339E-2</v>
      </c>
      <c r="G48" s="229">
        <v>5.0919581186566101E-2</v>
      </c>
      <c r="H48" s="229">
        <v>4.793943046369744E-2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1.5832641808515329E-2</v>
      </c>
      <c r="T48" s="229">
        <v>4.4603657858581494E-3</v>
      </c>
      <c r="U48" s="229">
        <v>2.141470414086618E-2</v>
      </c>
      <c r="V48" s="229">
        <v>5.9796666522893968E-3</v>
      </c>
      <c r="W48" s="229">
        <v>7.4257847425273464E-3</v>
      </c>
      <c r="X48" s="229">
        <v>4.2186300067840934E-3</v>
      </c>
      <c r="Y48" s="229">
        <v>3.6876779687382171E-3</v>
      </c>
      <c r="DA48" s="73" t="s">
        <v>2065</v>
      </c>
    </row>
    <row r="49" spans="1:105" ht="12" customHeight="1" x14ac:dyDescent="0.25">
      <c r="A49" s="64" t="s">
        <v>32</v>
      </c>
      <c r="B49" s="229">
        <v>1.4700027391573609</v>
      </c>
      <c r="C49" s="229">
        <v>1.03013057844792</v>
      </c>
      <c r="D49" s="229">
        <v>1.700783839080706</v>
      </c>
      <c r="E49" s="229">
        <v>1.4545107309674139</v>
      </c>
      <c r="F49" s="229">
        <v>1.6653993586336311</v>
      </c>
      <c r="G49" s="229">
        <v>1.6979348646627079</v>
      </c>
      <c r="H49" s="229">
        <v>0.55429438094741279</v>
      </c>
      <c r="I49" s="229">
        <v>1.314415904448371</v>
      </c>
      <c r="J49" s="229">
        <v>0.95251974123268535</v>
      </c>
      <c r="K49" s="229">
        <v>0.31280792554407288</v>
      </c>
      <c r="L49" s="229">
        <v>0.39110563152182443</v>
      </c>
      <c r="M49" s="229">
        <v>0.47208033215056461</v>
      </c>
      <c r="N49" s="229">
        <v>0.2403288627465047</v>
      </c>
      <c r="O49" s="229">
        <v>9.9431583898760098E-2</v>
      </c>
      <c r="P49" s="229">
        <v>0.20016944181478061</v>
      </c>
      <c r="Q49" s="229">
        <v>0</v>
      </c>
      <c r="R49" s="229">
        <v>0</v>
      </c>
      <c r="S49" s="229">
        <v>4.9790003993778189E-3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1.364832638279835</v>
      </c>
      <c r="C51" s="229">
        <v>1.183675857094779</v>
      </c>
      <c r="D51" s="229">
        <v>0.75311243349531776</v>
      </c>
      <c r="E51" s="229">
        <v>1.762681391448893</v>
      </c>
      <c r="F51" s="229">
        <v>2.151809637740203</v>
      </c>
      <c r="G51" s="229">
        <v>1.9333322873310359</v>
      </c>
      <c r="H51" s="229">
        <v>1.9863457800779869</v>
      </c>
      <c r="I51" s="229">
        <v>1.938484888152489</v>
      </c>
      <c r="J51" s="229">
        <v>1.604097760350679</v>
      </c>
      <c r="K51" s="229">
        <v>0.72113786160977811</v>
      </c>
      <c r="L51" s="229">
        <v>0.90080446314191298</v>
      </c>
      <c r="M51" s="229">
        <v>1.027792262695876</v>
      </c>
      <c r="N51" s="229">
        <v>1.243706100521986</v>
      </c>
      <c r="O51" s="229">
        <v>1.6017819307277561</v>
      </c>
      <c r="P51" s="229">
        <v>1.389308038255664</v>
      </c>
      <c r="Q51" s="229">
        <v>1.3285329087546069</v>
      </c>
      <c r="R51" s="229">
        <v>1.406363933170554</v>
      </c>
      <c r="S51" s="229">
        <v>1.1616042017439581</v>
      </c>
      <c r="T51" s="229">
        <v>1.245306686426106</v>
      </c>
      <c r="U51" s="229">
        <v>1.1615646603648719</v>
      </c>
      <c r="V51" s="229">
        <v>1.2096622254851459</v>
      </c>
      <c r="W51" s="229">
        <v>1.349387004027558</v>
      </c>
      <c r="X51" s="229">
        <v>0.93432294302845575</v>
      </c>
      <c r="Y51" s="229">
        <v>0.60029884519204468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0.75031843990300706</v>
      </c>
      <c r="C53" s="229">
        <v>7.0661155912001769E-2</v>
      </c>
      <c r="D53" s="229">
        <v>0.25219113360575579</v>
      </c>
      <c r="E53" s="229">
        <v>2.5133834385667608</v>
      </c>
      <c r="F53" s="229">
        <v>3.008355875820798</v>
      </c>
      <c r="G53" s="229">
        <v>4.9937927835111244</v>
      </c>
      <c r="H53" s="229">
        <v>4.6517733746419507</v>
      </c>
      <c r="I53" s="229">
        <v>5.4397056242525919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108.9356268958712</v>
      </c>
      <c r="C56" s="261">
        <f t="shared" si="2"/>
        <v>70.044036351986136</v>
      </c>
      <c r="D56" s="261">
        <f t="shared" si="2"/>
        <v>187.7945235569689</v>
      </c>
      <c r="E56" s="261">
        <f t="shared" si="2"/>
        <v>213.61262409788139</v>
      </c>
      <c r="F56" s="261">
        <f t="shared" si="2"/>
        <v>206.40757642696559</v>
      </c>
      <c r="G56" s="261">
        <f t="shared" si="2"/>
        <v>260.27938550074299</v>
      </c>
      <c r="H56" s="261">
        <f t="shared" si="2"/>
        <v>217.2105889839315</v>
      </c>
      <c r="I56" s="261">
        <f t="shared" si="2"/>
        <v>260.77819250560361</v>
      </c>
      <c r="J56" s="261">
        <f t="shared" si="2"/>
        <v>76.698525047500951</v>
      </c>
      <c r="K56" s="261">
        <f t="shared" si="2"/>
        <v>31.01837361461552</v>
      </c>
      <c r="L56" s="261">
        <f t="shared" si="2"/>
        <v>38.757302839912128</v>
      </c>
      <c r="M56" s="261">
        <f t="shared" si="2"/>
        <v>44.996177845393213</v>
      </c>
      <c r="N56" s="261">
        <f t="shared" si="2"/>
        <v>44.521048898054723</v>
      </c>
      <c r="O56" s="261">
        <f t="shared" si="2"/>
        <v>52.701537602350172</v>
      </c>
      <c r="P56" s="261">
        <f t="shared" si="2"/>
        <v>49.735318481819498</v>
      </c>
      <c r="Q56" s="261">
        <f t="shared" si="2"/>
        <v>41.439432477227008</v>
      </c>
      <c r="R56" s="261">
        <f t="shared" si="2"/>
        <v>45.148269491847287</v>
      </c>
      <c r="S56" s="261">
        <f t="shared" si="2"/>
        <v>38.30718938780312</v>
      </c>
      <c r="T56" s="261">
        <f t="shared" si="2"/>
        <v>40.013913724580277</v>
      </c>
      <c r="U56" s="261">
        <f t="shared" si="2"/>
        <v>37.674196820365943</v>
      </c>
      <c r="V56" s="261">
        <f t="shared" si="2"/>
        <v>38.828652717226888</v>
      </c>
      <c r="W56" s="261">
        <f t="shared" si="2"/>
        <v>46.524994937317032</v>
      </c>
      <c r="X56" s="261">
        <f t="shared" si="2"/>
        <v>33.762102288646517</v>
      </c>
      <c r="Y56" s="261">
        <f t="shared" si="2"/>
        <v>20.215223995081089</v>
      </c>
      <c r="DA56" s="70"/>
    </row>
    <row r="57" spans="1:105" ht="12" customHeight="1" x14ac:dyDescent="0.25">
      <c r="A57" s="60" t="s">
        <v>1899</v>
      </c>
      <c r="B57" s="262">
        <v>108.9356268958712</v>
      </c>
      <c r="C57" s="262">
        <v>70.044036351986136</v>
      </c>
      <c r="D57" s="262">
        <v>187.7945235569689</v>
      </c>
      <c r="E57" s="262">
        <v>213.61262409788139</v>
      </c>
      <c r="F57" s="262">
        <v>206.40757642696559</v>
      </c>
      <c r="G57" s="262">
        <v>260.27938550074299</v>
      </c>
      <c r="H57" s="262">
        <v>217.2105889839315</v>
      </c>
      <c r="I57" s="262">
        <v>260.77819250560361</v>
      </c>
      <c r="J57" s="262">
        <v>76.698525047500951</v>
      </c>
      <c r="K57" s="262">
        <v>31.01837361461552</v>
      </c>
      <c r="L57" s="262">
        <v>38.757302839912128</v>
      </c>
      <c r="M57" s="262">
        <v>44.996177845393213</v>
      </c>
      <c r="N57" s="262">
        <v>44.521048898054723</v>
      </c>
      <c r="O57" s="262">
        <v>52.701537602350172</v>
      </c>
      <c r="P57" s="262">
        <v>49.735318481819498</v>
      </c>
      <c r="Q57" s="262">
        <v>41.439432477227008</v>
      </c>
      <c r="R57" s="262">
        <v>45.148269491847287</v>
      </c>
      <c r="S57" s="262">
        <v>38.30718938780312</v>
      </c>
      <c r="T57" s="262">
        <v>40.013913724580277</v>
      </c>
      <c r="U57" s="262">
        <v>37.674196820365943</v>
      </c>
      <c r="V57" s="262">
        <v>38.828652717226888</v>
      </c>
      <c r="W57" s="262">
        <v>46.524994937317032</v>
      </c>
      <c r="X57" s="262">
        <v>33.762102288646517</v>
      </c>
      <c r="Y57" s="262">
        <v>20.215223995081089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105.1555648562222</v>
      </c>
      <c r="E58" s="229">
        <v>38.664348981404238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1.6651321635546621</v>
      </c>
      <c r="P58" s="229">
        <v>2.050994079706165</v>
      </c>
      <c r="Q58" s="229">
        <v>1.5834452145888041</v>
      </c>
      <c r="R58" s="229">
        <v>2.957351496730662</v>
      </c>
      <c r="S58" s="229">
        <v>2.4403788317098019</v>
      </c>
      <c r="T58" s="229">
        <v>2.0875505054907069</v>
      </c>
      <c r="U58" s="229">
        <v>1.7684801090358879</v>
      </c>
      <c r="V58" s="229">
        <v>1.936721523311743</v>
      </c>
      <c r="W58" s="229">
        <v>5.39312881788684</v>
      </c>
      <c r="X58" s="229">
        <v>5.2173039129942502</v>
      </c>
      <c r="Y58" s="229">
        <v>1.746465034059951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0.39433523753778321</v>
      </c>
      <c r="T60" s="229">
        <v>0.43335165273064441</v>
      </c>
      <c r="U60" s="229">
        <v>0.41633577615790229</v>
      </c>
      <c r="V60" s="229">
        <v>0.42267442979208802</v>
      </c>
      <c r="W60" s="229">
        <v>0.42748245632764381</v>
      </c>
      <c r="X60" s="229">
        <v>0.38855118459507121</v>
      </c>
      <c r="Y60" s="229">
        <v>0.34916326619764482</v>
      </c>
      <c r="DA60" s="73" t="s">
        <v>2076</v>
      </c>
    </row>
    <row r="61" spans="1:105" ht="12" customHeight="1" x14ac:dyDescent="0.25">
      <c r="A61" s="64" t="s">
        <v>159</v>
      </c>
      <c r="B61" s="229">
        <v>1.381012375665136</v>
      </c>
      <c r="C61" s="229">
        <v>1.5100086083451121</v>
      </c>
      <c r="D61" s="229">
        <v>1.456336515293289</v>
      </c>
      <c r="E61" s="229">
        <v>3.0310082869850188</v>
      </c>
      <c r="F61" s="229">
        <v>1.6406302611266499</v>
      </c>
      <c r="G61" s="229">
        <v>1.527587435596983</v>
      </c>
      <c r="H61" s="229">
        <v>1.4381829139109239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0.47497925425546011</v>
      </c>
      <c r="T61" s="229">
        <v>0.13381097357574451</v>
      </c>
      <c r="U61" s="229">
        <v>0.64244112422598554</v>
      </c>
      <c r="V61" s="229">
        <v>0.1793899995686819</v>
      </c>
      <c r="W61" s="229">
        <v>0.2227735422758205</v>
      </c>
      <c r="X61" s="229">
        <v>0.12655890020352281</v>
      </c>
      <c r="Y61" s="229">
        <v>0.1106303390621465</v>
      </c>
      <c r="DA61" s="73" t="s">
        <v>2077</v>
      </c>
    </row>
    <row r="62" spans="1:105" ht="12" customHeight="1" x14ac:dyDescent="0.25">
      <c r="A62" s="64" t="s">
        <v>32</v>
      </c>
      <c r="B62" s="229">
        <v>44.100082174720853</v>
      </c>
      <c r="C62" s="229">
        <v>30.903917353437588</v>
      </c>
      <c r="D62" s="229">
        <v>51.023515172421199</v>
      </c>
      <c r="E62" s="229">
        <v>43.635321929022417</v>
      </c>
      <c r="F62" s="229">
        <v>49.961980759008931</v>
      </c>
      <c r="G62" s="229">
        <v>50.938045939881242</v>
      </c>
      <c r="H62" s="229">
        <v>16.62883142842238</v>
      </c>
      <c r="I62" s="229">
        <v>39.43247713345113</v>
      </c>
      <c r="J62" s="229">
        <v>28.575592236980569</v>
      </c>
      <c r="K62" s="229">
        <v>9.3842377663221832</v>
      </c>
      <c r="L62" s="229">
        <v>11.733168945654731</v>
      </c>
      <c r="M62" s="229">
        <v>14.162409964516931</v>
      </c>
      <c r="N62" s="229">
        <v>7.2098658823951416</v>
      </c>
      <c r="O62" s="229">
        <v>2.9829475169628039</v>
      </c>
      <c r="P62" s="229">
        <v>6.0050832544434209</v>
      </c>
      <c r="Q62" s="229">
        <v>0</v>
      </c>
      <c r="R62" s="229">
        <v>0</v>
      </c>
      <c r="S62" s="229">
        <v>0.14937001198133459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40.944979148395028</v>
      </c>
      <c r="C64" s="229">
        <v>35.510275712843367</v>
      </c>
      <c r="D64" s="229">
        <v>22.59337300485954</v>
      </c>
      <c r="E64" s="229">
        <v>52.880441743466797</v>
      </c>
      <c r="F64" s="229">
        <v>64.55428913220608</v>
      </c>
      <c r="G64" s="229">
        <v>57.999968619931103</v>
      </c>
      <c r="H64" s="229">
        <v>59.590373402339623</v>
      </c>
      <c r="I64" s="229">
        <v>58.154546644574658</v>
      </c>
      <c r="J64" s="229">
        <v>48.122932810520389</v>
      </c>
      <c r="K64" s="229">
        <v>21.63413584829334</v>
      </c>
      <c r="L64" s="229">
        <v>27.024133894257389</v>
      </c>
      <c r="M64" s="229">
        <v>30.83376788087627</v>
      </c>
      <c r="N64" s="229">
        <v>37.31118301565958</v>
      </c>
      <c r="O64" s="229">
        <v>48.05345792183271</v>
      </c>
      <c r="P64" s="229">
        <v>41.67924114766992</v>
      </c>
      <c r="Q64" s="229">
        <v>39.855987262638202</v>
      </c>
      <c r="R64" s="229">
        <v>42.190917995116628</v>
      </c>
      <c r="S64" s="229">
        <v>34.84812605231874</v>
      </c>
      <c r="T64" s="229">
        <v>37.359200592783182</v>
      </c>
      <c r="U64" s="229">
        <v>34.846939810946168</v>
      </c>
      <c r="V64" s="229">
        <v>36.289866764554382</v>
      </c>
      <c r="W64" s="229">
        <v>40.48161012082673</v>
      </c>
      <c r="X64" s="229">
        <v>28.029688290853681</v>
      </c>
      <c r="Y64" s="229">
        <v>18.00896535576134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22.509553197090209</v>
      </c>
      <c r="C66" s="229">
        <v>2.1198346773600538</v>
      </c>
      <c r="D66" s="229">
        <v>7.5657340081726749</v>
      </c>
      <c r="E66" s="229">
        <v>75.401503157002878</v>
      </c>
      <c r="F66" s="229">
        <v>90.250676274623956</v>
      </c>
      <c r="G66" s="229">
        <v>149.8137835053337</v>
      </c>
      <c r="H66" s="229">
        <v>139.55320123925861</v>
      </c>
      <c r="I66" s="229">
        <v>163.19116872757769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12.709156471184951</v>
      </c>
      <c r="C69" s="261">
        <f t="shared" si="3"/>
        <v>8.1718042410650256</v>
      </c>
      <c r="D69" s="261">
        <f t="shared" si="3"/>
        <v>21.90936108164631</v>
      </c>
      <c r="E69" s="261">
        <f t="shared" si="3"/>
        <v>24.921472811419431</v>
      </c>
      <c r="F69" s="261">
        <f t="shared" si="3"/>
        <v>24.080883916479269</v>
      </c>
      <c r="G69" s="261">
        <f t="shared" si="3"/>
        <v>30.365928308419939</v>
      </c>
      <c r="H69" s="261">
        <f t="shared" si="3"/>
        <v>25.34123538145862</v>
      </c>
      <c r="I69" s="261">
        <f t="shared" si="3"/>
        <v>30.424122458987011</v>
      </c>
      <c r="J69" s="261">
        <f t="shared" si="3"/>
        <v>8.948161255541752</v>
      </c>
      <c r="K69" s="261">
        <f t="shared" si="3"/>
        <v>3.6188102550384689</v>
      </c>
      <c r="L69" s="261">
        <f t="shared" si="3"/>
        <v>4.52168533132307</v>
      </c>
      <c r="M69" s="261">
        <f t="shared" si="3"/>
        <v>5.249554081962529</v>
      </c>
      <c r="N69" s="261">
        <f t="shared" si="3"/>
        <v>5.194122371439704</v>
      </c>
      <c r="O69" s="261">
        <f t="shared" si="3"/>
        <v>6.1485127202741694</v>
      </c>
      <c r="P69" s="261">
        <f t="shared" si="3"/>
        <v>5.8024538228789249</v>
      </c>
      <c r="Q69" s="261">
        <f t="shared" si="3"/>
        <v>4.8346004556764708</v>
      </c>
      <c r="R69" s="261">
        <f t="shared" si="3"/>
        <v>5.2672981073821701</v>
      </c>
      <c r="S69" s="261">
        <f t="shared" si="3"/>
        <v>4.4691720952436871</v>
      </c>
      <c r="T69" s="261">
        <f t="shared" si="3"/>
        <v>4.6682899345343536</v>
      </c>
      <c r="U69" s="261">
        <f t="shared" si="3"/>
        <v>4.3953229623760146</v>
      </c>
      <c r="V69" s="261">
        <f t="shared" si="3"/>
        <v>4.5300094836764604</v>
      </c>
      <c r="W69" s="261">
        <f t="shared" si="3"/>
        <v>5.4279160760203062</v>
      </c>
      <c r="X69" s="261">
        <f t="shared" si="3"/>
        <v>3.938911933675417</v>
      </c>
      <c r="Y69" s="261">
        <f t="shared" si="3"/>
        <v>2.358442799426121</v>
      </c>
      <c r="DA69" s="70"/>
    </row>
    <row r="70" spans="1:105" ht="12" customHeight="1" x14ac:dyDescent="0.25">
      <c r="A70" s="60" t="s">
        <v>1914</v>
      </c>
      <c r="B70" s="262">
        <v>12.709156471184951</v>
      </c>
      <c r="C70" s="262">
        <v>8.1718042410650256</v>
      </c>
      <c r="D70" s="262">
        <v>21.90936108164631</v>
      </c>
      <c r="E70" s="262">
        <v>24.921472811419431</v>
      </c>
      <c r="F70" s="262">
        <v>24.080883916479269</v>
      </c>
      <c r="G70" s="262">
        <v>30.365928308419939</v>
      </c>
      <c r="H70" s="262">
        <v>25.34123538145862</v>
      </c>
      <c r="I70" s="262">
        <v>30.424122458987011</v>
      </c>
      <c r="J70" s="262">
        <v>8.948161255541752</v>
      </c>
      <c r="K70" s="262">
        <v>3.6188102550384689</v>
      </c>
      <c r="L70" s="262">
        <v>4.52168533132307</v>
      </c>
      <c r="M70" s="262">
        <v>5.249554081962529</v>
      </c>
      <c r="N70" s="262">
        <v>5.194122371439704</v>
      </c>
      <c r="O70" s="262">
        <v>6.1485127202741694</v>
      </c>
      <c r="P70" s="262">
        <v>5.8024538228789249</v>
      </c>
      <c r="Q70" s="262">
        <v>4.8346004556764708</v>
      </c>
      <c r="R70" s="262">
        <v>5.2672981073821701</v>
      </c>
      <c r="S70" s="262">
        <v>4.4691720952436871</v>
      </c>
      <c r="T70" s="262">
        <v>4.6682899345343536</v>
      </c>
      <c r="U70" s="262">
        <v>4.3953229623760146</v>
      </c>
      <c r="V70" s="262">
        <v>4.5300094836764604</v>
      </c>
      <c r="W70" s="262">
        <v>5.4279160760203062</v>
      </c>
      <c r="X70" s="262">
        <v>3.938911933675417</v>
      </c>
      <c r="Y70" s="262">
        <v>2.358442799426121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12.268149233225889</v>
      </c>
      <c r="E71" s="229">
        <v>4.5108407144971494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0.19426541908137671</v>
      </c>
      <c r="P71" s="229">
        <v>0.23928264263238519</v>
      </c>
      <c r="Q71" s="229">
        <v>0.18473527503535991</v>
      </c>
      <c r="R71" s="229">
        <v>0.34502434128524312</v>
      </c>
      <c r="S71" s="229">
        <v>0.28471086369947612</v>
      </c>
      <c r="T71" s="229">
        <v>0.2435475589739152</v>
      </c>
      <c r="U71" s="229">
        <v>0.20632267938751969</v>
      </c>
      <c r="V71" s="229">
        <v>0.22595084438636959</v>
      </c>
      <c r="W71" s="229">
        <v>0.62919836208679625</v>
      </c>
      <c r="X71" s="229">
        <v>0.60868545651599437</v>
      </c>
      <c r="Y71" s="229">
        <v>0.20375425397366051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4.6005777712741253E-2</v>
      </c>
      <c r="T73" s="229">
        <v>5.0557692818575029E-2</v>
      </c>
      <c r="U73" s="229">
        <v>4.8572507218421823E-2</v>
      </c>
      <c r="V73" s="229">
        <v>4.931201680907682E-2</v>
      </c>
      <c r="W73" s="229">
        <v>4.9872953238224972E-2</v>
      </c>
      <c r="X73" s="229">
        <v>4.5330971536091509E-2</v>
      </c>
      <c r="Y73" s="229">
        <v>4.0735714389725133E-2</v>
      </c>
      <c r="DA73" s="73" t="s">
        <v>2088</v>
      </c>
    </row>
    <row r="74" spans="1:105" ht="12" customHeight="1" x14ac:dyDescent="0.25">
      <c r="A74" s="64" t="s">
        <v>159</v>
      </c>
      <c r="B74" s="229">
        <v>0.1611181104942655</v>
      </c>
      <c r="C74" s="229">
        <v>0.1761676709735959</v>
      </c>
      <c r="D74" s="229">
        <v>0.1699059267842167</v>
      </c>
      <c r="E74" s="229">
        <v>0.35361763348158448</v>
      </c>
      <c r="F74" s="229">
        <v>0.19140686379810881</v>
      </c>
      <c r="G74" s="229">
        <v>0.17821853415298089</v>
      </c>
      <c r="H74" s="229">
        <v>0.16778800662294069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5.5414246329803518E-2</v>
      </c>
      <c r="T74" s="229">
        <v>1.5611280250503489E-2</v>
      </c>
      <c r="U74" s="229">
        <v>7.4951464493031444E-2</v>
      </c>
      <c r="V74" s="229">
        <v>2.092883328301284E-2</v>
      </c>
      <c r="W74" s="229">
        <v>2.5990246598845652E-2</v>
      </c>
      <c r="X74" s="229">
        <v>1.4765205023744281E-2</v>
      </c>
      <c r="Y74" s="229">
        <v>1.290687289058373E-2</v>
      </c>
      <c r="DA74" s="73" t="s">
        <v>2089</v>
      </c>
    </row>
    <row r="75" spans="1:105" ht="12" customHeight="1" x14ac:dyDescent="0.25">
      <c r="A75" s="64" t="s">
        <v>32</v>
      </c>
      <c r="B75" s="229">
        <v>5.145009587050752</v>
      </c>
      <c r="C75" s="229">
        <v>3.6054570245677091</v>
      </c>
      <c r="D75" s="229">
        <v>5.9527434367824572</v>
      </c>
      <c r="E75" s="229">
        <v>5.0907875583859363</v>
      </c>
      <c r="F75" s="229">
        <v>5.828897755217695</v>
      </c>
      <c r="G75" s="229">
        <v>5.9427720263194628</v>
      </c>
      <c r="H75" s="229">
        <v>1.940030333315941</v>
      </c>
      <c r="I75" s="229">
        <v>4.600455665569287</v>
      </c>
      <c r="J75" s="229">
        <v>3.3338190943143888</v>
      </c>
      <c r="K75" s="229">
        <v>1.094827739404252</v>
      </c>
      <c r="L75" s="229">
        <v>1.368869710326382</v>
      </c>
      <c r="M75" s="229">
        <v>1.652281162526972</v>
      </c>
      <c r="N75" s="229">
        <v>0.84115101961276428</v>
      </c>
      <c r="O75" s="229">
        <v>0.34801054364565948</v>
      </c>
      <c r="P75" s="229">
        <v>0.70059304635173036</v>
      </c>
      <c r="Q75" s="229">
        <v>0</v>
      </c>
      <c r="R75" s="229">
        <v>0</v>
      </c>
      <c r="S75" s="229">
        <v>1.7426501397822331E-2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4.7769142339794097</v>
      </c>
      <c r="C77" s="229">
        <v>4.1428654998317143</v>
      </c>
      <c r="D77" s="229">
        <v>2.635893517233606</v>
      </c>
      <c r="E77" s="229">
        <v>6.1693848700711102</v>
      </c>
      <c r="F77" s="229">
        <v>7.531333732090693</v>
      </c>
      <c r="G77" s="229">
        <v>6.766663005658609</v>
      </c>
      <c r="H77" s="229">
        <v>6.9522102302729403</v>
      </c>
      <c r="I77" s="229">
        <v>6.7846971085336936</v>
      </c>
      <c r="J77" s="229">
        <v>5.6143421612273627</v>
      </c>
      <c r="K77" s="229">
        <v>2.5239825156342168</v>
      </c>
      <c r="L77" s="229">
        <v>3.1528156209966882</v>
      </c>
      <c r="M77" s="229">
        <v>3.5972729194355582</v>
      </c>
      <c r="N77" s="229">
        <v>4.3529713518269393</v>
      </c>
      <c r="O77" s="229">
        <v>5.6062367575471326</v>
      </c>
      <c r="P77" s="229">
        <v>4.86257813389481</v>
      </c>
      <c r="Q77" s="229">
        <v>4.6498651806411111</v>
      </c>
      <c r="R77" s="229">
        <v>4.9222737660969269</v>
      </c>
      <c r="S77" s="229">
        <v>4.0656147061038439</v>
      </c>
      <c r="T77" s="229">
        <v>4.35857340249136</v>
      </c>
      <c r="U77" s="229">
        <v>4.0654763112770427</v>
      </c>
      <c r="V77" s="229">
        <v>4.2338177891980013</v>
      </c>
      <c r="W77" s="229">
        <v>4.7228545140964391</v>
      </c>
      <c r="X77" s="229">
        <v>3.270130300599587</v>
      </c>
      <c r="Y77" s="229">
        <v>2.101045958172151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2.6261145396605179</v>
      </c>
      <c r="C79" s="229">
        <v>0.24731404569200549</v>
      </c>
      <c r="D79" s="229">
        <v>0.88266896762014313</v>
      </c>
      <c r="E79" s="229">
        <v>8.796842034983646</v>
      </c>
      <c r="F79" s="229">
        <v>10.52924556537277</v>
      </c>
      <c r="G79" s="229">
        <v>17.478274742288889</v>
      </c>
      <c r="H79" s="229">
        <v>16.28120681124679</v>
      </c>
      <c r="I79" s="229">
        <v>19.03896968488403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1.979637415825394</v>
      </c>
      <c r="C83" s="223">
        <v>1.595043496379525</v>
      </c>
      <c r="D83" s="223">
        <v>1.541932176389369</v>
      </c>
      <c r="E83" s="223">
        <v>1.926592433275109</v>
      </c>
      <c r="F83" s="223">
        <v>1.145144383971813</v>
      </c>
      <c r="G83" s="223">
        <v>2.8001325752363879</v>
      </c>
      <c r="H83" s="223">
        <v>3.264750917424263</v>
      </c>
      <c r="I83" s="223">
        <v>5.3658253256064734</v>
      </c>
      <c r="J83" s="223">
        <v>5.9880093177885714</v>
      </c>
      <c r="K83" s="223">
        <v>4.0995718050180638</v>
      </c>
      <c r="L83" s="223">
        <v>7.1532994695453738</v>
      </c>
      <c r="M83" s="223">
        <v>9.2340599260822422</v>
      </c>
      <c r="N83" s="223">
        <v>8.2294067723864508</v>
      </c>
      <c r="O83" s="223">
        <v>8.5814791814553377</v>
      </c>
      <c r="P83" s="223">
        <v>6.8665009591875492</v>
      </c>
      <c r="Q83" s="223">
        <v>7.8508272726354713</v>
      </c>
      <c r="R83" s="223">
        <v>7.0982795241502483</v>
      </c>
      <c r="S83" s="223">
        <v>7.0898765824067844</v>
      </c>
      <c r="T83" s="223">
        <v>7.043362019659134</v>
      </c>
      <c r="U83" s="223">
        <v>6.8353188808399628</v>
      </c>
      <c r="V83" s="223">
        <v>6.0107290291311362</v>
      </c>
      <c r="W83" s="223">
        <v>5.9126785870510012</v>
      </c>
      <c r="X83" s="223">
        <v>6.4439181570812218</v>
      </c>
      <c r="Y83" s="223">
        <v>7.2355341605400652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1.979637415825394</v>
      </c>
      <c r="C88" s="260">
        <v>1.595043496379525</v>
      </c>
      <c r="D88" s="260">
        <v>1.541932176389369</v>
      </c>
      <c r="E88" s="260">
        <v>1.926592433275109</v>
      </c>
      <c r="F88" s="260">
        <v>1.145144383971813</v>
      </c>
      <c r="G88" s="260">
        <v>2.8001325752363879</v>
      </c>
      <c r="H88" s="260">
        <v>3.264750917424263</v>
      </c>
      <c r="I88" s="260">
        <v>5.3658253256064734</v>
      </c>
      <c r="J88" s="260">
        <v>5.9880093177885714</v>
      </c>
      <c r="K88" s="260">
        <v>4.0995718050180638</v>
      </c>
      <c r="L88" s="260">
        <v>7.1532994695453738</v>
      </c>
      <c r="M88" s="260">
        <v>9.2340599260822422</v>
      </c>
      <c r="N88" s="260">
        <v>8.2294067723864508</v>
      </c>
      <c r="O88" s="260">
        <v>8.5814791814553377</v>
      </c>
      <c r="P88" s="260">
        <v>6.8665009591875492</v>
      </c>
      <c r="Q88" s="260">
        <v>7.8508272726354713</v>
      </c>
      <c r="R88" s="260">
        <v>7.0982795241502483</v>
      </c>
      <c r="S88" s="260">
        <v>7.0898765824067844</v>
      </c>
      <c r="T88" s="260">
        <v>7.043362019659134</v>
      </c>
      <c r="U88" s="260">
        <v>6.8353188808399628</v>
      </c>
      <c r="V88" s="260">
        <v>6.0107290291311362</v>
      </c>
      <c r="W88" s="260">
        <v>5.9126785870510012</v>
      </c>
      <c r="X88" s="260">
        <v>6.4439181570812218</v>
      </c>
      <c r="Y88" s="260">
        <v>7.2355341605400652</v>
      </c>
      <c r="DA88" s="68" t="s">
        <v>2102</v>
      </c>
    </row>
    <row r="89" spans="1:105" ht="12" customHeight="1" x14ac:dyDescent="0.25">
      <c r="A89" s="37" t="s">
        <v>159</v>
      </c>
      <c r="B89" s="226">
        <v>6.4591606059140563E-2</v>
      </c>
      <c r="C89" s="226">
        <v>6.5059722105901094E-2</v>
      </c>
      <c r="D89" s="226">
        <v>9.3372110407395112E-2</v>
      </c>
      <c r="E89" s="226">
        <v>0.1044422498024828</v>
      </c>
      <c r="F89" s="226">
        <v>2.8382216443829121E-2</v>
      </c>
      <c r="G89" s="226">
        <v>7.1856592532488189E-2</v>
      </c>
      <c r="H89" s="226">
        <v>7.6936261826077754E-2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9.53354543052609E-2</v>
      </c>
      <c r="T89" s="226">
        <v>2.5137461348734701E-2</v>
      </c>
      <c r="U89" s="226">
        <v>0.123735321116799</v>
      </c>
      <c r="V89" s="226">
        <v>2.956640122713031E-2</v>
      </c>
      <c r="W89" s="226">
        <v>3.2359864826297317E-2</v>
      </c>
      <c r="X89" s="226">
        <v>2.8964626905986821E-2</v>
      </c>
      <c r="Y89" s="226">
        <v>4.4177012056895608E-2</v>
      </c>
      <c r="DA89" s="69" t="s">
        <v>2103</v>
      </c>
    </row>
    <row r="90" spans="1:105" ht="12" customHeight="1" x14ac:dyDescent="0.25">
      <c r="A90" s="37" t="s">
        <v>35</v>
      </c>
      <c r="B90" s="226">
        <v>1.915045809766253</v>
      </c>
      <c r="C90" s="226">
        <v>1.529983774273624</v>
      </c>
      <c r="D90" s="226">
        <v>1.448560065981974</v>
      </c>
      <c r="E90" s="226">
        <v>1.8221501834726259</v>
      </c>
      <c r="F90" s="226">
        <v>1.1167621675279831</v>
      </c>
      <c r="G90" s="226">
        <v>2.7282759827039</v>
      </c>
      <c r="H90" s="226">
        <v>3.187814655598185</v>
      </c>
      <c r="I90" s="226">
        <v>5.3658253256064734</v>
      </c>
      <c r="J90" s="226">
        <v>5.9880093177885714</v>
      </c>
      <c r="K90" s="226">
        <v>4.0995718050180638</v>
      </c>
      <c r="L90" s="226">
        <v>7.1532994695453738</v>
      </c>
      <c r="M90" s="226">
        <v>9.2340599260822422</v>
      </c>
      <c r="N90" s="226">
        <v>8.2294067723864508</v>
      </c>
      <c r="O90" s="226">
        <v>8.5814791814553377</v>
      </c>
      <c r="P90" s="226">
        <v>6.8665009591875492</v>
      </c>
      <c r="Q90" s="226">
        <v>7.8508272726354713</v>
      </c>
      <c r="R90" s="226">
        <v>7.0982795241502483</v>
      </c>
      <c r="S90" s="226">
        <v>6.9945411281015231</v>
      </c>
      <c r="T90" s="226">
        <v>7.0182245583103997</v>
      </c>
      <c r="U90" s="226">
        <v>6.7115835597231639</v>
      </c>
      <c r="V90" s="226">
        <v>5.9811626279040064</v>
      </c>
      <c r="W90" s="226">
        <v>5.880318722224704</v>
      </c>
      <c r="X90" s="226">
        <v>6.414953530175235</v>
      </c>
      <c r="Y90" s="226">
        <v>7.1913571484831698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1.0000000000000002</v>
      </c>
      <c r="D98" s="232">
        <f t="shared" si="4"/>
        <v>1</v>
      </c>
      <c r="E98" s="232">
        <f t="shared" si="4"/>
        <v>0.99999999999999978</v>
      </c>
      <c r="F98" s="232">
        <f t="shared" si="4"/>
        <v>1.0000000000000002</v>
      </c>
      <c r="G98" s="232">
        <f t="shared" si="4"/>
        <v>0.99999999999999944</v>
      </c>
      <c r="H98" s="232">
        <f t="shared" si="4"/>
        <v>1.0000000000000002</v>
      </c>
      <c r="I98" s="232">
        <f t="shared" si="4"/>
        <v>1.0000000000000002</v>
      </c>
      <c r="J98" s="232">
        <f t="shared" si="4"/>
        <v>1</v>
      </c>
      <c r="K98" s="232">
        <f t="shared" si="4"/>
        <v>1</v>
      </c>
      <c r="L98" s="232">
        <f t="shared" si="4"/>
        <v>0.99999999999999978</v>
      </c>
      <c r="M98" s="232">
        <f t="shared" si="4"/>
        <v>1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0.99999999999999989</v>
      </c>
      <c r="Q98" s="232">
        <f t="shared" si="4"/>
        <v>1</v>
      </c>
      <c r="R98" s="232">
        <f t="shared" si="4"/>
        <v>1</v>
      </c>
      <c r="S98" s="232">
        <f t="shared" si="4"/>
        <v>0.99999999999999989</v>
      </c>
      <c r="T98" s="232">
        <f t="shared" si="4"/>
        <v>1</v>
      </c>
      <c r="U98" s="232">
        <f t="shared" si="4"/>
        <v>1</v>
      </c>
      <c r="V98" s="232">
        <f t="shared" si="4"/>
        <v>0.99999999999999989</v>
      </c>
      <c r="W98" s="232">
        <f t="shared" si="4"/>
        <v>1</v>
      </c>
      <c r="X98" s="232">
        <f t="shared" si="4"/>
        <v>1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1.2396287032004334E-2</v>
      </c>
      <c r="C103" s="268">
        <f t="shared" si="9"/>
        <v>1.2882540645110975E-2</v>
      </c>
      <c r="D103" s="268">
        <f t="shared" si="9"/>
        <v>7.3497563425550779E-3</v>
      </c>
      <c r="E103" s="268">
        <f t="shared" si="9"/>
        <v>9.1875072936935115E-3</v>
      </c>
      <c r="F103" s="268">
        <f t="shared" si="9"/>
        <v>9.3185184041899485E-3</v>
      </c>
      <c r="G103" s="268">
        <f t="shared" si="9"/>
        <v>9.9339119872930027E-3</v>
      </c>
      <c r="H103" s="268">
        <f t="shared" si="9"/>
        <v>1.0643356872843627E-2</v>
      </c>
      <c r="I103" s="268">
        <f t="shared" si="9"/>
        <v>1.0519221672863722E-2</v>
      </c>
      <c r="J103" s="268">
        <f t="shared" si="9"/>
        <v>2.8743477232748477E-2</v>
      </c>
      <c r="K103" s="268">
        <f t="shared" si="9"/>
        <v>2.1441698032897059E-2</v>
      </c>
      <c r="L103" s="268">
        <f t="shared" si="9"/>
        <v>5.402175580607637E-2</v>
      </c>
      <c r="M103" s="268">
        <f t="shared" si="9"/>
        <v>5.8733425344306048E-2</v>
      </c>
      <c r="N103" s="268">
        <f t="shared" si="9"/>
        <v>6.1456845515157871E-2</v>
      </c>
      <c r="O103" s="268">
        <f t="shared" si="9"/>
        <v>6.4743423352248072E-2</v>
      </c>
      <c r="P103" s="268">
        <f t="shared" si="9"/>
        <v>5.4461233726432051E-2</v>
      </c>
      <c r="Q103" s="268">
        <f t="shared" si="9"/>
        <v>6.8499496481446848E-2</v>
      </c>
      <c r="R103" s="268">
        <f t="shared" si="9"/>
        <v>6.2276667353386869E-2</v>
      </c>
      <c r="S103" s="268">
        <f t="shared" si="9"/>
        <v>5.9574317607929222E-2</v>
      </c>
      <c r="T103" s="268">
        <f t="shared" si="9"/>
        <v>5.1981539990711298E-2</v>
      </c>
      <c r="U103" s="268">
        <f t="shared" si="9"/>
        <v>5.6765028558511774E-2</v>
      </c>
      <c r="V103" s="268">
        <f t="shared" si="9"/>
        <v>5.5024274306354364E-2</v>
      </c>
      <c r="W103" s="268">
        <f t="shared" si="9"/>
        <v>4.1899141356611061E-2</v>
      </c>
      <c r="X103" s="268">
        <f t="shared" si="9"/>
        <v>5.6669167097259165E-2</v>
      </c>
      <c r="Y103" s="268">
        <f t="shared" si="9"/>
        <v>6.0694505642313365E-2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0.98760371296799565</v>
      </c>
      <c r="C105" s="269">
        <f t="shared" si="11"/>
        <v>0.98711745935488915</v>
      </c>
      <c r="D105" s="269">
        <f t="shared" si="11"/>
        <v>0.99265024365744503</v>
      </c>
      <c r="E105" s="269">
        <f t="shared" si="11"/>
        <v>0.99081249270630622</v>
      </c>
      <c r="F105" s="269">
        <f t="shared" si="11"/>
        <v>0.99068148159581038</v>
      </c>
      <c r="G105" s="269">
        <f t="shared" si="11"/>
        <v>0.99006608801270646</v>
      </c>
      <c r="H105" s="269">
        <f t="shared" si="11"/>
        <v>0.98935664312715654</v>
      </c>
      <c r="I105" s="269">
        <f t="shared" si="11"/>
        <v>0.98948077832713643</v>
      </c>
      <c r="J105" s="269">
        <f t="shared" si="11"/>
        <v>0.9712565227672515</v>
      </c>
      <c r="K105" s="269">
        <f t="shared" si="11"/>
        <v>0.97855830196710292</v>
      </c>
      <c r="L105" s="269">
        <f t="shared" si="11"/>
        <v>0.9459782441939234</v>
      </c>
      <c r="M105" s="269">
        <f t="shared" si="11"/>
        <v>0.94126657465569397</v>
      </c>
      <c r="N105" s="269">
        <f t="shared" si="11"/>
        <v>0.93854315448484238</v>
      </c>
      <c r="O105" s="269">
        <f t="shared" si="11"/>
        <v>0.93525657664775208</v>
      </c>
      <c r="P105" s="269">
        <f t="shared" si="11"/>
        <v>0.94553876627356781</v>
      </c>
      <c r="Q105" s="269">
        <f t="shared" si="11"/>
        <v>0.93150050351855318</v>
      </c>
      <c r="R105" s="269">
        <f t="shared" si="11"/>
        <v>0.93772333264661312</v>
      </c>
      <c r="S105" s="269">
        <f t="shared" si="11"/>
        <v>0.94042568239207069</v>
      </c>
      <c r="T105" s="269">
        <f t="shared" si="11"/>
        <v>0.94801846000928869</v>
      </c>
      <c r="U105" s="269">
        <f t="shared" si="11"/>
        <v>0.94323497144148827</v>
      </c>
      <c r="V105" s="269">
        <f t="shared" si="11"/>
        <v>0.94497572569364552</v>
      </c>
      <c r="W105" s="269">
        <f t="shared" si="11"/>
        <v>0.95810085864338901</v>
      </c>
      <c r="X105" s="269">
        <f t="shared" si="11"/>
        <v>0.94333083290274089</v>
      </c>
      <c r="Y105" s="269">
        <f t="shared" si="11"/>
        <v>0.93930549435768684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0.98760371296799565</v>
      </c>
      <c r="C106" s="318">
        <f t="shared" si="12"/>
        <v>0.98711745935488915</v>
      </c>
      <c r="D106" s="318">
        <f t="shared" si="12"/>
        <v>0.99265024365744503</v>
      </c>
      <c r="E106" s="318">
        <f t="shared" si="12"/>
        <v>0.99081249270630622</v>
      </c>
      <c r="F106" s="318">
        <f t="shared" si="12"/>
        <v>0.99068148159581038</v>
      </c>
      <c r="G106" s="318">
        <f t="shared" si="12"/>
        <v>0.99006608801270646</v>
      </c>
      <c r="H106" s="318">
        <f t="shared" si="12"/>
        <v>0.98935664312715654</v>
      </c>
      <c r="I106" s="318">
        <f t="shared" si="12"/>
        <v>0.98948077832713643</v>
      </c>
      <c r="J106" s="318">
        <f t="shared" si="12"/>
        <v>0.9712565227672515</v>
      </c>
      <c r="K106" s="318">
        <f t="shared" si="12"/>
        <v>0.97855830196710292</v>
      </c>
      <c r="L106" s="318">
        <f t="shared" si="12"/>
        <v>0.9459782441939234</v>
      </c>
      <c r="M106" s="318">
        <f t="shared" si="12"/>
        <v>0.94126657465569397</v>
      </c>
      <c r="N106" s="318">
        <f t="shared" si="12"/>
        <v>0.93854315448484238</v>
      </c>
      <c r="O106" s="318">
        <f t="shared" si="12"/>
        <v>0.93525657664775208</v>
      </c>
      <c r="P106" s="318">
        <f t="shared" si="12"/>
        <v>0.94553876627356781</v>
      </c>
      <c r="Q106" s="318">
        <f t="shared" si="12"/>
        <v>0.93150050351855318</v>
      </c>
      <c r="R106" s="318">
        <f t="shared" si="12"/>
        <v>0.93772333264661312</v>
      </c>
      <c r="S106" s="318">
        <f t="shared" si="12"/>
        <v>0.94042568239207069</v>
      </c>
      <c r="T106" s="318">
        <f t="shared" si="12"/>
        <v>0.94801846000928869</v>
      </c>
      <c r="U106" s="318">
        <f t="shared" si="12"/>
        <v>0.94323497144148827</v>
      </c>
      <c r="V106" s="318">
        <f t="shared" si="12"/>
        <v>0.94497572569364552</v>
      </c>
      <c r="W106" s="318">
        <f t="shared" si="12"/>
        <v>0.95810085864338901</v>
      </c>
      <c r="X106" s="318">
        <f t="shared" si="12"/>
        <v>0.94333083290274089</v>
      </c>
      <c r="Y106" s="318">
        <f t="shared" si="12"/>
        <v>0.93930549435768684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0.99999999999999933</v>
      </c>
      <c r="C110" s="232">
        <f t="shared" si="15"/>
        <v>1</v>
      </c>
      <c r="D110" s="232">
        <f t="shared" si="15"/>
        <v>1.0000000000000002</v>
      </c>
      <c r="E110" s="232">
        <f t="shared" si="15"/>
        <v>1</v>
      </c>
      <c r="F110" s="232">
        <f t="shared" si="15"/>
        <v>1.0000000000000002</v>
      </c>
      <c r="G110" s="232">
        <f t="shared" si="15"/>
        <v>0.99999999999999967</v>
      </c>
      <c r="H110" s="232">
        <f t="shared" si="15"/>
        <v>1.0000000000000004</v>
      </c>
      <c r="I110" s="232">
        <f t="shared" si="15"/>
        <v>1.0000000000000002</v>
      </c>
      <c r="J110" s="232">
        <f t="shared" si="15"/>
        <v>1</v>
      </c>
      <c r="K110" s="232">
        <f t="shared" si="15"/>
        <v>0.99999999999999978</v>
      </c>
      <c r="L110" s="232">
        <f t="shared" si="15"/>
        <v>1.0000000000000002</v>
      </c>
      <c r="M110" s="232">
        <f t="shared" si="15"/>
        <v>1</v>
      </c>
      <c r="N110" s="232">
        <f t="shared" si="15"/>
        <v>1</v>
      </c>
      <c r="O110" s="232">
        <f t="shared" si="15"/>
        <v>0.99999999999999989</v>
      </c>
      <c r="P110" s="232">
        <f t="shared" si="15"/>
        <v>0.99999999999999978</v>
      </c>
      <c r="Q110" s="232">
        <f t="shared" si="15"/>
        <v>1</v>
      </c>
      <c r="R110" s="232">
        <f t="shared" si="15"/>
        <v>1</v>
      </c>
      <c r="S110" s="232">
        <f t="shared" si="15"/>
        <v>0.99999999999999989</v>
      </c>
      <c r="T110" s="232">
        <f t="shared" si="15"/>
        <v>0.99999999999999989</v>
      </c>
      <c r="U110" s="232">
        <f t="shared" si="15"/>
        <v>0.99999999999999978</v>
      </c>
      <c r="V110" s="232">
        <f t="shared" si="15"/>
        <v>0.99999999999999989</v>
      </c>
      <c r="W110" s="232">
        <f t="shared" si="15"/>
        <v>1</v>
      </c>
      <c r="X110" s="232">
        <f t="shared" si="15"/>
        <v>0.99999999999999989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9.5101915501043938E-3</v>
      </c>
      <c r="C115" s="300">
        <f t="shared" si="20"/>
        <v>9.8843689609372613E-3</v>
      </c>
      <c r="D115" s="300">
        <f t="shared" si="20"/>
        <v>5.6318907184523155E-3</v>
      </c>
      <c r="E115" s="300">
        <f t="shared" si="20"/>
        <v>7.0431500806110358E-3</v>
      </c>
      <c r="F115" s="300">
        <f t="shared" si="20"/>
        <v>7.1438037656049204E-3</v>
      </c>
      <c r="G115" s="300">
        <f t="shared" si="20"/>
        <v>7.6166836951880035E-3</v>
      </c>
      <c r="H115" s="300">
        <f t="shared" si="20"/>
        <v>8.1620045941200453E-3</v>
      </c>
      <c r="I115" s="300">
        <f t="shared" si="20"/>
        <v>8.0665738473926843E-3</v>
      </c>
      <c r="J115" s="300">
        <f t="shared" si="20"/>
        <v>2.2136748258775478E-2</v>
      </c>
      <c r="K115" s="300">
        <f t="shared" si="20"/>
        <v>1.6484807725904698E-2</v>
      </c>
      <c r="L115" s="300">
        <f t="shared" si="20"/>
        <v>4.1855164532899329E-2</v>
      </c>
      <c r="M115" s="300">
        <f t="shared" si="20"/>
        <v>4.5556791378489184E-2</v>
      </c>
      <c r="N115" s="300">
        <f t="shared" si="20"/>
        <v>4.7700184843271931E-2</v>
      </c>
      <c r="O115" s="300">
        <f t="shared" si="20"/>
        <v>5.0290506686831979E-2</v>
      </c>
      <c r="P115" s="300">
        <f t="shared" si="20"/>
        <v>4.2200080163555448E-2</v>
      </c>
      <c r="Q115" s="300">
        <f t="shared" si="20"/>
        <v>5.3255842827930493E-2</v>
      </c>
      <c r="R115" s="300">
        <f t="shared" si="20"/>
        <v>4.8345948587610391E-2</v>
      </c>
      <c r="S115" s="300">
        <f t="shared" si="20"/>
        <v>4.6218295664340311E-2</v>
      </c>
      <c r="T115" s="300">
        <f t="shared" si="20"/>
        <v>4.0254885984517035E-2</v>
      </c>
      <c r="U115" s="300">
        <f t="shared" si="20"/>
        <v>4.4009350032918719E-2</v>
      </c>
      <c r="V115" s="300">
        <f t="shared" si="20"/>
        <v>4.2642077020062126E-2</v>
      </c>
      <c r="W115" s="300">
        <f t="shared" si="20"/>
        <v>3.236934098041027E-2</v>
      </c>
      <c r="X115" s="300">
        <f t="shared" si="20"/>
        <v>4.3934026276366521E-2</v>
      </c>
      <c r="Y115" s="300">
        <f t="shared" si="20"/>
        <v>4.7099925497258555E-2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2.8709849520286823E-2</v>
      </c>
      <c r="C116" s="301">
        <f t="shared" si="21"/>
        <v>2.8699003798233699E-2</v>
      </c>
      <c r="D116" s="301">
        <f t="shared" si="21"/>
        <v>2.8822264037146311E-2</v>
      </c>
      <c r="E116" s="301">
        <f t="shared" si="21"/>
        <v>2.8781357968677937E-2</v>
      </c>
      <c r="F116" s="301">
        <f t="shared" si="21"/>
        <v>2.8778440470562196E-2</v>
      </c>
      <c r="G116" s="301">
        <f t="shared" si="21"/>
        <v>2.8764733805936582E-2</v>
      </c>
      <c r="H116" s="301">
        <f t="shared" si="21"/>
        <v>2.8748927403068995E-2</v>
      </c>
      <c r="I116" s="301">
        <f t="shared" si="21"/>
        <v>2.8751693511669785E-2</v>
      </c>
      <c r="J116" s="301">
        <f t="shared" si="21"/>
        <v>2.8343862369310868E-2</v>
      </c>
      <c r="K116" s="301">
        <f t="shared" si="21"/>
        <v>2.8507686732582482E-2</v>
      </c>
      <c r="L116" s="301">
        <f t="shared" si="21"/>
        <v>2.7772314071510165E-2</v>
      </c>
      <c r="M116" s="301">
        <f t="shared" si="21"/>
        <v>2.7665020539753959E-2</v>
      </c>
      <c r="N116" s="301">
        <f t="shared" si="21"/>
        <v>2.7602893192948653E-2</v>
      </c>
      <c r="O116" s="301">
        <f t="shared" si="21"/>
        <v>2.7527811400381672E-2</v>
      </c>
      <c r="P116" s="301">
        <f t="shared" si="21"/>
        <v>2.7762316516998391E-2</v>
      </c>
      <c r="Q116" s="301">
        <f t="shared" si="21"/>
        <v>2.7441859628175934E-2</v>
      </c>
      <c r="R116" s="301">
        <f t="shared" si="21"/>
        <v>2.7584175403257683E-2</v>
      </c>
      <c r="S116" s="301">
        <f t="shared" si="21"/>
        <v>2.7645846502482876E-2</v>
      </c>
      <c r="T116" s="301">
        <f t="shared" si="21"/>
        <v>2.781869895697053E-2</v>
      </c>
      <c r="U116" s="301">
        <f t="shared" si="21"/>
        <v>2.7709873912089292E-2</v>
      </c>
      <c r="V116" s="301">
        <f t="shared" si="21"/>
        <v>2.7749505013911248E-2</v>
      </c>
      <c r="W116" s="301">
        <f t="shared" si="21"/>
        <v>2.8047265478828687E-2</v>
      </c>
      <c r="X116" s="301">
        <f t="shared" si="21"/>
        <v>2.7712057209380695E-2</v>
      </c>
      <c r="Y116" s="301">
        <f t="shared" si="21"/>
        <v>2.7620292014572216E-2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2.8709849520286823E-2</v>
      </c>
      <c r="C117" s="302">
        <f t="shared" si="22"/>
        <v>2.8699003798233699E-2</v>
      </c>
      <c r="D117" s="302">
        <f t="shared" si="22"/>
        <v>2.8822264037146311E-2</v>
      </c>
      <c r="E117" s="302">
        <f t="shared" si="22"/>
        <v>2.8781357968677937E-2</v>
      </c>
      <c r="F117" s="302">
        <f t="shared" si="22"/>
        <v>2.8778440470562196E-2</v>
      </c>
      <c r="G117" s="302">
        <f t="shared" si="22"/>
        <v>2.8764733805936582E-2</v>
      </c>
      <c r="H117" s="302">
        <f t="shared" si="22"/>
        <v>2.8748927403068995E-2</v>
      </c>
      <c r="I117" s="302">
        <f t="shared" si="22"/>
        <v>2.8751693511669785E-2</v>
      </c>
      <c r="J117" s="302">
        <f t="shared" si="22"/>
        <v>2.8343862369310868E-2</v>
      </c>
      <c r="K117" s="302">
        <f t="shared" si="22"/>
        <v>2.8507686732582482E-2</v>
      </c>
      <c r="L117" s="302">
        <f t="shared" si="22"/>
        <v>2.7772314071510165E-2</v>
      </c>
      <c r="M117" s="302">
        <f t="shared" si="22"/>
        <v>2.7665020539753959E-2</v>
      </c>
      <c r="N117" s="302">
        <f t="shared" si="22"/>
        <v>2.7602893192948653E-2</v>
      </c>
      <c r="O117" s="302">
        <f t="shared" si="22"/>
        <v>2.7527811400381672E-2</v>
      </c>
      <c r="P117" s="302">
        <f t="shared" si="22"/>
        <v>2.7762316516998391E-2</v>
      </c>
      <c r="Q117" s="302">
        <f t="shared" si="22"/>
        <v>2.7441859628175934E-2</v>
      </c>
      <c r="R117" s="302">
        <f t="shared" si="22"/>
        <v>2.7584175403257683E-2</v>
      </c>
      <c r="S117" s="302">
        <f t="shared" si="22"/>
        <v>2.7645846502482876E-2</v>
      </c>
      <c r="T117" s="302">
        <f t="shared" si="22"/>
        <v>2.781869895697053E-2</v>
      </c>
      <c r="U117" s="302">
        <f t="shared" si="22"/>
        <v>2.7709873912089292E-2</v>
      </c>
      <c r="V117" s="302">
        <f t="shared" si="22"/>
        <v>2.7749505013911248E-2</v>
      </c>
      <c r="W117" s="302">
        <f t="shared" si="22"/>
        <v>2.8047265478828687E-2</v>
      </c>
      <c r="X117" s="302">
        <f t="shared" si="22"/>
        <v>2.7712057209380695E-2</v>
      </c>
      <c r="Y117" s="302">
        <f t="shared" si="22"/>
        <v>2.7620292014572216E-2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0.86129548560860447</v>
      </c>
      <c r="C119" s="301">
        <f t="shared" si="24"/>
        <v>0.8609701139470114</v>
      </c>
      <c r="D119" s="301">
        <f t="shared" si="24"/>
        <v>0.86466792111438973</v>
      </c>
      <c r="E119" s="301">
        <f t="shared" si="24"/>
        <v>0.86344073906033858</v>
      </c>
      <c r="F119" s="301">
        <f t="shared" si="24"/>
        <v>0.86335321411686561</v>
      </c>
      <c r="G119" s="301">
        <f t="shared" si="24"/>
        <v>0.86294201417809735</v>
      </c>
      <c r="H119" s="301">
        <f t="shared" si="24"/>
        <v>0.86246782209206996</v>
      </c>
      <c r="I119" s="301">
        <f t="shared" si="24"/>
        <v>0.86255080535009376</v>
      </c>
      <c r="J119" s="301">
        <f t="shared" si="24"/>
        <v>0.85031587107932594</v>
      </c>
      <c r="K119" s="301">
        <f t="shared" si="24"/>
        <v>0.85523060197747414</v>
      </c>
      <c r="L119" s="301">
        <f t="shared" si="24"/>
        <v>0.83316942214530532</v>
      </c>
      <c r="M119" s="301">
        <f t="shared" si="24"/>
        <v>0.82995061619261834</v>
      </c>
      <c r="N119" s="301">
        <f t="shared" si="24"/>
        <v>0.82808679578845945</v>
      </c>
      <c r="O119" s="301">
        <f t="shared" si="24"/>
        <v>0.82583434201145067</v>
      </c>
      <c r="P119" s="301">
        <f t="shared" si="24"/>
        <v>0.83286949550995182</v>
      </c>
      <c r="Q119" s="301">
        <f t="shared" si="24"/>
        <v>0.82325578884527806</v>
      </c>
      <c r="R119" s="301">
        <f t="shared" si="24"/>
        <v>0.82752526209773025</v>
      </c>
      <c r="S119" s="301">
        <f t="shared" si="24"/>
        <v>0.82937539507448677</v>
      </c>
      <c r="T119" s="301">
        <f t="shared" si="24"/>
        <v>0.83456096870911578</v>
      </c>
      <c r="U119" s="301">
        <f t="shared" si="24"/>
        <v>0.83129621736267933</v>
      </c>
      <c r="V119" s="301">
        <f t="shared" si="24"/>
        <v>0.83248515041733739</v>
      </c>
      <c r="W119" s="301">
        <f t="shared" si="24"/>
        <v>0.84141796436486083</v>
      </c>
      <c r="X119" s="301">
        <f t="shared" si="24"/>
        <v>0.83136171628142053</v>
      </c>
      <c r="Y119" s="301">
        <f t="shared" si="24"/>
        <v>0.8286087604371668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0.86129548560860447</v>
      </c>
      <c r="C120" s="302">
        <f t="shared" si="25"/>
        <v>0.8609701139470114</v>
      </c>
      <c r="D120" s="302">
        <f t="shared" si="25"/>
        <v>0.86466792111438973</v>
      </c>
      <c r="E120" s="302">
        <f t="shared" si="25"/>
        <v>0.86344073906033858</v>
      </c>
      <c r="F120" s="302">
        <f t="shared" si="25"/>
        <v>0.86335321411686561</v>
      </c>
      <c r="G120" s="302">
        <f t="shared" si="25"/>
        <v>0.86294201417809735</v>
      </c>
      <c r="H120" s="302">
        <f t="shared" si="25"/>
        <v>0.86246782209206996</v>
      </c>
      <c r="I120" s="302">
        <f t="shared" si="25"/>
        <v>0.86255080535009376</v>
      </c>
      <c r="J120" s="302">
        <f t="shared" si="25"/>
        <v>0.85031587107932594</v>
      </c>
      <c r="K120" s="302">
        <f t="shared" si="25"/>
        <v>0.85523060197747414</v>
      </c>
      <c r="L120" s="302">
        <f t="shared" si="25"/>
        <v>0.83316942214530532</v>
      </c>
      <c r="M120" s="302">
        <f t="shared" si="25"/>
        <v>0.82995061619261834</v>
      </c>
      <c r="N120" s="302">
        <f t="shared" si="25"/>
        <v>0.82808679578845945</v>
      </c>
      <c r="O120" s="302">
        <f t="shared" si="25"/>
        <v>0.82583434201145067</v>
      </c>
      <c r="P120" s="302">
        <f t="shared" si="25"/>
        <v>0.83286949550995182</v>
      </c>
      <c r="Q120" s="302">
        <f t="shared" si="25"/>
        <v>0.82325578884527806</v>
      </c>
      <c r="R120" s="302">
        <f t="shared" si="25"/>
        <v>0.82752526209773025</v>
      </c>
      <c r="S120" s="302">
        <f t="shared" si="25"/>
        <v>0.82937539507448677</v>
      </c>
      <c r="T120" s="302">
        <f t="shared" si="25"/>
        <v>0.83456096870911578</v>
      </c>
      <c r="U120" s="302">
        <f t="shared" si="25"/>
        <v>0.83129621736267933</v>
      </c>
      <c r="V120" s="302">
        <f t="shared" si="25"/>
        <v>0.83248515041733739</v>
      </c>
      <c r="W120" s="302">
        <f t="shared" si="25"/>
        <v>0.84141796436486083</v>
      </c>
      <c r="X120" s="302">
        <f t="shared" si="25"/>
        <v>0.83136171628142053</v>
      </c>
      <c r="Y120" s="302">
        <f t="shared" si="25"/>
        <v>0.8286087604371668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0.10048447332100369</v>
      </c>
      <c r="C122" s="301">
        <f t="shared" si="27"/>
        <v>0.10044651329381771</v>
      </c>
      <c r="D122" s="301">
        <f t="shared" si="27"/>
        <v>0.10087792413001184</v>
      </c>
      <c r="E122" s="301">
        <f t="shared" si="27"/>
        <v>0.10073475289037258</v>
      </c>
      <c r="F122" s="301">
        <f t="shared" si="27"/>
        <v>0.10072454164696745</v>
      </c>
      <c r="G122" s="301">
        <f t="shared" si="27"/>
        <v>0.10067656832077776</v>
      </c>
      <c r="H122" s="301">
        <f t="shared" si="27"/>
        <v>0.10062124591074129</v>
      </c>
      <c r="I122" s="301">
        <f t="shared" si="27"/>
        <v>0.10063092729084402</v>
      </c>
      <c r="J122" s="301">
        <f t="shared" si="27"/>
        <v>9.920351829258775E-2</v>
      </c>
      <c r="K122" s="301">
        <f t="shared" si="27"/>
        <v>9.9776903564038413E-2</v>
      </c>
      <c r="L122" s="301">
        <f t="shared" si="27"/>
        <v>9.7203099250285377E-2</v>
      </c>
      <c r="M122" s="301">
        <f t="shared" si="27"/>
        <v>9.6827571889138583E-2</v>
      </c>
      <c r="N122" s="301">
        <f t="shared" si="27"/>
        <v>9.6610126175320013E-2</v>
      </c>
      <c r="O122" s="301">
        <f t="shared" si="27"/>
        <v>9.6347339901335635E-2</v>
      </c>
      <c r="P122" s="301">
        <f t="shared" si="27"/>
        <v>9.7168107809494114E-2</v>
      </c>
      <c r="Q122" s="301">
        <f t="shared" si="27"/>
        <v>9.6046508698615501E-2</v>
      </c>
      <c r="R122" s="301">
        <f t="shared" si="27"/>
        <v>9.6544613911401622E-2</v>
      </c>
      <c r="S122" s="301">
        <f t="shared" si="27"/>
        <v>9.6760462758689908E-2</v>
      </c>
      <c r="T122" s="301">
        <f t="shared" si="27"/>
        <v>9.7365446349396589E-2</v>
      </c>
      <c r="U122" s="301">
        <f t="shared" si="27"/>
        <v>9.6984558692312317E-2</v>
      </c>
      <c r="V122" s="301">
        <f t="shared" si="27"/>
        <v>9.7123267548689149E-2</v>
      </c>
      <c r="W122" s="301">
        <f t="shared" si="27"/>
        <v>9.8165429175900168E-2</v>
      </c>
      <c r="X122" s="301">
        <f t="shared" si="27"/>
        <v>9.6992200232832143E-2</v>
      </c>
      <c r="Y122" s="301">
        <f t="shared" si="27"/>
        <v>9.6671022051002545E-2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0.10048447332100369</v>
      </c>
      <c r="C123" s="302">
        <f t="shared" si="28"/>
        <v>0.10044651329381771</v>
      </c>
      <c r="D123" s="302">
        <f t="shared" si="28"/>
        <v>0.10087792413001184</v>
      </c>
      <c r="E123" s="302">
        <f t="shared" si="28"/>
        <v>0.10073475289037258</v>
      </c>
      <c r="F123" s="302">
        <f t="shared" si="28"/>
        <v>0.10072454164696745</v>
      </c>
      <c r="G123" s="302">
        <f t="shared" si="28"/>
        <v>0.10067656832077776</v>
      </c>
      <c r="H123" s="302">
        <f t="shared" si="28"/>
        <v>0.10062124591074129</v>
      </c>
      <c r="I123" s="302">
        <f t="shared" si="28"/>
        <v>0.10063092729084402</v>
      </c>
      <c r="J123" s="302">
        <f t="shared" si="28"/>
        <v>9.920351829258775E-2</v>
      </c>
      <c r="K123" s="302">
        <f t="shared" si="28"/>
        <v>9.9776903564038413E-2</v>
      </c>
      <c r="L123" s="302">
        <f t="shared" si="28"/>
        <v>9.7203099250285377E-2</v>
      </c>
      <c r="M123" s="302">
        <f t="shared" si="28"/>
        <v>9.6827571889138583E-2</v>
      </c>
      <c r="N123" s="302">
        <f t="shared" si="28"/>
        <v>9.6610126175320013E-2</v>
      </c>
      <c r="O123" s="302">
        <f t="shared" si="28"/>
        <v>9.6347339901335635E-2</v>
      </c>
      <c r="P123" s="302">
        <f t="shared" si="28"/>
        <v>9.7168107809494114E-2</v>
      </c>
      <c r="Q123" s="302">
        <f t="shared" si="28"/>
        <v>9.6046508698615501E-2</v>
      </c>
      <c r="R123" s="302">
        <f t="shared" si="28"/>
        <v>9.6544613911401622E-2</v>
      </c>
      <c r="S123" s="302">
        <f t="shared" si="28"/>
        <v>9.6760462758689908E-2</v>
      </c>
      <c r="T123" s="302">
        <f t="shared" si="28"/>
        <v>9.7365446349396589E-2</v>
      </c>
      <c r="U123" s="302">
        <f t="shared" si="28"/>
        <v>9.6984558692312317E-2</v>
      </c>
      <c r="V123" s="302">
        <f t="shared" si="28"/>
        <v>9.7123267548689149E-2</v>
      </c>
      <c r="W123" s="302">
        <f t="shared" si="28"/>
        <v>9.8165429175900168E-2</v>
      </c>
      <c r="X123" s="302">
        <f t="shared" si="28"/>
        <v>9.6992200232832143E-2</v>
      </c>
      <c r="Y123" s="302">
        <f t="shared" si="28"/>
        <v>9.6671022051002545E-2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2.2346197187330996</v>
      </c>
      <c r="C136" s="320">
        <f>IF(C$5=0,0,C$5/PPA_fec!C$5)</f>
        <v>1.7808399625693847</v>
      </c>
      <c r="D136" s="320">
        <f>IF(D$5=0,0,D$5/PPA_fec!D$5)</f>
        <v>2.4752437186772793</v>
      </c>
      <c r="E136" s="320">
        <f>IF(E$5=0,0,E$5/PPA_fec!E$5)</f>
        <v>2.4452701822269169</v>
      </c>
      <c r="F136" s="320">
        <f>IF(F$5=0,0,F$5/PPA_fec!F$5)</f>
        <v>1.7667055174662882</v>
      </c>
      <c r="G136" s="320">
        <f>IF(G$5=0,0,G$5/PPA_fec!G$5)</f>
        <v>2.4613753972493706</v>
      </c>
      <c r="H136" s="320">
        <f>IF(H$5=0,0,H$5/PPA_fec!H$5)</f>
        <v>2.5805021731102817</v>
      </c>
      <c r="I136" s="320">
        <f>IF(I$5=0,0,I$5/PPA_fec!I$5)</f>
        <v>2.9570361207124014</v>
      </c>
      <c r="J136" s="320">
        <f>IF(J$5=0,0,J$5/PPA_fec!J$5)</f>
        <v>0.93273406122921154</v>
      </c>
      <c r="K136" s="320">
        <f>IF(K$5=0,0,K$5/PPA_fec!K$5)</f>
        <v>1.1368428632138532</v>
      </c>
      <c r="L136" s="320">
        <f>IF(L$5=0,0,L$5/PPA_fec!L$5)</f>
        <v>0.51486173394048962</v>
      </c>
      <c r="M136" s="320">
        <f>IF(M$5=0,0,M$5/PPA_fec!M$5)</f>
        <v>0.48631019854957891</v>
      </c>
      <c r="N136" s="320">
        <f>IF(N$5=0,0,N$5/PPA_fec!N$5)</f>
        <v>0.47260861609136318</v>
      </c>
      <c r="O136" s="320">
        <f>IF(O$5=0,0,O$5/PPA_fec!O$5)</f>
        <v>0.46598474984573662</v>
      </c>
      <c r="P136" s="320">
        <f>IF(P$5=0,0,P$5/PPA_fec!P$5)</f>
        <v>0.5049179134638343</v>
      </c>
      <c r="Q136" s="320">
        <f>IF(Q$5=0,0,Q$5/PPA_fec!Q$5)</f>
        <v>0.43023879131862219</v>
      </c>
      <c r="R136" s="320">
        <f>IF(R$5=0,0,R$5/PPA_fec!R$5)</f>
        <v>0.45851573876652962</v>
      </c>
      <c r="S136" s="320">
        <f>IF(S$5=0,0,S$5/PPA_fec!S$5)</f>
        <v>0.45394698194671573</v>
      </c>
      <c r="T136" s="320">
        <f>IF(T$5=0,0,T$5/PPA_fec!T$5)</f>
        <v>0.50241291832049284</v>
      </c>
      <c r="U136" s="320">
        <f>IF(U$5=0,0,U$5/PPA_fec!U$5)</f>
        <v>0.46145152793663108</v>
      </c>
      <c r="V136" s="320">
        <f>IF(V$5=0,0,V$5/PPA_fec!V$5)</f>
        <v>0.46434555361882962</v>
      </c>
      <c r="W136" s="320">
        <f>IF(W$5=0,0,W$5/PPA_fec!W$5)</f>
        <v>0.58790064302180023</v>
      </c>
      <c r="X136" s="320">
        <f>IF(X$5=0,0,X$5/PPA_fec!X$5)</f>
        <v>0.42789409877660328</v>
      </c>
      <c r="Y136" s="320">
        <f>IF(Y$5=0,0,Y$5/PPA_fec!Y$5)</f>
        <v>0.3890933746583003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2.1554076922639172</v>
      </c>
      <c r="C141" s="275">
        <f>IF(C$10=0,0,C$10/PPA_fec!C$10)</f>
        <v>1.8860443300274108</v>
      </c>
      <c r="D141" s="275">
        <f>IF(D$10=0,0,D$10/PPA_fec!D$10)</f>
        <v>1.6917481808146697</v>
      </c>
      <c r="E141" s="275">
        <f>IF(E$10=0,0,E$10/PPA_fec!E$10)</f>
        <v>1.8889757245826491</v>
      </c>
      <c r="F141" s="275">
        <f>IF(F$10=0,0,F$10/PPA_fec!F$10)</f>
        <v>1.4085458725957842</v>
      </c>
      <c r="G141" s="275">
        <f>IF(G$10=0,0,G$10/PPA_fec!G$10)</f>
        <v>2.0324961942331927</v>
      </c>
      <c r="H141" s="275">
        <f>IF(H$10=0,0,H$10/PPA_fec!H$10)</f>
        <v>2.1584269577268178</v>
      </c>
      <c r="I141" s="275">
        <f>IF(I$10=0,0,I$10/PPA_fec!I$10)</f>
        <v>2.2828421538639487</v>
      </c>
      <c r="J141" s="275">
        <f>IF(J$10=0,0,J$10/PPA_fec!J$10)</f>
        <v>2.1660825804833257</v>
      </c>
      <c r="K141" s="275">
        <f>IF(K$10=0,0,K$10/PPA_fec!K$10)</f>
        <v>2.0237613919842983</v>
      </c>
      <c r="L141" s="275">
        <f>IF(L$10=0,0,L$10/PPA_fec!L$10)</f>
        <v>2.2836620803377268</v>
      </c>
      <c r="M141" s="275">
        <f>IF(M$10=0,0,M$10/PPA_fec!M$10)</f>
        <v>2.3103252847304034</v>
      </c>
      <c r="N141" s="275">
        <f>IF(N$10=0,0,N$10/PPA_fec!N$10)</f>
        <v>2.2983891079764911</v>
      </c>
      <c r="O141" s="275">
        <f>IF(O$10=0,0,O$10/PPA_fec!O$10)</f>
        <v>2.3100362302592972</v>
      </c>
      <c r="P141" s="275">
        <f>IF(P$10=0,0,P$10/PPA_fec!P$10)</f>
        <v>2.2428123603845229</v>
      </c>
      <c r="Q141" s="275">
        <f>IF(Q$10=0,0,Q$10/PPA_fec!Q$10)</f>
        <v>2.3014314030448646</v>
      </c>
      <c r="R141" s="275">
        <f>IF(R$10=0,0,R$10/PPA_fec!R$10)</f>
        <v>2.2740573161835118</v>
      </c>
      <c r="S141" s="275">
        <f>IF(S$10=0,0,S$10/PPA_fec!S$10)</f>
        <v>2.2410163650166033</v>
      </c>
      <c r="T141" s="275">
        <f>IF(T$10=0,0,T$10/PPA_fec!T$10)</f>
        <v>2.1833541182367933</v>
      </c>
      <c r="U141" s="275">
        <f>IF(U$10=0,0,U$10/PPA_fec!U$10)</f>
        <v>2.2040281575807845</v>
      </c>
      <c r="V141" s="275">
        <f>IF(V$10=0,0,V$10/PPA_fec!V$10)</f>
        <v>2.1657467596000677</v>
      </c>
      <c r="W141" s="275">
        <f>IF(W$10=0,0,W$10/PPA_fec!W$10)</f>
        <v>2.0887236733198207</v>
      </c>
      <c r="X141" s="275">
        <f>IF(X$10=0,0,X$10/PPA_fec!X$10)</f>
        <v>2.151700930772888</v>
      </c>
      <c r="Y141" s="275">
        <f>IF(Y$10=0,0,Y$10/PPA_fec!Y$10)</f>
        <v>2.1570226495369376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2.5596329212068807</v>
      </c>
      <c r="C143" s="276">
        <f>IF(C$17=0,0,C$17/PPA_fec!C$17)</f>
        <v>2.0846417858640418</v>
      </c>
      <c r="D143" s="276">
        <f>IF(D$17=0,0,D$17/PPA_fec!D$17)</f>
        <v>2.8694632677721312</v>
      </c>
      <c r="E143" s="276">
        <f>IF(E$17=0,0,E$17/PPA_fec!E$17)</f>
        <v>2.850371705855451</v>
      </c>
      <c r="F143" s="276">
        <f>IF(F$17=0,0,F$17/PPA_fec!F$17)</f>
        <v>2.1062186066504878</v>
      </c>
      <c r="G143" s="276">
        <f>IF(G$17=0,0,G$17/PPA_fec!G$17)</f>
        <v>2.8311025534685332</v>
      </c>
      <c r="H143" s="276">
        <f>IF(H$17=0,0,H$17/PPA_fec!H$17)</f>
        <v>2.9497663875755484</v>
      </c>
      <c r="I143" s="276">
        <f>IF(I$17=0,0,I$17/PPA_fec!I$17)</f>
        <v>3.315693285517443</v>
      </c>
      <c r="J143" s="276">
        <f>IF(J$17=0,0,J$17/PPA_fec!J$17)</f>
        <v>1.0386227224492866</v>
      </c>
      <c r="K143" s="276">
        <f>IF(K$17=0,0,K$17/PPA_fec!K$17)</f>
        <v>1.2930303791097588</v>
      </c>
      <c r="L143" s="276">
        <f>IF(L$17=0,0,L$17/PPA_fec!L$17)</f>
        <v>0.54628121225185078</v>
      </c>
      <c r="M143" s="276">
        <f>IF(M$17=0,0,M$17/PPA_fec!M$17)</f>
        <v>0.51061431812499636</v>
      </c>
      <c r="N143" s="276">
        <f>IF(N$17=0,0,N$17/PPA_fec!N$17)</f>
        <v>0.49702997494450463</v>
      </c>
      <c r="O143" s="276">
        <f>IF(O$17=0,0,O$17/PPA_fec!O$17)</f>
        <v>0.48775245590304078</v>
      </c>
      <c r="P143" s="276">
        <f>IF(P$17=0,0,P$17/PPA_fec!P$17)</f>
        <v>0.53997032979668969</v>
      </c>
      <c r="Q143" s="276">
        <f>IF(Q$17=0,0,Q$17/PPA_fec!Q$17)</f>
        <v>0.44904269809478192</v>
      </c>
      <c r="R143" s="276">
        <f>IF(R$17=0,0,R$17/PPA_fec!R$17)</f>
        <v>0.48425742711435943</v>
      </c>
      <c r="S143" s="276">
        <f>IF(S$17=0,0,S$17/PPA_fec!S$17)</f>
        <v>0.48285090375102024</v>
      </c>
      <c r="T143" s="276">
        <f>IF(T$17=0,0,T$17/PPA_fec!T$17)</f>
        <v>0.54248957825323729</v>
      </c>
      <c r="U143" s="276">
        <f>IF(U$17=0,0,U$17/PPA_fec!U$17)</f>
        <v>0.49451014087936518</v>
      </c>
      <c r="V143" s="276">
        <f>IF(V$17=0,0,V$17/PPA_fec!V$17)</f>
        <v>0.50020377752169376</v>
      </c>
      <c r="W143" s="276">
        <f>IF(W$17=0,0,W$17/PPA_fec!W$17)</f>
        <v>0.64787840207776204</v>
      </c>
      <c r="X143" s="276">
        <f>IF(X$17=0,0,X$17/PPA_fec!X$17)</f>
        <v>0.45879487601231944</v>
      </c>
      <c r="Y143" s="276">
        <f>IF(Y$17=0,0,Y$17/PPA_fec!Y$17)</f>
        <v>0.41438076446337752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2.6105123359567939</v>
      </c>
      <c r="C146" s="320">
        <f>IF(C$32=0,0,C$32/PPA_fec!C$32)</f>
        <v>2.2258620606187396</v>
      </c>
      <c r="D146" s="320">
        <f>IF(D$32=0,0,D$32/PPA_fec!D$32)</f>
        <v>2.9729926370631139</v>
      </c>
      <c r="E146" s="320">
        <f>IF(E$32=0,0,E$32/PPA_fec!E$32)</f>
        <v>2.9895599403245283</v>
      </c>
      <c r="F146" s="320">
        <f>IF(F$32=0,0,F$32/PPA_fec!F$32)</f>
        <v>2.3153724907142617</v>
      </c>
      <c r="G146" s="320">
        <f>IF(G$32=0,0,G$32/PPA_fec!G$32)</f>
        <v>2.8982263615475428</v>
      </c>
      <c r="H146" s="320">
        <f>IF(H$32=0,0,H$32/PPA_fec!H$32)</f>
        <v>2.9840002300816488</v>
      </c>
      <c r="I146" s="320">
        <f>IF(I$32=0,0,I$32/PPA_fec!I$32)</f>
        <v>3.2295954806920992</v>
      </c>
      <c r="J146" s="320">
        <f>IF(J$32=0,0,J$32/PPA_fec!J$32)</f>
        <v>1.0516494014374951</v>
      </c>
      <c r="K146" s="320">
        <f>IF(K$32=0,0,K$32/PPA_fec!K$32)</f>
        <v>1.3367796507471343</v>
      </c>
      <c r="L146" s="320">
        <f>IF(L$32=0,0,L$32/PPA_fec!L$32)</f>
        <v>0.5432987429170506</v>
      </c>
      <c r="M146" s="320">
        <f>IF(M$32=0,0,M$32/PPA_fec!M$32)</f>
        <v>0.50479710762485575</v>
      </c>
      <c r="N146" s="320">
        <f>IF(N$32=0,0,N$32/PPA_fec!N$32)</f>
        <v>0.49589967503529531</v>
      </c>
      <c r="O146" s="320">
        <f>IF(O$32=0,0,O$32/PPA_fec!O$32)</f>
        <v>0.48638606514005889</v>
      </c>
      <c r="P146" s="320">
        <f>IF(P$32=0,0,P$32/PPA_fec!P$32)</f>
        <v>0.54495295877769345</v>
      </c>
      <c r="Q146" s="320">
        <f>IF(Q$32=0,0,Q$32/PPA_fec!Q$32)</f>
        <v>0.45038425473385224</v>
      </c>
      <c r="R146" s="320">
        <f>IF(R$32=0,0,R$32/PPA_fec!R$32)</f>
        <v>0.48787731041935045</v>
      </c>
      <c r="S146" s="320">
        <f>IF(S$32=0,0,S$32/PPA_fec!S$32)</f>
        <v>0.48965540092086773</v>
      </c>
      <c r="T146" s="320">
        <f>IF(T$32=0,0,T$32/PPA_fec!T$32)</f>
        <v>0.55371523967744984</v>
      </c>
      <c r="U146" s="320">
        <f>IF(U$32=0,0,U$32/PPA_fec!U$32)</f>
        <v>0.50457554515037772</v>
      </c>
      <c r="V146" s="320">
        <f>IF(V$32=0,0,V$32/PPA_fec!V$32)</f>
        <v>0.51285995815250474</v>
      </c>
      <c r="W146" s="320">
        <f>IF(W$32=0,0,W$32/PPA_fec!W$32)</f>
        <v>0.66807304963247949</v>
      </c>
      <c r="X146" s="320">
        <f>IF(X$32=0,0,X$32/PPA_fec!X$32)</f>
        <v>0.4692936175152711</v>
      </c>
      <c r="Y146" s="320">
        <f>IF(Y$32=0,0,Y$32/PPA_fec!Y$32)</f>
        <v>0.42377821634127627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2.1554076922639189</v>
      </c>
      <c r="C151" s="275">
        <f>IF(C$37=0,0,C$37/PPA_fec!C$37)</f>
        <v>1.8860443300274108</v>
      </c>
      <c r="D151" s="275">
        <f>IF(D$37=0,0,D$37/PPA_fec!D$37)</f>
        <v>1.691748180814669</v>
      </c>
      <c r="E151" s="275">
        <f>IF(E$37=0,0,E$37/PPA_fec!E$37)</f>
        <v>1.8889757245826491</v>
      </c>
      <c r="F151" s="275">
        <f>IF(F$37=0,0,F$37/PPA_fec!F$37)</f>
        <v>1.4085458725957838</v>
      </c>
      <c r="G151" s="275">
        <f>IF(G$37=0,0,G$37/PPA_fec!G$37)</f>
        <v>2.0324961942331923</v>
      </c>
      <c r="H151" s="275">
        <f>IF(H$37=0,0,H$37/PPA_fec!H$37)</f>
        <v>2.1584269577268174</v>
      </c>
      <c r="I151" s="275">
        <f>IF(I$37=0,0,I$37/PPA_fec!I$37)</f>
        <v>2.2828421538639483</v>
      </c>
      <c r="J151" s="275">
        <f>IF(J$37=0,0,J$37/PPA_fec!J$37)</f>
        <v>2.1660825804833257</v>
      </c>
      <c r="K151" s="275">
        <f>IF(K$37=0,0,K$37/PPA_fec!K$37)</f>
        <v>2.0237613919842992</v>
      </c>
      <c r="L151" s="275">
        <f>IF(L$37=0,0,L$37/PPA_fec!L$37)</f>
        <v>2.2836620803377263</v>
      </c>
      <c r="M151" s="275">
        <f>IF(M$37=0,0,M$37/PPA_fec!M$37)</f>
        <v>2.3103252847304034</v>
      </c>
      <c r="N151" s="275">
        <f>IF(N$37=0,0,N$37/PPA_fec!N$37)</f>
        <v>2.2983891079764915</v>
      </c>
      <c r="O151" s="275">
        <f>IF(O$37=0,0,O$37/PPA_fec!O$37)</f>
        <v>2.3100362302592989</v>
      </c>
      <c r="P151" s="275">
        <f>IF(P$37=0,0,P$37/PPA_fec!P$37)</f>
        <v>2.2428123603845229</v>
      </c>
      <c r="Q151" s="275">
        <f>IF(Q$37=0,0,Q$37/PPA_fec!Q$37)</f>
        <v>2.3014314030448646</v>
      </c>
      <c r="R151" s="275">
        <f>IF(R$37=0,0,R$37/PPA_fec!R$37)</f>
        <v>2.2740573161835109</v>
      </c>
      <c r="S151" s="275">
        <f>IF(S$37=0,0,S$37/PPA_fec!S$37)</f>
        <v>2.2410163650166037</v>
      </c>
      <c r="T151" s="275">
        <f>IF(T$37=0,0,T$37/PPA_fec!T$37)</f>
        <v>2.1833541182367928</v>
      </c>
      <c r="U151" s="275">
        <f>IF(U$37=0,0,U$37/PPA_fec!U$37)</f>
        <v>2.2040281575807854</v>
      </c>
      <c r="V151" s="275">
        <f>IF(V$37=0,0,V$37/PPA_fec!V$37)</f>
        <v>2.1657467596000686</v>
      </c>
      <c r="W151" s="275">
        <f>IF(W$37=0,0,W$37/PPA_fec!W$37)</f>
        <v>2.0887236733198193</v>
      </c>
      <c r="X151" s="275">
        <f>IF(X$37=0,0,X$37/PPA_fec!X$37)</f>
        <v>2.1517009307728867</v>
      </c>
      <c r="Y151" s="275">
        <f>IF(Y$37=0,0,Y$37/PPA_fec!Y$37)</f>
        <v>2.1570226495369371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1.6754255790033601</v>
      </c>
      <c r="C152" s="276">
        <f>IF(C$43=0,0,C$43/PPA_fec!C$43)</f>
        <v>1.1983193976328559</v>
      </c>
      <c r="D152" s="276">
        <f>IF(D$43=0,0,D$43/PPA_fec!D$43)</f>
        <v>1.7801353937212869</v>
      </c>
      <c r="E152" s="276">
        <f>IF(E$43=0,0,E$43/PPA_fec!E$43)</f>
        <v>1.7084191901318533</v>
      </c>
      <c r="F152" s="276">
        <f>IF(F$43=0,0,F$43/PPA_fec!F$43)</f>
        <v>1.1188909289965947</v>
      </c>
      <c r="G152" s="276">
        <f>IF(G$43=0,0,G$43/PPA_fec!G$43)</f>
        <v>1.8251784158533089</v>
      </c>
      <c r="H152" s="276">
        <f>IF(H$43=0,0,H$43/PPA_fec!H$43)</f>
        <v>1.9741480014122257</v>
      </c>
      <c r="I152" s="276">
        <f>IF(I$43=0,0,I$43/PPA_fec!I$43)</f>
        <v>2.5292999704910608</v>
      </c>
      <c r="J152" s="276">
        <f>IF(J$43=0,0,J$43/PPA_fec!J$43)</f>
        <v>0.72758877529778998</v>
      </c>
      <c r="K152" s="276">
        <f>IF(K$43=0,0,K$43/PPA_fec!K$43)</f>
        <v>0.83133210030031823</v>
      </c>
      <c r="L152" s="276">
        <f>IF(L$43=0,0,L$43/PPA_fec!L$43)</f>
        <v>0.44277921688550859</v>
      </c>
      <c r="M152" s="276">
        <f>IF(M$43=0,0,M$43/PPA_fec!M$43)</f>
        <v>0.43133500881968428</v>
      </c>
      <c r="N152" s="276">
        <f>IF(N$43=0,0,N$43/PPA_fec!N$43)</f>
        <v>0.40711483701575318</v>
      </c>
      <c r="O152" s="276">
        <f>IF(O$43=0,0,O$43/PPA_fec!O$43)</f>
        <v>0.40442290765639921</v>
      </c>
      <c r="P152" s="276">
        <f>IF(P$43=0,0,P$43/PPA_fec!P$43)</f>
        <v>0.4131485845947338</v>
      </c>
      <c r="Q152" s="276">
        <f>IF(Q$43=0,0,Q$43/PPA_fec!Q$43)</f>
        <v>0.36849257091175042</v>
      </c>
      <c r="R152" s="276">
        <f>IF(R$43=0,0,R$43/PPA_fec!R$43)</f>
        <v>0.38226083429350705</v>
      </c>
      <c r="S152" s="276">
        <f>IF(S$43=0,0,S$43/PPA_fec!S$43)</f>
        <v>0.3688358593604415</v>
      </c>
      <c r="T152" s="276">
        <f>IF(T$43=0,0,T$43/PPA_fec!T$43)</f>
        <v>0.39525648007314623</v>
      </c>
      <c r="U152" s="276">
        <f>IF(U$43=0,0,U$43/PPA_fec!U$43)</f>
        <v>0.3660638526255372</v>
      </c>
      <c r="V152" s="276">
        <f>IF(V$43=0,0,V$43/PPA_fec!V$43)</f>
        <v>0.36200092276666201</v>
      </c>
      <c r="W152" s="276">
        <f>IF(W$43=0,0,W$43/PPA_fec!W$43)</f>
        <v>0.44294989431019477</v>
      </c>
      <c r="X152" s="276">
        <f>IF(X$43=0,0,X$43/PPA_fec!X$43)</f>
        <v>0.33715345875010244</v>
      </c>
      <c r="Y152" s="276">
        <f>IF(Y$43=0,0,Y$43/PPA_fec!Y$43)</f>
        <v>0.30884978825424309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2.889274835002221</v>
      </c>
      <c r="C153" s="276">
        <f>IF(C$56=0,0,C$56/PPA_fec!C$56)</f>
        <v>2.4814158529993784</v>
      </c>
      <c r="D153" s="276">
        <f>IF(D$56=0,0,D$56/PPA_fec!D$56)</f>
        <v>3.3069417807461936</v>
      </c>
      <c r="E153" s="276">
        <f>IF(E$56=0,0,E$56/PPA_fec!E$56)</f>
        <v>3.3318330617151117</v>
      </c>
      <c r="F153" s="276">
        <f>IF(F$56=0,0,F$56/PPA_fec!F$56)</f>
        <v>2.6027272517472371</v>
      </c>
      <c r="G153" s="276">
        <f>IF(G$56=0,0,G$56/PPA_fec!G$56)</f>
        <v>3.2140479502601722</v>
      </c>
      <c r="H153" s="276">
        <f>IF(H$56=0,0,H$56/PPA_fec!H$56)</f>
        <v>3.3026099056020133</v>
      </c>
      <c r="I153" s="276">
        <f>IF(I$56=0,0,I$56/PPA_fec!I$56)</f>
        <v>3.55461560000689</v>
      </c>
      <c r="J153" s="276">
        <f>IF(J$56=0,0,J$56/PPA_fec!J$56)</f>
        <v>1.1443817157599145</v>
      </c>
      <c r="K153" s="276">
        <f>IF(K$56=0,0,K$56/PPA_fec!K$56)</f>
        <v>1.4694574929654014</v>
      </c>
      <c r="L153" s="276">
        <f>IF(L$56=0,0,L$56/PPA_fec!L$56)</f>
        <v>0.57535643608739939</v>
      </c>
      <c r="M153" s="276">
        <f>IF(M$56=0,0,M$56/PPA_fec!M$56)</f>
        <v>0.53174295557534279</v>
      </c>
      <c r="N153" s="276">
        <f>IF(N$56=0,0,N$56/PPA_fec!N$56)</f>
        <v>0.52195125992578217</v>
      </c>
      <c r="O153" s="276">
        <f>IF(O$56=0,0,O$56/PPA_fec!O$56)</f>
        <v>0.51049172950593902</v>
      </c>
      <c r="P153" s="276">
        <f>IF(P$56=0,0,P$56/PPA_fec!P$56)</f>
        <v>0.57835014709501331</v>
      </c>
      <c r="Q153" s="276">
        <f>IF(Q$56=0,0,Q$56/PPA_fec!Q$56)</f>
        <v>0.4713154439410932</v>
      </c>
      <c r="R153" s="276">
        <f>IF(R$56=0,0,R$56/PPA_fec!R$56)</f>
        <v>0.51390095461038932</v>
      </c>
      <c r="S153" s="276">
        <f>IF(S$56=0,0,S$56/PPA_fec!S$56)</f>
        <v>0.51742928209426065</v>
      </c>
      <c r="T153" s="276">
        <f>IF(T$56=0,0,T$56/PPA_fec!T$56)</f>
        <v>0.5900016865152804</v>
      </c>
      <c r="U153" s="276">
        <f>IF(U$56=0,0,U$56/PPA_fec!U$56)</f>
        <v>0.53510067925421989</v>
      </c>
      <c r="V153" s="276">
        <f>IF(V$56=0,0,V$56/PPA_fec!V$56)</f>
        <v>0.54520132407843824</v>
      </c>
      <c r="W153" s="276">
        <f>IF(W$56=0,0,W$56/PPA_fec!W$56)</f>
        <v>0.71987822144835467</v>
      </c>
      <c r="X153" s="276">
        <f>IF(X$56=0,0,X$56/PPA_fec!X$56)</f>
        <v>0.49760675960254375</v>
      </c>
      <c r="Y153" s="276">
        <f>IF(Y$56=0,0,Y$56/PPA_fec!Y$56)</f>
        <v>0.44743171949855243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2.4977942220228169</v>
      </c>
      <c r="C154" s="277">
        <f>IF(C$69=0,0,C$69/PPA_fec!C$69)</f>
        <v>2.1878400302870391</v>
      </c>
      <c r="D154" s="277">
        <f>IF(D$69=0,0,D$69/PPA_fec!D$69)</f>
        <v>2.8814265024033743</v>
      </c>
      <c r="E154" s="277">
        <f>IF(E$69=0,0,E$69/PPA_fec!E$69)</f>
        <v>2.9177347451400601</v>
      </c>
      <c r="F154" s="277">
        <f>IF(F$69=0,0,F$69/PPA_fec!F$69)</f>
        <v>2.3289643393256867</v>
      </c>
      <c r="G154" s="277">
        <f>IF(G$69=0,0,G$69/PPA_fec!G$69)</f>
        <v>2.7846448677923776</v>
      </c>
      <c r="H154" s="277">
        <f>IF(H$69=0,0,H$69/PPA_fec!H$69)</f>
        <v>2.846978545008394</v>
      </c>
      <c r="I154" s="277">
        <f>IF(I$69=0,0,I$69/PPA_fec!I$69)</f>
        <v>3.0187378077139595</v>
      </c>
      <c r="J154" s="277">
        <f>IF(J$69=0,0,J$69/PPA_fec!J$69)</f>
        <v>0.98108451952663145</v>
      </c>
      <c r="K154" s="277">
        <f>IF(K$69=0,0,K$69/PPA_fec!K$69)</f>
        <v>1.2736061740569191</v>
      </c>
      <c r="L154" s="277">
        <f>IF(L$69=0,0,L$69/PPA_fec!L$69)</f>
        <v>0.48590237893179922</v>
      </c>
      <c r="M154" s="277">
        <f>IF(M$69=0,0,M$69/PPA_fec!M$69)</f>
        <v>0.44742787149157331</v>
      </c>
      <c r="N154" s="277">
        <f>IF(N$69=0,0,N$69/PPA_fec!N$69)</f>
        <v>0.44035172116211702</v>
      </c>
      <c r="O154" s="277">
        <f>IF(O$69=0,0,O$69/PPA_fec!O$69)</f>
        <v>0.43019074895118181</v>
      </c>
      <c r="P154" s="277">
        <f>IF(P$69=0,0,P$69/PPA_fec!P$69)</f>
        <v>0.49111985962330484</v>
      </c>
      <c r="Q154" s="277">
        <f>IF(Q$69=0,0,Q$69/PPA_fec!Q$69)</f>
        <v>0.39755580833320081</v>
      </c>
      <c r="R154" s="277">
        <f>IF(R$69=0,0,R$69/PPA_fec!R$69)</f>
        <v>0.43504454652535735</v>
      </c>
      <c r="S154" s="277">
        <f>IF(S$69=0,0,S$69/PPA_fec!S$69)</f>
        <v>0.43947380858590163</v>
      </c>
      <c r="T154" s="277">
        <f>IF(T$69=0,0,T$69/PPA_fec!T$69)</f>
        <v>0.50360787339755264</v>
      </c>
      <c r="U154" s="277">
        <f>IF(U$69=0,0,U$69/PPA_fec!U$69)</f>
        <v>0.45597248802009122</v>
      </c>
      <c r="V154" s="277">
        <f>IF(V$69=0,0,V$69/PPA_fec!V$69)</f>
        <v>0.46572426713862908</v>
      </c>
      <c r="W154" s="277">
        <f>IF(W$69=0,0,W$69/PPA_fec!W$69)</f>
        <v>0.61901466498426261</v>
      </c>
      <c r="X154" s="277">
        <f>IF(X$69=0,0,X$69/PPA_fec!X$69)</f>
        <v>0.42439669816085951</v>
      </c>
      <c r="Y154" s="277">
        <f>IF(Y$69=0,0,Y$69/PPA_fec!Y$69)</f>
        <v>0.38105113320255291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0.6632827328305948</v>
      </c>
      <c r="C156" s="320">
        <f>IF(C$83=0,0,C$83/PPA_fec!C$83)</f>
        <v>0.45782916982075994</v>
      </c>
      <c r="D156" s="320">
        <f>IF(D$83=0,0,D$83/PPA_fec!D$83)</f>
        <v>0.42508170877577978</v>
      </c>
      <c r="E156" s="320">
        <f>IF(E$83=0,0,E$83/PPA_fec!E$83)</f>
        <v>0.48096181612130967</v>
      </c>
      <c r="F156" s="320">
        <f>IF(F$83=0,0,F$83/PPA_fec!F$83)</f>
        <v>0.29666809479444162</v>
      </c>
      <c r="G156" s="320">
        <f>IF(G$83=0,0,G$83/PPA_fec!G$83)</f>
        <v>0.58565454935199612</v>
      </c>
      <c r="H156" s="320">
        <f>IF(H$83=0,0,H$83/PPA_fec!H$83)</f>
        <v>0.68490770056803973</v>
      </c>
      <c r="I156" s="320">
        <f>IF(I$83=0,0,I$83/PPA_fec!I$83)</f>
        <v>0.94623909578579768</v>
      </c>
      <c r="J156" s="320">
        <f>IF(J$83=0,0,J$83/PPA_fec!J$83)</f>
        <v>0.73174458393881125</v>
      </c>
      <c r="K156" s="320">
        <f>IF(K$83=0,0,K$83/PPA_fec!K$83)</f>
        <v>0.58097816140825576</v>
      </c>
      <c r="L156" s="320">
        <f>IF(L$83=0,0,L$83/PPA_fec!L$83)</f>
        <v>1.0164194353311962</v>
      </c>
      <c r="M156" s="320">
        <f>IF(M$83=0,0,M$83/PPA_fec!M$83)</f>
        <v>1.1328761225649118</v>
      </c>
      <c r="N156" s="320">
        <f>IF(N$83=0,0,N$83/PPA_fec!N$83)</f>
        <v>1.0622265911273352</v>
      </c>
      <c r="O156" s="320">
        <f>IF(O$83=0,0,O$83/PPA_fec!O$83)</f>
        <v>1.1097915495147626</v>
      </c>
      <c r="P156" s="320">
        <f>IF(P$83=0,0,P$83/PPA_fec!P$83)</f>
        <v>0.88922567942859387</v>
      </c>
      <c r="Q156" s="320">
        <f>IF(Q$83=0,0,Q$83/PPA_fec!Q$83)</f>
        <v>1.0734762777619267</v>
      </c>
      <c r="R156" s="320">
        <f>IF(R$83=0,0,R$83/PPA_fec!R$83)</f>
        <v>0.97057729300170681</v>
      </c>
      <c r="S156" s="320">
        <f>IF(S$83=0,0,S$83/PPA_fec!S$83)</f>
        <v>0.87874171921908606</v>
      </c>
      <c r="T156" s="320">
        <f>IF(T$83=0,0,T$83/PPA_fec!T$83)</f>
        <v>0.77766740780350374</v>
      </c>
      <c r="U156" s="320">
        <f>IF(U$83=0,0,U$83/PPA_fec!U$83)</f>
        <v>0.80637117752326748</v>
      </c>
      <c r="V156" s="320">
        <f>IF(V$83=0,0,V$83/PPA_fec!V$83)</f>
        <v>0.75595434962950547</v>
      </c>
      <c r="W156" s="320">
        <f>IF(W$83=0,0,W$83/PPA_fec!W$83)</f>
        <v>0.65715961529772038</v>
      </c>
      <c r="X156" s="320">
        <f>IF(X$83=0,0,X$83/PPA_fec!X$83)</f>
        <v>0.75424647861525462</v>
      </c>
      <c r="Y156" s="320">
        <f>IF(Y$83=0,0,Y$83/PPA_fec!Y$83)</f>
        <v>0.76553318947260152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2.1554076922639189</v>
      </c>
      <c r="C161" s="332">
        <f>IF(C$88=0,0,C$88/PPA_fec!C$88)</f>
        <v>1.8860443300274103</v>
      </c>
      <c r="D161" s="332">
        <f>IF(D$88=0,0,D$88/PPA_fec!D$88)</f>
        <v>1.6917481808146699</v>
      </c>
      <c r="E161" s="332">
        <f>IF(E$88=0,0,E$88/PPA_fec!E$88)</f>
        <v>1.8889757245826497</v>
      </c>
      <c r="F161" s="332">
        <f>IF(F$88=0,0,F$88/PPA_fec!F$88)</f>
        <v>1.4085458725957845</v>
      </c>
      <c r="G161" s="332">
        <f>IF(G$88=0,0,G$88/PPA_fec!G$88)</f>
        <v>2.0324961942331918</v>
      </c>
      <c r="H161" s="332">
        <f>IF(H$88=0,0,H$88/PPA_fec!H$88)</f>
        <v>2.1584269577268169</v>
      </c>
      <c r="I161" s="332">
        <f>IF(I$88=0,0,I$88/PPA_fec!I$88)</f>
        <v>2.2828421538639496</v>
      </c>
      <c r="J161" s="332">
        <f>IF(J$88=0,0,J$88/PPA_fec!J$88)</f>
        <v>2.1660825804833257</v>
      </c>
      <c r="K161" s="332">
        <f>IF(K$88=0,0,K$88/PPA_fec!K$88)</f>
        <v>2.0237613919842992</v>
      </c>
      <c r="L161" s="332">
        <f>IF(L$88=0,0,L$88/PPA_fec!L$88)</f>
        <v>2.2836620803377268</v>
      </c>
      <c r="M161" s="332">
        <f>IF(M$88=0,0,M$88/PPA_fec!M$88)</f>
        <v>2.3103252847304034</v>
      </c>
      <c r="N161" s="332">
        <f>IF(N$88=0,0,N$88/PPA_fec!N$88)</f>
        <v>2.2983891079764911</v>
      </c>
      <c r="O161" s="332">
        <f>IF(O$88=0,0,O$88/PPA_fec!O$88)</f>
        <v>2.3100362302592985</v>
      </c>
      <c r="P161" s="332">
        <f>IF(P$88=0,0,P$88/PPA_fec!P$88)</f>
        <v>2.2428123603845238</v>
      </c>
      <c r="Q161" s="332">
        <f>IF(Q$88=0,0,Q$88/PPA_fec!Q$88)</f>
        <v>2.3014314030448646</v>
      </c>
      <c r="R161" s="332">
        <f>IF(R$88=0,0,R$88/PPA_fec!R$88)</f>
        <v>2.2740573161835105</v>
      </c>
      <c r="S161" s="332">
        <f>IF(S$88=0,0,S$88/PPA_fec!S$88)</f>
        <v>2.2410163650166037</v>
      </c>
      <c r="T161" s="332">
        <f>IF(T$88=0,0,T$88/PPA_fec!T$88)</f>
        <v>2.1833541182367924</v>
      </c>
      <c r="U161" s="332">
        <f>IF(U$88=0,0,U$88/PPA_fec!U$88)</f>
        <v>2.2040281575807854</v>
      </c>
      <c r="V161" s="332">
        <f>IF(V$88=0,0,V$88/PPA_fec!V$88)</f>
        <v>2.1657467596000686</v>
      </c>
      <c r="W161" s="332">
        <f>IF(W$88=0,0,W$88/PPA_fec!W$88)</f>
        <v>2.0887236733198193</v>
      </c>
      <c r="X161" s="332">
        <f>IF(X$88=0,0,X$88/PPA_fec!X$88)</f>
        <v>2.1517009307728876</v>
      </c>
      <c r="Y161" s="332">
        <f>IF(Y$88=0,0,Y$88/PPA_fec!Y$88)</f>
        <v>2.1570226495369371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BG: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1047.9221216332969</v>
      </c>
      <c r="C3" s="203">
        <v>1238.4708376020069</v>
      </c>
      <c r="D3" s="203">
        <v>1229.051936312276</v>
      </c>
      <c r="E3" s="203">
        <v>1557.333617323394</v>
      </c>
      <c r="F3" s="203">
        <v>1361.5518933539411</v>
      </c>
      <c r="G3" s="203">
        <v>1519.4007147832931</v>
      </c>
      <c r="H3" s="203">
        <v>1671.487078458362</v>
      </c>
      <c r="I3" s="203">
        <v>1787.915068915069</v>
      </c>
      <c r="J3" s="203">
        <v>1860.202300337862</v>
      </c>
      <c r="K3" s="203">
        <v>2066.3560289205138</v>
      </c>
      <c r="L3" s="203">
        <v>1741.586722123373</v>
      </c>
      <c r="M3" s="203">
        <v>1883.0447078891259</v>
      </c>
      <c r="N3" s="203">
        <v>2450.9463594353629</v>
      </c>
      <c r="O3" s="203">
        <v>2112.8579147904402</v>
      </c>
      <c r="P3" s="203">
        <v>1905.774988930877</v>
      </c>
      <c r="Q3" s="203">
        <v>1808.8952280000001</v>
      </c>
      <c r="R3" s="203">
        <v>1731.0139467452759</v>
      </c>
      <c r="S3" s="203">
        <v>1326.208006534431</v>
      </c>
      <c r="T3" s="203">
        <v>1609.308781022092</v>
      </c>
      <c r="U3" s="203">
        <v>1695.2796566262</v>
      </c>
      <c r="V3" s="203">
        <v>2026.743635732563</v>
      </c>
      <c r="W3" s="203">
        <v>1487.6910961578899</v>
      </c>
      <c r="X3" s="203">
        <v>2289.7553426676491</v>
      </c>
      <c r="Y3" s="203">
        <v>2004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2880.2960775767051</v>
      </c>
      <c r="C5" s="203">
        <v>2708.745300916677</v>
      </c>
      <c r="D5" s="203">
        <v>2656.774145708036</v>
      </c>
      <c r="E5" s="203">
        <v>2409.1578385785501</v>
      </c>
      <c r="F5" s="203">
        <v>2628.3034713600882</v>
      </c>
      <c r="G5" s="203">
        <v>2808.130736448833</v>
      </c>
      <c r="H5" s="203">
        <v>2847.0285843652682</v>
      </c>
      <c r="I5" s="203">
        <v>2758.261945192955</v>
      </c>
      <c r="J5" s="203">
        <v>2832.8813681673382</v>
      </c>
      <c r="K5" s="203">
        <v>2718.9128840721569</v>
      </c>
      <c r="L5" s="203">
        <v>2531.590597416307</v>
      </c>
      <c r="M5" s="203">
        <v>2367.094894235413</v>
      </c>
      <c r="N5" s="203">
        <v>2324.8131484486771</v>
      </c>
      <c r="O5" s="203">
        <v>2430.9547742556579</v>
      </c>
      <c r="P5" s="203">
        <v>2401.3694910674112</v>
      </c>
      <c r="Q5" s="203">
        <v>2599.4762002327061</v>
      </c>
      <c r="R5" s="203">
        <v>2437.0340924793768</v>
      </c>
      <c r="S5" s="203">
        <v>2331.313829536633</v>
      </c>
      <c r="T5" s="203">
        <v>2554.1032958703172</v>
      </c>
      <c r="U5" s="203">
        <v>2517.4289854479662</v>
      </c>
      <c r="V5" s="203">
        <v>2584.218571408273</v>
      </c>
      <c r="W5" s="203">
        <v>2752.3798719180659</v>
      </c>
      <c r="X5" s="203">
        <v>2850.607253439483</v>
      </c>
      <c r="Y5" s="203">
        <v>2938.63022939957</v>
      </c>
      <c r="DA5" s="112" t="s">
        <v>2111</v>
      </c>
    </row>
    <row r="6" spans="1:105" ht="12" customHeight="1" x14ac:dyDescent="0.25">
      <c r="A6" s="154" t="s">
        <v>2112</v>
      </c>
      <c r="B6" s="338">
        <v>3600.3700969708811</v>
      </c>
      <c r="C6" s="338">
        <v>3420.351592122337</v>
      </c>
      <c r="D6" s="338">
        <v>3240.3330872737929</v>
      </c>
      <c r="E6" s="338">
        <v>3240.3330872737929</v>
      </c>
      <c r="F6" s="338">
        <v>3060.3145824252488</v>
      </c>
      <c r="G6" s="338">
        <v>3060.3145824252488</v>
      </c>
      <c r="H6" s="338">
        <v>3060.3145824252488</v>
      </c>
      <c r="I6" s="338">
        <v>3060.3145824252488</v>
      </c>
      <c r="J6" s="338">
        <v>3060.3145824252488</v>
      </c>
      <c r="K6" s="338">
        <v>2880.2960775767051</v>
      </c>
      <c r="L6" s="338">
        <v>2700.277572728161</v>
      </c>
      <c r="M6" s="338">
        <v>2700.277572728161</v>
      </c>
      <c r="N6" s="338">
        <v>2520.2590678796159</v>
      </c>
      <c r="O6" s="338">
        <v>2700.277572728161</v>
      </c>
      <c r="P6" s="338">
        <v>2700.277572728161</v>
      </c>
      <c r="Q6" s="338">
        <v>2880.2960775767051</v>
      </c>
      <c r="R6" s="338">
        <v>2700.277572728161</v>
      </c>
      <c r="S6" s="338">
        <v>2700.277572728161</v>
      </c>
      <c r="T6" s="338">
        <v>2700.277572728161</v>
      </c>
      <c r="U6" s="338">
        <v>2700.277572728161</v>
      </c>
      <c r="V6" s="338">
        <v>2880.2960775767051</v>
      </c>
      <c r="W6" s="338">
        <v>3060.3145824252488</v>
      </c>
      <c r="X6" s="338">
        <v>3060.3145824252488</v>
      </c>
      <c r="Y6" s="338">
        <v>3240.3330872737929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180.0185048485441</v>
      </c>
      <c r="I7" s="340">
        <v>180.0185048485441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360.03700969708808</v>
      </c>
      <c r="P7" s="340">
        <v>180.0185048485441</v>
      </c>
      <c r="Q7" s="340">
        <v>180.0185048485441</v>
      </c>
      <c r="R7" s="340">
        <v>0</v>
      </c>
      <c r="S7" s="340">
        <v>0</v>
      </c>
      <c r="T7" s="340">
        <v>180.0185048485441</v>
      </c>
      <c r="U7" s="340">
        <v>180.0185048485441</v>
      </c>
      <c r="V7" s="340">
        <v>180.0185048485441</v>
      </c>
      <c r="W7" s="340">
        <v>360.03700969708808</v>
      </c>
      <c r="X7" s="340">
        <v>180.0185048485441</v>
      </c>
      <c r="Y7" s="340">
        <v>180.0185048485441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180.01850484854413</v>
      </c>
      <c r="D8" s="342">
        <f t="shared" si="0"/>
        <v>180.01850484854413</v>
      </c>
      <c r="E8" s="342">
        <f t="shared" si="0"/>
        <v>0</v>
      </c>
      <c r="F8" s="342">
        <f t="shared" si="0"/>
        <v>180.01850484854413</v>
      </c>
      <c r="G8" s="342">
        <f t="shared" si="0"/>
        <v>0</v>
      </c>
      <c r="H8" s="342">
        <f t="shared" si="0"/>
        <v>180.01850484854413</v>
      </c>
      <c r="I8" s="342">
        <f t="shared" si="0"/>
        <v>180.01850484854413</v>
      </c>
      <c r="J8" s="342">
        <f t="shared" si="0"/>
        <v>0</v>
      </c>
      <c r="K8" s="342">
        <f t="shared" si="0"/>
        <v>180.01850484854367</v>
      </c>
      <c r="L8" s="342">
        <f t="shared" si="0"/>
        <v>180.01850484854413</v>
      </c>
      <c r="M8" s="342">
        <f t="shared" si="0"/>
        <v>0</v>
      </c>
      <c r="N8" s="342">
        <f t="shared" si="0"/>
        <v>180.01850484854504</v>
      </c>
      <c r="O8" s="342">
        <f t="shared" si="0"/>
        <v>180.01850484854322</v>
      </c>
      <c r="P8" s="342">
        <f t="shared" si="0"/>
        <v>180.01850484854413</v>
      </c>
      <c r="Q8" s="342">
        <f t="shared" si="0"/>
        <v>0</v>
      </c>
      <c r="R8" s="342">
        <f t="shared" si="0"/>
        <v>180.01850484854413</v>
      </c>
      <c r="S8" s="342">
        <f t="shared" si="0"/>
        <v>0</v>
      </c>
      <c r="T8" s="342">
        <f t="shared" si="0"/>
        <v>180.01850484854413</v>
      </c>
      <c r="U8" s="342">
        <f t="shared" si="0"/>
        <v>180.01850484854413</v>
      </c>
      <c r="V8" s="342">
        <f t="shared" si="0"/>
        <v>0</v>
      </c>
      <c r="W8" s="342">
        <f t="shared" si="0"/>
        <v>180.01850484854458</v>
      </c>
      <c r="X8" s="342">
        <f t="shared" si="0"/>
        <v>180.01850484854413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720.07401939417605</v>
      </c>
      <c r="C9" s="343">
        <f t="shared" si="1"/>
        <v>711.60629120566</v>
      </c>
      <c r="D9" s="343">
        <f t="shared" si="1"/>
        <v>583.55894156575687</v>
      </c>
      <c r="E9" s="343">
        <f t="shared" si="1"/>
        <v>831.17524869524277</v>
      </c>
      <c r="F9" s="343">
        <f t="shared" si="1"/>
        <v>432.01111106516055</v>
      </c>
      <c r="G9" s="343">
        <f t="shared" si="1"/>
        <v>252.1838459764158</v>
      </c>
      <c r="H9" s="343">
        <f t="shared" si="1"/>
        <v>213.28599805998056</v>
      </c>
      <c r="I9" s="343">
        <f t="shared" si="1"/>
        <v>302.05263723229382</v>
      </c>
      <c r="J9" s="343">
        <f t="shared" si="1"/>
        <v>227.43321425791055</v>
      </c>
      <c r="K9" s="343">
        <f t="shared" si="1"/>
        <v>161.38319350454822</v>
      </c>
      <c r="L9" s="343">
        <f t="shared" si="1"/>
        <v>168.68697531185398</v>
      </c>
      <c r="M9" s="343">
        <f t="shared" si="1"/>
        <v>333.18267849274798</v>
      </c>
      <c r="N9" s="343">
        <f t="shared" si="1"/>
        <v>195.44591943093883</v>
      </c>
      <c r="O9" s="343">
        <f t="shared" si="1"/>
        <v>269.32279847250311</v>
      </c>
      <c r="P9" s="343">
        <f t="shared" si="1"/>
        <v>298.90808166074976</v>
      </c>
      <c r="Q9" s="343">
        <f t="shared" si="1"/>
        <v>280.819877343999</v>
      </c>
      <c r="R9" s="343">
        <f t="shared" si="1"/>
        <v>263.24348024878418</v>
      </c>
      <c r="S9" s="343">
        <f t="shared" si="1"/>
        <v>368.96374319152801</v>
      </c>
      <c r="T9" s="343">
        <f t="shared" si="1"/>
        <v>146.17427685784378</v>
      </c>
      <c r="U9" s="343">
        <f t="shared" si="1"/>
        <v>182.84858728019481</v>
      </c>
      <c r="V9" s="343">
        <f t="shared" si="1"/>
        <v>296.07750616843214</v>
      </c>
      <c r="W9" s="343">
        <f t="shared" si="1"/>
        <v>307.9347105071829</v>
      </c>
      <c r="X9" s="343">
        <f t="shared" si="1"/>
        <v>209.7073289857658</v>
      </c>
      <c r="Y9" s="343">
        <f t="shared" si="1"/>
        <v>301.7028578742229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313.80610490111781</v>
      </c>
      <c r="C12" s="210">
        <v>295.7822871883061</v>
      </c>
      <c r="D12" s="210">
        <v>296.30128976784181</v>
      </c>
      <c r="E12" s="210">
        <v>269.91668099742049</v>
      </c>
      <c r="F12" s="210">
        <v>289.29974204643167</v>
      </c>
      <c r="G12" s="210">
        <v>296.98521066208082</v>
      </c>
      <c r="H12" s="210">
        <v>289.44720550300951</v>
      </c>
      <c r="I12" s="210">
        <v>279.70008598452267</v>
      </c>
      <c r="J12" s="210">
        <v>284.59260533104037</v>
      </c>
      <c r="K12" s="210">
        <v>262.83069647463458</v>
      </c>
      <c r="L12" s="210">
        <v>251.12055030094589</v>
      </c>
      <c r="M12" s="210">
        <v>234.84531384350819</v>
      </c>
      <c r="N12" s="210">
        <v>232.4723129836629</v>
      </c>
      <c r="O12" s="210">
        <v>239.80008598452281</v>
      </c>
      <c r="P12" s="210">
        <v>233.6226139294927</v>
      </c>
      <c r="Q12" s="210">
        <v>248.62459157351671</v>
      </c>
      <c r="R12" s="210">
        <v>237.24350816852959</v>
      </c>
      <c r="S12" s="210">
        <v>227.7459157351677</v>
      </c>
      <c r="T12" s="210">
        <v>250.72734307824589</v>
      </c>
      <c r="U12" s="210">
        <v>241.59131556319861</v>
      </c>
      <c r="V12" s="210">
        <v>249.70816852966459</v>
      </c>
      <c r="W12" s="210">
        <v>277.49922613929488</v>
      </c>
      <c r="X12" s="210">
        <v>285.05193465176262</v>
      </c>
      <c r="Y12" s="210">
        <v>267.42020636285469</v>
      </c>
      <c r="DA12" s="109" t="s">
        <v>2118</v>
      </c>
    </row>
    <row r="13" spans="1:105" ht="12" customHeight="1" x14ac:dyDescent="0.25">
      <c r="A13" s="24" t="s">
        <v>28</v>
      </c>
      <c r="B13" s="213">
        <v>27.17480653482373</v>
      </c>
      <c r="C13" s="213">
        <v>23.61289767841788</v>
      </c>
      <c r="D13" s="213">
        <v>31.556835769561481</v>
      </c>
      <c r="E13" s="213">
        <v>21.21771281169389</v>
      </c>
      <c r="F13" s="213">
        <v>24.399226139294921</v>
      </c>
      <c r="G13" s="213">
        <v>22.130008598452282</v>
      </c>
      <c r="H13" s="213">
        <v>24.385038693035259</v>
      </c>
      <c r="I13" s="213">
        <v>11.810834049871019</v>
      </c>
      <c r="J13" s="213">
        <v>13.42046431642304</v>
      </c>
      <c r="K13" s="213">
        <v>10.220636285468609</v>
      </c>
      <c r="L13" s="213">
        <v>10.01633705932932</v>
      </c>
      <c r="M13" s="213">
        <v>2.114187446259673</v>
      </c>
      <c r="N13" s="213">
        <v>1.0541702493551159</v>
      </c>
      <c r="O13" s="213">
        <v>2.4647463456577809</v>
      </c>
      <c r="P13" s="213">
        <v>1.001977644024076</v>
      </c>
      <c r="Q13" s="213">
        <v>1.7568357695614789</v>
      </c>
      <c r="R13" s="213">
        <v>0.64307824591573515</v>
      </c>
      <c r="S13" s="213">
        <v>0.80507308684436796</v>
      </c>
      <c r="T13" s="213">
        <v>0.7539982803095443</v>
      </c>
      <c r="U13" s="213">
        <v>1.450128976784179</v>
      </c>
      <c r="V13" s="213">
        <v>0.99363714531384351</v>
      </c>
      <c r="W13" s="213">
        <v>1.0944110060189161</v>
      </c>
      <c r="X13" s="213">
        <v>1.3178847807394669</v>
      </c>
      <c r="Y13" s="213">
        <v>1.044368013757524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142.42381771281168</v>
      </c>
      <c r="C14" s="204">
        <f t="shared" si="2"/>
        <v>112.44522785898538</v>
      </c>
      <c r="D14" s="204">
        <f t="shared" si="2"/>
        <v>91.048237317282883</v>
      </c>
      <c r="E14" s="204">
        <f t="shared" si="2"/>
        <v>77.930696474634559</v>
      </c>
      <c r="F14" s="204">
        <f t="shared" si="2"/>
        <v>76.221410146173696</v>
      </c>
      <c r="G14" s="204">
        <f t="shared" si="2"/>
        <v>65.110318142734315</v>
      </c>
      <c r="H14" s="204">
        <f t="shared" si="2"/>
        <v>64.751934651762681</v>
      </c>
      <c r="I14" s="204">
        <f t="shared" si="2"/>
        <v>71.540068787618225</v>
      </c>
      <c r="J14" s="204">
        <f t="shared" si="2"/>
        <v>46.651332760103173</v>
      </c>
      <c r="K14" s="204">
        <f t="shared" si="2"/>
        <v>38.196216680997424</v>
      </c>
      <c r="L14" s="204">
        <f t="shared" si="2"/>
        <v>22.766809974204641</v>
      </c>
      <c r="M14" s="204">
        <f t="shared" si="2"/>
        <v>17.254256233877904</v>
      </c>
      <c r="N14" s="204">
        <f t="shared" si="2"/>
        <v>14.980395528804813</v>
      </c>
      <c r="O14" s="204">
        <f t="shared" si="2"/>
        <v>8.0944969905417015</v>
      </c>
      <c r="P14" s="204">
        <f t="shared" si="2"/>
        <v>10.115133276010317</v>
      </c>
      <c r="Q14" s="204">
        <f t="shared" si="2"/>
        <v>11.125451418744625</v>
      </c>
      <c r="R14" s="204">
        <f t="shared" si="2"/>
        <v>11.357093723129836</v>
      </c>
      <c r="S14" s="204">
        <f t="shared" si="2"/>
        <v>10.328288907996562</v>
      </c>
      <c r="T14" s="204">
        <f t="shared" si="2"/>
        <v>8.6411865864144453</v>
      </c>
      <c r="U14" s="204">
        <f t="shared" si="2"/>
        <v>9.0088564058469469</v>
      </c>
      <c r="V14" s="204">
        <f t="shared" si="2"/>
        <v>8.5829750644883926</v>
      </c>
      <c r="W14" s="204">
        <f t="shared" si="2"/>
        <v>7.6805674978503866</v>
      </c>
      <c r="X14" s="204">
        <f t="shared" si="2"/>
        <v>9.9961306964746335</v>
      </c>
      <c r="Y14" s="204">
        <f t="shared" si="2"/>
        <v>10.562768701633704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1.77128116938951E-2</v>
      </c>
      <c r="Y15" s="204">
        <v>9.9742046431642306E-3</v>
      </c>
      <c r="DA15" s="71" t="s">
        <v>2120</v>
      </c>
    </row>
    <row r="16" spans="1:105" ht="12" customHeight="1" x14ac:dyDescent="0.25">
      <c r="A16" s="18" t="s">
        <v>31</v>
      </c>
      <c r="B16" s="204">
        <v>1.129750644883921</v>
      </c>
      <c r="C16" s="204">
        <v>1.129750644883921</v>
      </c>
      <c r="D16" s="204">
        <v>2.259501289767841</v>
      </c>
      <c r="E16" s="204">
        <v>1.129750644883921</v>
      </c>
      <c r="F16" s="204">
        <v>2.4959587274290631</v>
      </c>
      <c r="G16" s="204">
        <v>2.4959587274290631</v>
      </c>
      <c r="H16" s="204">
        <v>2.4959587274290631</v>
      </c>
      <c r="I16" s="204">
        <v>2.1974204643164228</v>
      </c>
      <c r="J16" s="204">
        <v>4.3947549441100593</v>
      </c>
      <c r="K16" s="204">
        <v>5.4934651762682716</v>
      </c>
      <c r="L16" s="204">
        <v>4.3947549441100593</v>
      </c>
      <c r="M16" s="204">
        <v>5.4934651762682716</v>
      </c>
      <c r="N16" s="204">
        <v>3.2960447119518479</v>
      </c>
      <c r="O16" s="204">
        <v>2.1974204643164228</v>
      </c>
      <c r="P16" s="204">
        <v>2.1974204643164228</v>
      </c>
      <c r="Q16" s="204">
        <v>2.1974204643164228</v>
      </c>
      <c r="R16" s="204">
        <v>4.3947549441100593</v>
      </c>
      <c r="S16" s="204">
        <v>4.5189165950128984</v>
      </c>
      <c r="T16" s="204">
        <v>3.1136715391229579</v>
      </c>
      <c r="U16" s="204">
        <v>3.0488392089423901</v>
      </c>
      <c r="V16" s="204">
        <v>3.3938950988822012</v>
      </c>
      <c r="W16" s="204">
        <v>2.6928632846087699</v>
      </c>
      <c r="X16" s="204">
        <v>4.0948409286328458</v>
      </c>
      <c r="Y16" s="204">
        <v>4.8716251074806527</v>
      </c>
      <c r="DA16" s="71" t="s">
        <v>2121</v>
      </c>
    </row>
    <row r="17" spans="1:105" ht="12" customHeight="1" x14ac:dyDescent="0.25">
      <c r="A17" s="18" t="s">
        <v>71</v>
      </c>
      <c r="B17" s="204">
        <v>38.000343938091142</v>
      </c>
      <c r="C17" s="204">
        <v>34.919260533104037</v>
      </c>
      <c r="D17" s="204">
        <v>28.757007738607051</v>
      </c>
      <c r="E17" s="204">
        <v>24.648925193465171</v>
      </c>
      <c r="F17" s="204">
        <v>21.56775580395529</v>
      </c>
      <c r="G17" s="204">
        <v>13.351504729148751</v>
      </c>
      <c r="H17" s="204">
        <v>9</v>
      </c>
      <c r="I17" s="204">
        <v>9.0928632846087698</v>
      </c>
      <c r="J17" s="204">
        <v>4.041272570937231</v>
      </c>
      <c r="K17" s="204">
        <v>4.041272570937231</v>
      </c>
      <c r="L17" s="204">
        <v>4.041272570937231</v>
      </c>
      <c r="M17" s="204">
        <v>4.041272570937231</v>
      </c>
      <c r="N17" s="204">
        <v>4.041272570937231</v>
      </c>
      <c r="O17" s="204">
        <v>3.0309544282029228</v>
      </c>
      <c r="P17" s="204">
        <v>5.0515907136715388</v>
      </c>
      <c r="Q17" s="204">
        <v>6.0619088564058474</v>
      </c>
      <c r="R17" s="204">
        <v>5.0515907136715388</v>
      </c>
      <c r="S17" s="204">
        <v>4.4575236457437661</v>
      </c>
      <c r="T17" s="204">
        <v>3.9472914875322438</v>
      </c>
      <c r="U17" s="204">
        <v>4.1008598452278582</v>
      </c>
      <c r="V17" s="204">
        <v>3.3805674978503868</v>
      </c>
      <c r="W17" s="204">
        <v>3.1380911435941532</v>
      </c>
      <c r="X17" s="204">
        <v>4.0644883920894239</v>
      </c>
      <c r="Y17" s="204">
        <v>3.7341358555460009</v>
      </c>
      <c r="DA17" s="71" t="s">
        <v>2122</v>
      </c>
    </row>
    <row r="18" spans="1:105" ht="12" customHeight="1" x14ac:dyDescent="0.25">
      <c r="A18" s="18" t="s">
        <v>32</v>
      </c>
      <c r="B18" s="204">
        <v>102.2834049871023</v>
      </c>
      <c r="C18" s="204">
        <v>74.300171969045564</v>
      </c>
      <c r="D18" s="204">
        <v>56.931298366294072</v>
      </c>
      <c r="E18" s="204">
        <v>51.141702493551158</v>
      </c>
      <c r="F18" s="204">
        <v>51.141702493551158</v>
      </c>
      <c r="G18" s="204">
        <v>48.246861564918312</v>
      </c>
      <c r="H18" s="204">
        <v>52.239982803095437</v>
      </c>
      <c r="I18" s="204">
        <v>59.233791917454852</v>
      </c>
      <c r="J18" s="204">
        <v>38.215305245055887</v>
      </c>
      <c r="K18" s="204">
        <v>28.661478933791919</v>
      </c>
      <c r="L18" s="204">
        <v>14.33078245915735</v>
      </c>
      <c r="M18" s="204">
        <v>7.7195184866723991</v>
      </c>
      <c r="N18" s="204">
        <v>7.643078245915734</v>
      </c>
      <c r="O18" s="204">
        <v>2.8661220980223558</v>
      </c>
      <c r="P18" s="204">
        <v>2.8661220980223558</v>
      </c>
      <c r="Q18" s="204">
        <v>2.8661220980223558</v>
      </c>
      <c r="R18" s="204">
        <v>1.9107480653482369</v>
      </c>
      <c r="S18" s="204">
        <v>1.3518486672398971</v>
      </c>
      <c r="T18" s="204">
        <v>1.5802235597592429</v>
      </c>
      <c r="U18" s="204">
        <v>1.8591573516766979</v>
      </c>
      <c r="V18" s="204">
        <v>1.808512467755804</v>
      </c>
      <c r="W18" s="204">
        <v>1.8496130696474631</v>
      </c>
      <c r="X18" s="204">
        <v>1.8190885640584691</v>
      </c>
      <c r="Y18" s="204">
        <v>1.947033533963886</v>
      </c>
      <c r="DA18" s="71" t="s">
        <v>2123</v>
      </c>
    </row>
    <row r="19" spans="1:105" ht="12" customHeight="1" x14ac:dyDescent="0.25">
      <c r="A19" s="18" t="s">
        <v>33</v>
      </c>
      <c r="B19" s="204">
        <v>1.010318142734308</v>
      </c>
      <c r="C19" s="204">
        <v>2.096044711951849</v>
      </c>
      <c r="D19" s="204">
        <v>3.1004299226139289</v>
      </c>
      <c r="E19" s="204">
        <v>1.010318142734308</v>
      </c>
      <c r="F19" s="204">
        <v>1.015993121238177</v>
      </c>
      <c r="G19" s="204">
        <v>1.015993121238177</v>
      </c>
      <c r="H19" s="204">
        <v>1.015993121238177</v>
      </c>
      <c r="I19" s="204">
        <v>1.015993121238177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46.065692175408422</v>
      </c>
      <c r="C20" s="204">
        <f t="shared" si="3"/>
        <v>51.054084264832333</v>
      </c>
      <c r="D20" s="204">
        <f t="shared" si="3"/>
        <v>62.145657781599311</v>
      </c>
      <c r="E20" s="204">
        <f t="shared" si="3"/>
        <v>71.30326741186586</v>
      </c>
      <c r="F20" s="204">
        <f t="shared" si="3"/>
        <v>70.20679277730008</v>
      </c>
      <c r="G20" s="204">
        <f t="shared" si="3"/>
        <v>78.761822871883055</v>
      </c>
      <c r="H20" s="204">
        <f t="shared" si="3"/>
        <v>87.102063628546858</v>
      </c>
      <c r="I20" s="204">
        <f t="shared" si="3"/>
        <v>94.476612209802227</v>
      </c>
      <c r="J20" s="204">
        <f t="shared" si="3"/>
        <v>99.828890799656051</v>
      </c>
      <c r="K20" s="204">
        <f t="shared" si="3"/>
        <v>91.766466036113485</v>
      </c>
      <c r="L20" s="204">
        <f t="shared" si="3"/>
        <v>105.4397248495271</v>
      </c>
      <c r="M20" s="204">
        <f t="shared" si="3"/>
        <v>111.3496130696475</v>
      </c>
      <c r="N20" s="204">
        <f t="shared" si="3"/>
        <v>103.5687016337059</v>
      </c>
      <c r="O20" s="204">
        <f t="shared" si="3"/>
        <v>109.7605331040413</v>
      </c>
      <c r="P20" s="204">
        <f t="shared" si="3"/>
        <v>95.444196044711958</v>
      </c>
      <c r="Q20" s="204">
        <f t="shared" si="3"/>
        <v>93.552536543422178</v>
      </c>
      <c r="R20" s="204">
        <f t="shared" si="3"/>
        <v>87.553482373172812</v>
      </c>
      <c r="S20" s="204">
        <f t="shared" si="3"/>
        <v>89.103525365434209</v>
      </c>
      <c r="T20" s="204">
        <f t="shared" si="3"/>
        <v>90.3450558899398</v>
      </c>
      <c r="U20" s="204">
        <f t="shared" si="3"/>
        <v>84.017884780739465</v>
      </c>
      <c r="V20" s="204">
        <f t="shared" si="3"/>
        <v>83.492433361994841</v>
      </c>
      <c r="W20" s="204">
        <f t="shared" si="3"/>
        <v>125.3579535683577</v>
      </c>
      <c r="X20" s="204">
        <f t="shared" si="3"/>
        <v>114.881513327601</v>
      </c>
      <c r="Y20" s="204">
        <f t="shared" si="3"/>
        <v>109.2744625967326</v>
      </c>
      <c r="DA20" s="71"/>
    </row>
    <row r="21" spans="1:105" ht="12" customHeight="1" x14ac:dyDescent="0.25">
      <c r="A21" s="18" t="s">
        <v>73</v>
      </c>
      <c r="B21" s="204">
        <v>46.065692175408422</v>
      </c>
      <c r="C21" s="204">
        <v>51.054084264832333</v>
      </c>
      <c r="D21" s="204">
        <v>62.145657781599311</v>
      </c>
      <c r="E21" s="204">
        <v>71.30326741186586</v>
      </c>
      <c r="F21" s="204">
        <v>70.20679277730008</v>
      </c>
      <c r="G21" s="204">
        <v>78.761822871883055</v>
      </c>
      <c r="H21" s="204">
        <v>87.102063628546858</v>
      </c>
      <c r="I21" s="204">
        <v>94.476612209802227</v>
      </c>
      <c r="J21" s="204">
        <v>99.828890799656051</v>
      </c>
      <c r="K21" s="204">
        <v>91.766466036113485</v>
      </c>
      <c r="L21" s="204">
        <v>105.4397248495271</v>
      </c>
      <c r="M21" s="204">
        <v>111.3496130696475</v>
      </c>
      <c r="N21" s="204">
        <v>103.5687016337059</v>
      </c>
      <c r="O21" s="204">
        <v>109.7605331040413</v>
      </c>
      <c r="P21" s="204">
        <v>95.444196044711958</v>
      </c>
      <c r="Q21" s="204">
        <v>93.552536543422178</v>
      </c>
      <c r="R21" s="204">
        <v>87.553482373172812</v>
      </c>
      <c r="S21" s="204">
        <v>89.103525365434209</v>
      </c>
      <c r="T21" s="204">
        <v>90.3450558899398</v>
      </c>
      <c r="U21" s="204">
        <v>84.017884780739465</v>
      </c>
      <c r="V21" s="204">
        <v>83.492433361994841</v>
      </c>
      <c r="W21" s="204">
        <v>125.3579535683577</v>
      </c>
      <c r="X21" s="204">
        <v>114.881513327601</v>
      </c>
      <c r="Y21" s="204">
        <v>109.2744625967326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7.8580395528804807</v>
      </c>
      <c r="C23" s="204">
        <f t="shared" si="4"/>
        <v>4.7052450558899386</v>
      </c>
      <c r="D23" s="204">
        <f t="shared" si="4"/>
        <v>5.2785038693035249</v>
      </c>
      <c r="E23" s="204">
        <f t="shared" si="4"/>
        <v>4.8724849527085121</v>
      </c>
      <c r="F23" s="204">
        <f t="shared" si="4"/>
        <v>5.469561478933791</v>
      </c>
      <c r="G23" s="204">
        <f t="shared" si="4"/>
        <v>4.1558899398108338</v>
      </c>
      <c r="H23" s="204">
        <f t="shared" si="4"/>
        <v>5.3024075666380046</v>
      </c>
      <c r="I23" s="204">
        <f t="shared" si="4"/>
        <v>1.337575236457438</v>
      </c>
      <c r="J23" s="204">
        <f t="shared" si="4"/>
        <v>2.0540842648323299</v>
      </c>
      <c r="K23" s="204">
        <f t="shared" si="4"/>
        <v>9.6493551160791053</v>
      </c>
      <c r="L23" s="204">
        <f t="shared" si="4"/>
        <v>7.0459157351676698</v>
      </c>
      <c r="M23" s="204">
        <f t="shared" si="4"/>
        <v>5.2785038693035249</v>
      </c>
      <c r="N23" s="204">
        <f t="shared" si="4"/>
        <v>12.99320722269991</v>
      </c>
      <c r="O23" s="204">
        <f t="shared" si="4"/>
        <v>13.447033533963889</v>
      </c>
      <c r="P23" s="204">
        <f t="shared" si="4"/>
        <v>20.134737747205499</v>
      </c>
      <c r="Q23" s="204">
        <f t="shared" si="4"/>
        <v>27.65838349097162</v>
      </c>
      <c r="R23" s="204">
        <f t="shared" si="4"/>
        <v>24.362252794496989</v>
      </c>
      <c r="S23" s="204">
        <f t="shared" si="4"/>
        <v>9.389251934651762</v>
      </c>
      <c r="T23" s="204">
        <f t="shared" si="4"/>
        <v>28.303611349957006</v>
      </c>
      <c r="U23" s="204">
        <f t="shared" si="4"/>
        <v>16.286242476354253</v>
      </c>
      <c r="V23" s="204">
        <f t="shared" si="4"/>
        <v>37.054772141014617</v>
      </c>
      <c r="W23" s="204">
        <f t="shared" si="4"/>
        <v>31.827085124677559</v>
      </c>
      <c r="X23" s="204">
        <f t="shared" si="4"/>
        <v>33.212381771281173</v>
      </c>
      <c r="Y23" s="204">
        <f t="shared" si="4"/>
        <v>28.868099742046429</v>
      </c>
      <c r="DA23" s="71"/>
    </row>
    <row r="24" spans="1:105" ht="12" customHeight="1" x14ac:dyDescent="0.25">
      <c r="A24" s="18" t="s">
        <v>38</v>
      </c>
      <c r="B24" s="204">
        <v>7.8580395528804807</v>
      </c>
      <c r="C24" s="204">
        <v>4.7052450558899386</v>
      </c>
      <c r="D24" s="204">
        <v>5.2785038693035249</v>
      </c>
      <c r="E24" s="204">
        <v>4.8724849527085121</v>
      </c>
      <c r="F24" s="204">
        <v>5.469561478933791</v>
      </c>
      <c r="G24" s="204">
        <v>4.1558899398108338</v>
      </c>
      <c r="H24" s="204">
        <v>5.3024075666380046</v>
      </c>
      <c r="I24" s="204">
        <v>1.337575236457438</v>
      </c>
      <c r="J24" s="204">
        <v>2.0540842648323299</v>
      </c>
      <c r="K24" s="204">
        <v>9.6493551160791053</v>
      </c>
      <c r="L24" s="204">
        <v>7.0459157351676698</v>
      </c>
      <c r="M24" s="204">
        <v>5.2785038693035249</v>
      </c>
      <c r="N24" s="204">
        <v>12.99320722269991</v>
      </c>
      <c r="O24" s="204">
        <v>13.447033533963889</v>
      </c>
      <c r="P24" s="204">
        <v>20.134737747205499</v>
      </c>
      <c r="Q24" s="204">
        <v>27.65838349097162</v>
      </c>
      <c r="R24" s="204">
        <v>24.362252794496989</v>
      </c>
      <c r="S24" s="204">
        <v>5.4721410146173683</v>
      </c>
      <c r="T24" s="204">
        <v>24.6408426483233</v>
      </c>
      <c r="U24" s="204">
        <v>12.703525365434221</v>
      </c>
      <c r="V24" s="204">
        <v>37.054772141014617</v>
      </c>
      <c r="W24" s="204">
        <v>31.827085124677559</v>
      </c>
      <c r="X24" s="204">
        <v>33.212381771281173</v>
      </c>
      <c r="Y24" s="204">
        <v>28.868099742046429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3.9171109200343932</v>
      </c>
      <c r="T25" s="204">
        <v>3.662768701633706</v>
      </c>
      <c r="U25" s="204">
        <v>3.5827171109200342</v>
      </c>
      <c r="V25" s="204">
        <v>0</v>
      </c>
      <c r="W25" s="204">
        <v>0</v>
      </c>
      <c r="X25" s="204">
        <v>0</v>
      </c>
      <c r="Y25" s="204">
        <v>0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20.206362854686159</v>
      </c>
      <c r="C30" s="204">
        <v>27.18065348237317</v>
      </c>
      <c r="D30" s="204">
        <v>32.841272570937228</v>
      </c>
      <c r="E30" s="204">
        <v>19.871969045571799</v>
      </c>
      <c r="F30" s="204">
        <v>16.958039552880479</v>
      </c>
      <c r="G30" s="204">
        <v>20.206362854686159</v>
      </c>
      <c r="H30" s="204">
        <v>16.074290627687009</v>
      </c>
      <c r="I30" s="204">
        <v>9.6493551160791053</v>
      </c>
      <c r="J30" s="204">
        <v>12.491659501289771</v>
      </c>
      <c r="K30" s="204">
        <v>16.695356835769559</v>
      </c>
      <c r="L30" s="204">
        <v>11.440756663800521</v>
      </c>
      <c r="M30" s="204">
        <v>2.4601031814273431</v>
      </c>
      <c r="N30" s="204">
        <v>5.6368013757523636</v>
      </c>
      <c r="O30" s="204">
        <v>8.0969045571797071</v>
      </c>
      <c r="P30" s="204">
        <v>6.066723989681857</v>
      </c>
      <c r="Q30" s="204">
        <v>11.17798796216681</v>
      </c>
      <c r="R30" s="204">
        <v>8.5984522785898534</v>
      </c>
      <c r="S30" s="204">
        <v>10.25331040412726</v>
      </c>
      <c r="T30" s="204">
        <v>8.4096302665520195</v>
      </c>
      <c r="U30" s="204">
        <v>15.04961306964746</v>
      </c>
      <c r="V30" s="204">
        <v>11.246001719690449</v>
      </c>
      <c r="W30" s="204">
        <v>6.8065348237317274</v>
      </c>
      <c r="X30" s="204">
        <v>14.267497850386929</v>
      </c>
      <c r="Y30" s="204">
        <v>14.877644024075661</v>
      </c>
      <c r="DA30" s="71" t="s">
        <v>2133</v>
      </c>
    </row>
    <row r="31" spans="1:105" ht="12" customHeight="1" x14ac:dyDescent="0.25">
      <c r="A31" s="21" t="s">
        <v>40</v>
      </c>
      <c r="B31" s="207">
        <v>70.077386070507302</v>
      </c>
      <c r="C31" s="207">
        <v>76.784178847807397</v>
      </c>
      <c r="D31" s="207">
        <v>73.430782459157342</v>
      </c>
      <c r="E31" s="207">
        <v>74.720550300945831</v>
      </c>
      <c r="F31" s="207">
        <v>96.044711951848655</v>
      </c>
      <c r="G31" s="207">
        <v>106.6208082545142</v>
      </c>
      <c r="H31" s="207">
        <v>91.831470335339631</v>
      </c>
      <c r="I31" s="207">
        <v>90.885640584694755</v>
      </c>
      <c r="J31" s="207">
        <v>110.146173688736</v>
      </c>
      <c r="K31" s="207">
        <v>96.302665520206361</v>
      </c>
      <c r="L31" s="207">
        <v>94.411006018916595</v>
      </c>
      <c r="M31" s="207">
        <v>96.388650042992253</v>
      </c>
      <c r="N31" s="207">
        <v>94.239036973344795</v>
      </c>
      <c r="O31" s="207">
        <v>97.936371453138435</v>
      </c>
      <c r="P31" s="207">
        <v>100.859845227859</v>
      </c>
      <c r="Q31" s="207">
        <v>103.35339638865</v>
      </c>
      <c r="R31" s="207">
        <v>104.72914875322439</v>
      </c>
      <c r="S31" s="207">
        <v>107.86646603611349</v>
      </c>
      <c r="T31" s="207">
        <v>114.2738607050731</v>
      </c>
      <c r="U31" s="207">
        <v>115.7785898538263</v>
      </c>
      <c r="V31" s="207">
        <v>108.33834909716251</v>
      </c>
      <c r="W31" s="207">
        <v>104.73267411865859</v>
      </c>
      <c r="X31" s="207">
        <v>111.37652622527941</v>
      </c>
      <c r="Y31" s="207">
        <v>102.7928632846088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676.20697803270127</v>
      </c>
      <c r="C33" s="203">
        <f>FBT_emi!C5</f>
        <v>575.86098968624083</v>
      </c>
      <c r="D33" s="203">
        <f>FBT_emi!D5</f>
        <v>565.80594861294321</v>
      </c>
      <c r="E33" s="203">
        <f>FBT_emi!E5</f>
        <v>503.89805026148667</v>
      </c>
      <c r="F33" s="203">
        <f>FBT_emi!F5</f>
        <v>508.67828461846761</v>
      </c>
      <c r="G33" s="203">
        <f>FBT_emi!G5</f>
        <v>484.40932139402298</v>
      </c>
      <c r="H33" s="203">
        <f>FBT_emi!H5</f>
        <v>512.33890393197862</v>
      </c>
      <c r="I33" s="203">
        <f>FBT_emi!I5</f>
        <v>501.01178498574569</v>
      </c>
      <c r="J33" s="203">
        <f>FBT_emi!J5</f>
        <v>438.96721553252382</v>
      </c>
      <c r="K33" s="203">
        <f>FBT_emi!K5</f>
        <v>378.14382038445001</v>
      </c>
      <c r="L33" s="203">
        <f>FBT_emi!L5</f>
        <v>359.26812601416918</v>
      </c>
      <c r="M33" s="203">
        <f>FBT_emi!M5</f>
        <v>322.66312030523648</v>
      </c>
      <c r="N33" s="203">
        <f>FBT_emi!N5</f>
        <v>293.79091415559498</v>
      </c>
      <c r="O33" s="203">
        <f>FBT_emi!O5</f>
        <v>292.93693946487639</v>
      </c>
      <c r="P33" s="203">
        <f>FBT_emi!P5</f>
        <v>259.1738155117979</v>
      </c>
      <c r="Q33" s="203">
        <f>FBT_emi!Q5</f>
        <v>261.18661338726929</v>
      </c>
      <c r="R33" s="203">
        <f>FBT_emi!R5</f>
        <v>241.69574705231051</v>
      </c>
      <c r="S33" s="203">
        <f>FBT_emi!S5</f>
        <v>242.67700195171221</v>
      </c>
      <c r="T33" s="203">
        <f>FBT_emi!T5</f>
        <v>240.71611731044001</v>
      </c>
      <c r="U33" s="203">
        <f>FBT_emi!U5</f>
        <v>229.9459165526093</v>
      </c>
      <c r="V33" s="203">
        <f>FBT_emi!V5</f>
        <v>225.14855745838591</v>
      </c>
      <c r="W33" s="203">
        <f>FBT_emi!W5</f>
        <v>321.53049705395762</v>
      </c>
      <c r="X33" s="203">
        <f>FBT_emi!X5</f>
        <v>304.75413014531131</v>
      </c>
      <c r="Y33" s="203">
        <f>FBT_emi!Y5</f>
        <v>291.70970805624472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299.45555917076928</v>
      </c>
      <c r="C35" s="284">
        <f t="shared" si="5"/>
        <v>238.82862495253866</v>
      </c>
      <c r="D35" s="284">
        <f t="shared" si="5"/>
        <v>241.08117892632157</v>
      </c>
      <c r="E35" s="284">
        <f t="shared" si="5"/>
        <v>173.31975499336434</v>
      </c>
      <c r="F35" s="284">
        <f t="shared" si="5"/>
        <v>212.47794039916701</v>
      </c>
      <c r="G35" s="284">
        <f t="shared" si="5"/>
        <v>195.46207117879288</v>
      </c>
      <c r="H35" s="284">
        <f t="shared" si="5"/>
        <v>173.16748016381382</v>
      </c>
      <c r="I35" s="284">
        <f t="shared" si="5"/>
        <v>156.43924638671371</v>
      </c>
      <c r="J35" s="284">
        <f t="shared" si="5"/>
        <v>152.99013729815883</v>
      </c>
      <c r="K35" s="284">
        <f t="shared" si="5"/>
        <v>127.19526199555267</v>
      </c>
      <c r="L35" s="284">
        <f t="shared" si="5"/>
        <v>144.19066654043812</v>
      </c>
      <c r="M35" s="284">
        <f t="shared" si="5"/>
        <v>124.7157398120236</v>
      </c>
      <c r="N35" s="284">
        <f t="shared" si="5"/>
        <v>94.85002072310499</v>
      </c>
      <c r="O35" s="284">
        <f t="shared" si="5"/>
        <v>113.4956043687902</v>
      </c>
      <c r="P35" s="284">
        <f t="shared" si="5"/>
        <v>122.58667223907315</v>
      </c>
      <c r="Q35" s="284">
        <f t="shared" si="5"/>
        <v>137.44554561537973</v>
      </c>
      <c r="R35" s="284">
        <f t="shared" si="5"/>
        <v>137.05464858593697</v>
      </c>
      <c r="S35" s="284">
        <f t="shared" si="5"/>
        <v>171.72714582707127</v>
      </c>
      <c r="T35" s="284">
        <f t="shared" si="5"/>
        <v>155.79815759099122</v>
      </c>
      <c r="U35" s="284">
        <f t="shared" si="5"/>
        <v>142.50823728044546</v>
      </c>
      <c r="V35" s="284">
        <f t="shared" si="5"/>
        <v>123.20658820739703</v>
      </c>
      <c r="W35" s="284">
        <f t="shared" si="5"/>
        <v>186.53013845143272</v>
      </c>
      <c r="X35" s="284">
        <f t="shared" si="5"/>
        <v>124.49012754334996</v>
      </c>
      <c r="Y35" s="284">
        <f t="shared" si="5"/>
        <v>133.44321674793147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109.19531160357133</v>
      </c>
      <c r="D36" s="344">
        <f t="shared" si="6"/>
        <v>111.52671379556688</v>
      </c>
      <c r="E36" s="344">
        <f t="shared" si="6"/>
        <v>112.0377738125604</v>
      </c>
      <c r="F36" s="344">
        <f t="shared" si="6"/>
        <v>110.070905129051</v>
      </c>
      <c r="G36" s="344">
        <f t="shared" si="6"/>
        <v>105.75903992192644</v>
      </c>
      <c r="H36" s="344">
        <f t="shared" si="6"/>
        <v>101.66642059462863</v>
      </c>
      <c r="I36" s="344">
        <f t="shared" si="6"/>
        <v>101.40446830003891</v>
      </c>
      <c r="J36" s="344">
        <f t="shared" si="6"/>
        <v>100.46047410561017</v>
      </c>
      <c r="K36" s="344">
        <f t="shared" si="6"/>
        <v>96.667568135169191</v>
      </c>
      <c r="L36" s="344">
        <f t="shared" si="6"/>
        <v>99.194771286176646</v>
      </c>
      <c r="M36" s="344">
        <f t="shared" si="6"/>
        <v>99.212462675420014</v>
      </c>
      <c r="N36" s="344">
        <f t="shared" si="6"/>
        <v>99.996127920555324</v>
      </c>
      <c r="O36" s="344">
        <f t="shared" si="6"/>
        <v>98.644404463652762</v>
      </c>
      <c r="P36" s="344">
        <f t="shared" si="6"/>
        <v>97.287241633792561</v>
      </c>
      <c r="Q36" s="344">
        <f t="shared" si="6"/>
        <v>95.644111514181105</v>
      </c>
      <c r="R36" s="344">
        <f t="shared" si="6"/>
        <v>97.3492775093532</v>
      </c>
      <c r="S36" s="344">
        <f t="shared" si="6"/>
        <v>97.689943262779849</v>
      </c>
      <c r="T36" s="344">
        <f t="shared" si="6"/>
        <v>98.166485076638182</v>
      </c>
      <c r="U36" s="344">
        <f t="shared" si="6"/>
        <v>95.967479901010364</v>
      </c>
      <c r="V36" s="344">
        <f t="shared" si="6"/>
        <v>96.628114700679447</v>
      </c>
      <c r="W36" s="344">
        <f t="shared" si="6"/>
        <v>100.82155772557385</v>
      </c>
      <c r="X36" s="344">
        <f t="shared" si="6"/>
        <v>99.996916203670267</v>
      </c>
      <c r="Y36" s="344">
        <f t="shared" si="6"/>
        <v>91.001652296177056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47.798024603785287</v>
      </c>
      <c r="C37" s="344">
        <f>IF(FBT_ued!C$5=0,"",FBT_ued!C$5/C$5*1000)</f>
        <v>48.950941084885535</v>
      </c>
      <c r="D37" s="344">
        <f>IF(FBT_ued!D$5=0,"",FBT_ued!D$5/D$5*1000)</f>
        <v>50.127644395393695</v>
      </c>
      <c r="E37" s="344">
        <f>IF(FBT_ued!E$5=0,"",FBT_ued!E$5/E$5*1000)</f>
        <v>50.927977123336326</v>
      </c>
      <c r="F37" s="344">
        <f>IF(FBT_ued!F$5=0,"",FBT_ued!F$5/F$5*1000)</f>
        <v>50.650503336094722</v>
      </c>
      <c r="G37" s="344">
        <f>IF(FBT_ued!G$5=0,"",FBT_ued!G$5/G$5*1000)</f>
        <v>49.243457328056081</v>
      </c>
      <c r="H37" s="344">
        <f>IF(FBT_ued!H$5=0,"",FBT_ued!H$5/H$5*1000)</f>
        <v>46.746442284794952</v>
      </c>
      <c r="I37" s="344">
        <f>IF(FBT_ued!I$5=0,"",FBT_ued!I$5/I$5*1000)</f>
        <v>46.883387270157058</v>
      </c>
      <c r="J37" s="344">
        <f>IF(FBT_ued!J$5=0,"",FBT_ued!J$5/J$5*1000)</f>
        <v>47.537493912392684</v>
      </c>
      <c r="K37" s="344">
        <f>IF(FBT_ued!K$5=0,"",FBT_ued!K$5/K$5*1000)</f>
        <v>45.594173722758036</v>
      </c>
      <c r="L37" s="344">
        <f>IF(FBT_ued!L$5=0,"",FBT_ued!L$5/L$5*1000)</f>
        <v>47.235715054051354</v>
      </c>
      <c r="M37" s="344">
        <f>IF(FBT_ued!M$5=0,"",FBT_ued!M$5/M$5*1000)</f>
        <v>47.927233545424784</v>
      </c>
      <c r="N37" s="344">
        <f>IF(FBT_ued!N$5=0,"",FBT_ued!N$5/N$5*1000)</f>
        <v>48.087737603023363</v>
      </c>
      <c r="O37" s="344">
        <f>IF(FBT_ued!O$5=0,"",FBT_ued!O$5/O$5*1000)</f>
        <v>47.583425984349525</v>
      </c>
      <c r="P37" s="344">
        <f>IF(FBT_ued!P$5=0,"",FBT_ued!P$5/P$5*1000)</f>
        <v>46.936064203729316</v>
      </c>
      <c r="Q37" s="344">
        <f>IF(FBT_ued!Q$5=0,"",FBT_ued!Q$5/Q$5*1000)</f>
        <v>45.838220848585294</v>
      </c>
      <c r="R37" s="344">
        <f>IF(FBT_ued!R$5=0,"",FBT_ued!R$5/R$5*1000)</f>
        <v>46.978830369750384</v>
      </c>
      <c r="S37" s="344">
        <f>IF(FBT_ued!S$5=0,"",FBT_ued!S$5/S$5*1000)</f>
        <v>47.984671460931459</v>
      </c>
      <c r="T37" s="344">
        <f>IF(FBT_ued!T$5=0,"",FBT_ued!T$5/T$5*1000)</f>
        <v>47.557588632293829</v>
      </c>
      <c r="U37" s="344">
        <f>IF(FBT_ued!U$5=0,"",FBT_ued!U$5/U$5*1000)</f>
        <v>47.001667309835454</v>
      </c>
      <c r="V37" s="344">
        <f>IF(FBT_ued!V$5=0,"",FBT_ued!V$5/V$5*1000)</f>
        <v>46.290029082200391</v>
      </c>
      <c r="W37" s="344">
        <f>IF(FBT_ued!W$5=0,"",FBT_ued!W$5/W$5*1000)</f>
        <v>48.012866310371159</v>
      </c>
      <c r="X37" s="344">
        <f>IF(FBT_ued!X$5=0,"",FBT_ued!X$5/X$5*1000)</f>
        <v>47.741180504098594</v>
      </c>
      <c r="Y37" s="344">
        <f>IF(FBT_ued!Y$5=0,"",FBT_ued!Y$5/Y$5*1000)</f>
        <v>43.451479365143598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2.1548560320258212</v>
      </c>
      <c r="C38" s="345">
        <f t="shared" si="7"/>
        <v>1.9469082992100406</v>
      </c>
      <c r="D38" s="345">
        <f t="shared" si="7"/>
        <v>1.9095628947692529</v>
      </c>
      <c r="E38" s="345">
        <f t="shared" si="7"/>
        <v>1.8668651689085576</v>
      </c>
      <c r="F38" s="345">
        <f t="shared" si="7"/>
        <v>1.7583088080902138</v>
      </c>
      <c r="G38" s="345">
        <f t="shared" si="7"/>
        <v>1.631089037444357</v>
      </c>
      <c r="H38" s="345">
        <f t="shared" si="7"/>
        <v>1.7700599425087613</v>
      </c>
      <c r="I38" s="345">
        <f t="shared" si="7"/>
        <v>1.7912464460717734</v>
      </c>
      <c r="J38" s="345">
        <f t="shared" si="7"/>
        <v>1.5424406935026076</v>
      </c>
      <c r="K38" s="345">
        <f t="shared" si="7"/>
        <v>1.4387353739746458</v>
      </c>
      <c r="L38" s="345">
        <f t="shared" si="7"/>
        <v>1.4306599980910282</v>
      </c>
      <c r="M38" s="345">
        <f t="shared" si="7"/>
        <v>1.3739389346310169</v>
      </c>
      <c r="N38" s="345">
        <f t="shared" si="7"/>
        <v>1.2637673294722251</v>
      </c>
      <c r="O38" s="345">
        <f t="shared" si="7"/>
        <v>1.2215881335579801</v>
      </c>
      <c r="P38" s="345">
        <f t="shared" si="7"/>
        <v>1.1093695561081967</v>
      </c>
      <c r="Q38" s="345">
        <f t="shared" si="7"/>
        <v>1.0505260631470483</v>
      </c>
      <c r="R38" s="345">
        <f t="shared" si="7"/>
        <v>1.0187665361979819</v>
      </c>
      <c r="S38" s="345">
        <f t="shared" si="7"/>
        <v>1.0655602809312594</v>
      </c>
      <c r="T38" s="345">
        <f t="shared" si="7"/>
        <v>0.96007126448637226</v>
      </c>
      <c r="U38" s="345">
        <f t="shared" si="7"/>
        <v>0.95179711247715382</v>
      </c>
      <c r="V38" s="345">
        <f t="shared" si="7"/>
        <v>0.90164674541529433</v>
      </c>
      <c r="W38" s="345">
        <f t="shared" si="7"/>
        <v>1.1586716890250375</v>
      </c>
      <c r="X38" s="345">
        <f t="shared" si="7"/>
        <v>1.0691179153638024</v>
      </c>
      <c r="Y38" s="345">
        <f t="shared" si="7"/>
        <v>1.090828969223187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BG: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313.80610490111792</v>
      </c>
      <c r="C5" s="223">
        <v>295.7822871883061</v>
      </c>
      <c r="D5" s="223">
        <v>296.30128976784181</v>
      </c>
      <c r="E5" s="223">
        <v>269.91668099742049</v>
      </c>
      <c r="F5" s="223">
        <v>289.29974204643162</v>
      </c>
      <c r="G5" s="223">
        <v>296.98521066208082</v>
      </c>
      <c r="H5" s="223">
        <v>289.4472055030094</v>
      </c>
      <c r="I5" s="223">
        <v>279.70008598452279</v>
      </c>
      <c r="J5" s="223">
        <v>284.59260533104032</v>
      </c>
      <c r="K5" s="223">
        <v>262.83069647463458</v>
      </c>
      <c r="L5" s="223">
        <v>251.12055030094581</v>
      </c>
      <c r="M5" s="223">
        <v>234.84531384350819</v>
      </c>
      <c r="N5" s="223">
        <v>232.4723129836629</v>
      </c>
      <c r="O5" s="223">
        <v>239.80008598452281</v>
      </c>
      <c r="P5" s="223">
        <v>233.6226139294927</v>
      </c>
      <c r="Q5" s="223">
        <v>248.62459157351671</v>
      </c>
      <c r="R5" s="223">
        <v>237.2435081685297</v>
      </c>
      <c r="S5" s="223">
        <v>227.74591573516761</v>
      </c>
      <c r="T5" s="223">
        <v>250.72734307824601</v>
      </c>
      <c r="U5" s="223">
        <v>241.59131556319869</v>
      </c>
      <c r="V5" s="223">
        <v>249.70816852966459</v>
      </c>
      <c r="W5" s="223">
        <v>277.49922613929482</v>
      </c>
      <c r="X5" s="223">
        <v>285.05193465176262</v>
      </c>
      <c r="Y5" s="223">
        <v>267.4202063628548</v>
      </c>
      <c r="DA5" s="89" t="s">
        <v>2118</v>
      </c>
    </row>
    <row r="6" spans="1:105" ht="12" customHeight="1" x14ac:dyDescent="0.25">
      <c r="A6" s="55" t="s">
        <v>91</v>
      </c>
      <c r="B6" s="259">
        <v>3.5611113554042322</v>
      </c>
      <c r="C6" s="259">
        <v>3.7894190032461061</v>
      </c>
      <c r="D6" s="259">
        <v>3.6511227799715869</v>
      </c>
      <c r="E6" s="259">
        <v>3.6564196113011</v>
      </c>
      <c r="F6" s="259">
        <v>4.5053731148742324</v>
      </c>
      <c r="G6" s="259">
        <v>4.89922722986406</v>
      </c>
      <c r="H6" s="259">
        <v>4.360603218003118</v>
      </c>
      <c r="I6" s="259">
        <v>4.3164776157790383</v>
      </c>
      <c r="J6" s="259">
        <v>4.9999252486057983</v>
      </c>
      <c r="K6" s="259">
        <v>4.401749673027795</v>
      </c>
      <c r="L6" s="259">
        <v>4.3141781583202397</v>
      </c>
      <c r="M6" s="259">
        <v>4.337872348811536</v>
      </c>
      <c r="N6" s="259">
        <v>4.2217505164372247</v>
      </c>
      <c r="O6" s="259">
        <v>4.373136393700177</v>
      </c>
      <c r="P6" s="259">
        <v>4.4178304935745274</v>
      </c>
      <c r="Q6" s="259">
        <v>4.532997040683437</v>
      </c>
      <c r="R6" s="259">
        <v>4.534690007126259</v>
      </c>
      <c r="S6" s="259">
        <v>4.6472600958477166</v>
      </c>
      <c r="T6" s="259">
        <v>4.9141498854871584</v>
      </c>
      <c r="U6" s="259">
        <v>4.9299575240611464</v>
      </c>
      <c r="V6" s="259">
        <v>4.6580058889732507</v>
      </c>
      <c r="W6" s="259">
        <v>4.7355920229940294</v>
      </c>
      <c r="X6" s="259">
        <v>4.9590203736848792</v>
      </c>
      <c r="Y6" s="259">
        <v>4.6000999813346439</v>
      </c>
      <c r="DA6" s="67" t="s">
        <v>2137</v>
      </c>
    </row>
    <row r="7" spans="1:105" ht="12" customHeight="1" x14ac:dyDescent="0.25">
      <c r="A7" s="173" t="s">
        <v>92</v>
      </c>
      <c r="B7" s="224">
        <v>4.1546299146382717</v>
      </c>
      <c r="C7" s="224">
        <v>4.4209888371204578</v>
      </c>
      <c r="D7" s="224">
        <v>4.259643243300185</v>
      </c>
      <c r="E7" s="224">
        <v>4.2658228798512834</v>
      </c>
      <c r="F7" s="224">
        <v>5.2562686340199392</v>
      </c>
      <c r="G7" s="224">
        <v>5.7157651015080706</v>
      </c>
      <c r="H7" s="224">
        <v>5.0873704210036399</v>
      </c>
      <c r="I7" s="224">
        <v>5.0358905517422121</v>
      </c>
      <c r="J7" s="224">
        <v>5.8332461233734314</v>
      </c>
      <c r="K7" s="224">
        <v>5.1353746185324276</v>
      </c>
      <c r="L7" s="224">
        <v>5.0332078513736134</v>
      </c>
      <c r="M7" s="224">
        <v>5.0608510736134598</v>
      </c>
      <c r="N7" s="224">
        <v>4.9253756025100968</v>
      </c>
      <c r="O7" s="224">
        <v>5.1019924593168762</v>
      </c>
      <c r="P7" s="224">
        <v>5.1541355758369516</v>
      </c>
      <c r="Q7" s="224">
        <v>5.2884965474640104</v>
      </c>
      <c r="R7" s="224">
        <v>5.2904716749806351</v>
      </c>
      <c r="S7" s="224">
        <v>5.4218034451556703</v>
      </c>
      <c r="T7" s="224">
        <v>5.7331748664016846</v>
      </c>
      <c r="U7" s="224">
        <v>5.7516171114046699</v>
      </c>
      <c r="V7" s="224">
        <v>5.434340203802126</v>
      </c>
      <c r="W7" s="224">
        <v>5.5248573601597029</v>
      </c>
      <c r="X7" s="224">
        <v>5.7855237692990258</v>
      </c>
      <c r="Y7" s="224">
        <v>5.3667833115570858</v>
      </c>
      <c r="DA7" s="177" t="s">
        <v>2138</v>
      </c>
    </row>
    <row r="8" spans="1:105" ht="12" customHeight="1" x14ac:dyDescent="0.25">
      <c r="A8" s="173" t="s">
        <v>93</v>
      </c>
      <c r="B8" s="224">
        <v>9.4962969477446215</v>
      </c>
      <c r="C8" s="224">
        <v>10.105117341989621</v>
      </c>
      <c r="D8" s="224">
        <v>9.7363274132575626</v>
      </c>
      <c r="E8" s="224">
        <v>9.7504522968029317</v>
      </c>
      <c r="F8" s="224">
        <v>12.01432830633129</v>
      </c>
      <c r="G8" s="224">
        <v>13.064605946304161</v>
      </c>
      <c r="H8" s="224">
        <v>11.62827524800832</v>
      </c>
      <c r="I8" s="224">
        <v>11.51060697541077</v>
      </c>
      <c r="J8" s="224">
        <v>13.333133996282131</v>
      </c>
      <c r="K8" s="224">
        <v>11.73799912807412</v>
      </c>
      <c r="L8" s="224">
        <v>11.504475088853971</v>
      </c>
      <c r="M8" s="224">
        <v>11.56765959683076</v>
      </c>
      <c r="N8" s="224">
        <v>11.25800137716594</v>
      </c>
      <c r="O8" s="224">
        <v>11.66169704986714</v>
      </c>
      <c r="P8" s="224">
        <v>11.78088131619875</v>
      </c>
      <c r="Q8" s="224">
        <v>12.087992108489169</v>
      </c>
      <c r="R8" s="224">
        <v>12.092506685670029</v>
      </c>
      <c r="S8" s="224">
        <v>12.392693588927241</v>
      </c>
      <c r="T8" s="224">
        <v>13.104399694632431</v>
      </c>
      <c r="U8" s="224">
        <v>13.14655339749639</v>
      </c>
      <c r="V8" s="224">
        <v>12.421349037262001</v>
      </c>
      <c r="W8" s="224">
        <v>12.628245394650749</v>
      </c>
      <c r="X8" s="224">
        <v>13.224054329826339</v>
      </c>
      <c r="Y8" s="224">
        <v>12.26693328355905</v>
      </c>
      <c r="DA8" s="177" t="s">
        <v>2139</v>
      </c>
    </row>
    <row r="9" spans="1:105" ht="12" customHeight="1" x14ac:dyDescent="0.25">
      <c r="A9" s="173" t="s">
        <v>94</v>
      </c>
      <c r="B9" s="224">
        <v>7.1222227108084644</v>
      </c>
      <c r="C9" s="224">
        <v>7.5788380064922114</v>
      </c>
      <c r="D9" s="224">
        <v>7.3022455599431737</v>
      </c>
      <c r="E9" s="224">
        <v>7.3128392226021992</v>
      </c>
      <c r="F9" s="224">
        <v>9.0107462297484631</v>
      </c>
      <c r="G9" s="224">
        <v>9.79845445972812</v>
      </c>
      <c r="H9" s="224">
        <v>8.721206436006236</v>
      </c>
      <c r="I9" s="224">
        <v>8.6329552315580766</v>
      </c>
      <c r="J9" s="224">
        <v>9.9998504972115967</v>
      </c>
      <c r="K9" s="224">
        <v>8.8034993460555899</v>
      </c>
      <c r="L9" s="224">
        <v>8.6283563166404793</v>
      </c>
      <c r="M9" s="224">
        <v>8.6757446976230721</v>
      </c>
      <c r="N9" s="224">
        <v>8.4435010328744493</v>
      </c>
      <c r="O9" s="224">
        <v>8.7462727874003541</v>
      </c>
      <c r="P9" s="224">
        <v>8.8356609871490548</v>
      </c>
      <c r="Q9" s="224">
        <v>9.065994081366874</v>
      </c>
      <c r="R9" s="224">
        <v>9.0693800142525181</v>
      </c>
      <c r="S9" s="224">
        <v>9.2945201916954332</v>
      </c>
      <c r="T9" s="224">
        <v>9.8282997709743167</v>
      </c>
      <c r="U9" s="224">
        <v>9.859915048122291</v>
      </c>
      <c r="V9" s="224">
        <v>9.3160117779465015</v>
      </c>
      <c r="W9" s="224">
        <v>9.4711840459880587</v>
      </c>
      <c r="X9" s="224">
        <v>9.9180407473697585</v>
      </c>
      <c r="Y9" s="224">
        <v>9.2001999626692879</v>
      </c>
      <c r="DA9" s="177" t="s">
        <v>2140</v>
      </c>
    </row>
    <row r="10" spans="1:105" ht="12" customHeight="1" x14ac:dyDescent="0.25">
      <c r="A10" s="56" t="s">
        <v>95</v>
      </c>
      <c r="B10" s="260">
        <v>5.8229977298826219</v>
      </c>
      <c r="C10" s="260">
        <v>5.5778756425512714</v>
      </c>
      <c r="D10" s="260">
        <v>5.570271268642232</v>
      </c>
      <c r="E10" s="260">
        <v>5.2006711688519252</v>
      </c>
      <c r="F10" s="260">
        <v>5.7657684007782999</v>
      </c>
      <c r="G10" s="260">
        <v>6.0665623734021938</v>
      </c>
      <c r="H10" s="260">
        <v>5.7048981491897948</v>
      </c>
      <c r="I10" s="260">
        <v>5.5685552839779326</v>
      </c>
      <c r="J10" s="260">
        <v>5.9649943242370682</v>
      </c>
      <c r="K10" s="260">
        <v>5.3722828951755384</v>
      </c>
      <c r="L10" s="260">
        <v>5.1583296566218362</v>
      </c>
      <c r="M10" s="260">
        <v>4.9519882263260184</v>
      </c>
      <c r="N10" s="260">
        <v>4.8726716086598234</v>
      </c>
      <c r="O10" s="260">
        <v>5.0277981513132728</v>
      </c>
      <c r="P10" s="260">
        <v>5.0216279472992031</v>
      </c>
      <c r="Q10" s="260">
        <v>5.2537382544704272</v>
      </c>
      <c r="R10" s="260">
        <v>5.1708143510768094</v>
      </c>
      <c r="S10" s="260">
        <v>5.1474210362605461</v>
      </c>
      <c r="T10" s="260">
        <v>5.5557917685118126</v>
      </c>
      <c r="U10" s="260">
        <v>5.5273577643411942</v>
      </c>
      <c r="V10" s="260">
        <v>5.3978989025239654</v>
      </c>
      <c r="W10" s="260">
        <v>5.6445109380722451</v>
      </c>
      <c r="X10" s="260">
        <v>5.8634473184715183</v>
      </c>
      <c r="Y10" s="260">
        <v>5.4708181135610889</v>
      </c>
      <c r="DA10" s="68" t="s">
        <v>2141</v>
      </c>
    </row>
    <row r="11" spans="1:105" ht="12" customHeight="1" x14ac:dyDescent="0.25">
      <c r="A11" s="37" t="s">
        <v>159</v>
      </c>
      <c r="B11" s="226">
        <v>1.9650401489672691</v>
      </c>
      <c r="C11" s="226">
        <v>1.475313161770097</v>
      </c>
      <c r="D11" s="226">
        <v>1.2305100843834831</v>
      </c>
      <c r="E11" s="226">
        <v>0.86375239437124973</v>
      </c>
      <c r="F11" s="226">
        <v>0.63534725897509547</v>
      </c>
      <c r="G11" s="226">
        <v>0.35018133787815731</v>
      </c>
      <c r="H11" s="226">
        <v>0.27694719119540878</v>
      </c>
      <c r="I11" s="226">
        <v>0.25627038222508508</v>
      </c>
      <c r="J11" s="226">
        <v>8.6551869255202613E-2</v>
      </c>
      <c r="K11" s="226">
        <v>9.514936463785495E-2</v>
      </c>
      <c r="L11" s="226">
        <v>8.3785474683959998E-2</v>
      </c>
      <c r="M11" s="226">
        <v>6.7836775407890848E-2</v>
      </c>
      <c r="N11" s="226">
        <v>7.130985089268109E-2</v>
      </c>
      <c r="O11" s="226">
        <v>5.2334134240246029E-2</v>
      </c>
      <c r="P11" s="226">
        <v>8.1196837583646903E-2</v>
      </c>
      <c r="Q11" s="226">
        <v>0.10824756328336869</v>
      </c>
      <c r="R11" s="226">
        <v>8.0334927779038307E-2</v>
      </c>
      <c r="S11" s="226">
        <v>5.8080358052926259E-2</v>
      </c>
      <c r="T11" s="226">
        <v>5.8312622987922058E-2</v>
      </c>
      <c r="U11" s="226">
        <v>5.4041845985553241E-2</v>
      </c>
      <c r="V11" s="226">
        <v>5.8124983788453793E-2</v>
      </c>
      <c r="W11" s="226">
        <v>6.2493114196982787E-2</v>
      </c>
      <c r="X11" s="226">
        <v>8.0083437676144342E-2</v>
      </c>
      <c r="Y11" s="226">
        <v>7.5284037237153364E-2</v>
      </c>
      <c r="DA11" s="69" t="s">
        <v>2142</v>
      </c>
    </row>
    <row r="12" spans="1:105" ht="12" customHeight="1" x14ac:dyDescent="0.25">
      <c r="A12" s="37" t="s">
        <v>35</v>
      </c>
      <c r="B12" s="226">
        <v>2.0977865940134999</v>
      </c>
      <c r="C12" s="226">
        <v>1.943403734757861</v>
      </c>
      <c r="D12" s="226">
        <v>2.4386558019896389</v>
      </c>
      <c r="E12" s="226">
        <v>2.3361079364438009</v>
      </c>
      <c r="F12" s="226">
        <v>1.929940992615425</v>
      </c>
      <c r="G12" s="226">
        <v>1.9427496838063789</v>
      </c>
      <c r="H12" s="226">
        <v>2.532541575673219</v>
      </c>
      <c r="I12" s="226">
        <v>2.5321246971928808</v>
      </c>
      <c r="J12" s="226">
        <v>2.043869987658482</v>
      </c>
      <c r="K12" s="226">
        <v>2.06305337738769</v>
      </c>
      <c r="L12" s="226">
        <v>2.104335498294323</v>
      </c>
      <c r="M12" s="226">
        <v>1.809518257462668</v>
      </c>
      <c r="N12" s="226">
        <v>1.7653763944234739</v>
      </c>
      <c r="O12" s="226">
        <v>1.832729181891964</v>
      </c>
      <c r="P12" s="226">
        <v>1.479399597235648</v>
      </c>
      <c r="Q12" s="226">
        <v>1.604886074051679</v>
      </c>
      <c r="R12" s="226">
        <v>1.338340570258215</v>
      </c>
      <c r="S12" s="226">
        <v>1.171156485381512</v>
      </c>
      <c r="T12" s="226">
        <v>1.3367396012815229</v>
      </c>
      <c r="U12" s="226">
        <v>1.111190372092995</v>
      </c>
      <c r="V12" s="226">
        <v>1.373981831116204</v>
      </c>
      <c r="W12" s="226">
        <v>2.4102610159633659</v>
      </c>
      <c r="X12" s="226">
        <v>2.1777976244517121</v>
      </c>
      <c r="Y12" s="226">
        <v>2.1201040915478351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1.7601709869018529</v>
      </c>
      <c r="C15" s="226">
        <v>2.159158746023313</v>
      </c>
      <c r="D15" s="226">
        <v>1.90110538226911</v>
      </c>
      <c r="E15" s="226">
        <v>2.0008108380368741</v>
      </c>
      <c r="F15" s="226">
        <v>3.2004801491877788</v>
      </c>
      <c r="G15" s="226">
        <v>3.7736313517176581</v>
      </c>
      <c r="H15" s="226">
        <v>2.8954093823211671</v>
      </c>
      <c r="I15" s="226">
        <v>2.7801602045599658</v>
      </c>
      <c r="J15" s="226">
        <v>3.8345724673233832</v>
      </c>
      <c r="K15" s="226">
        <v>3.2140801531499932</v>
      </c>
      <c r="L15" s="226">
        <v>2.9702086836435528</v>
      </c>
      <c r="M15" s="226">
        <v>3.0746331934554592</v>
      </c>
      <c r="N15" s="226">
        <v>3.0359853633436682</v>
      </c>
      <c r="O15" s="226">
        <v>3.142734835181062</v>
      </c>
      <c r="P15" s="226">
        <v>3.461031512479908</v>
      </c>
      <c r="Q15" s="226">
        <v>3.5406046171353789</v>
      </c>
      <c r="R15" s="226">
        <v>3.7521388530395559</v>
      </c>
      <c r="S15" s="226">
        <v>3.918184192826109</v>
      </c>
      <c r="T15" s="226">
        <v>4.160739544242368</v>
      </c>
      <c r="U15" s="226">
        <v>4.3621255462626456</v>
      </c>
      <c r="V15" s="226">
        <v>3.9657920876193069</v>
      </c>
      <c r="W15" s="226">
        <v>3.1717568079118958</v>
      </c>
      <c r="X15" s="226">
        <v>3.6055662563436619</v>
      </c>
      <c r="Y15" s="226">
        <v>3.275429984776101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19.448400463526365</v>
      </c>
      <c r="C16" s="261">
        <f t="shared" si="0"/>
        <v>17.922350899231144</v>
      </c>
      <c r="D16" s="261">
        <f t="shared" si="0"/>
        <v>17.925138884304495</v>
      </c>
      <c r="E16" s="261">
        <f t="shared" si="0"/>
        <v>16.338454910245581</v>
      </c>
      <c r="F16" s="261">
        <f t="shared" si="0"/>
        <v>17.629084510621272</v>
      </c>
      <c r="G16" s="261">
        <f t="shared" si="0"/>
        <v>18.302049806018349</v>
      </c>
      <c r="H16" s="261">
        <f t="shared" si="0"/>
        <v>17.579488193505821</v>
      </c>
      <c r="I16" s="261">
        <f t="shared" si="0"/>
        <v>17.080033744040524</v>
      </c>
      <c r="J16" s="261">
        <f t="shared" si="0"/>
        <v>17.891722518523164</v>
      </c>
      <c r="K16" s="261">
        <f t="shared" si="0"/>
        <v>16.259311157932721</v>
      </c>
      <c r="L16" s="261">
        <f t="shared" si="0"/>
        <v>15.66334980515532</v>
      </c>
      <c r="M16" s="261">
        <f t="shared" si="0"/>
        <v>15.067088049540802</v>
      </c>
      <c r="N16" s="261">
        <f t="shared" si="0"/>
        <v>14.850470066892335</v>
      </c>
      <c r="O16" s="261">
        <f t="shared" si="0"/>
        <v>15.364517289444693</v>
      </c>
      <c r="P16" s="261">
        <f t="shared" si="0"/>
        <v>15.342134056530501</v>
      </c>
      <c r="Q16" s="261">
        <f t="shared" si="0"/>
        <v>16.047426148734445</v>
      </c>
      <c r="R16" s="261">
        <f t="shared" si="0"/>
        <v>15.773765632064675</v>
      </c>
      <c r="S16" s="261">
        <f t="shared" si="0"/>
        <v>15.698535080333318</v>
      </c>
      <c r="T16" s="261">
        <f t="shared" si="0"/>
        <v>16.971161618196</v>
      </c>
      <c r="U16" s="261">
        <f t="shared" si="0"/>
        <v>16.853064641797758</v>
      </c>
      <c r="V16" s="261">
        <f t="shared" si="0"/>
        <v>16.474582311938061</v>
      </c>
      <c r="W16" s="261">
        <f t="shared" si="0"/>
        <v>17.280295825284806</v>
      </c>
      <c r="X16" s="261">
        <f t="shared" si="0"/>
        <v>17.930616867027801</v>
      </c>
      <c r="Y16" s="261">
        <f t="shared" si="0"/>
        <v>16.726029656569221</v>
      </c>
      <c r="DA16" s="70"/>
    </row>
    <row r="17" spans="1:105" ht="12" customHeight="1" x14ac:dyDescent="0.25">
      <c r="A17" s="60" t="s">
        <v>2148</v>
      </c>
      <c r="B17" s="329">
        <v>16.557606714925921</v>
      </c>
      <c r="C17" s="329">
        <v>13.79464466967756</v>
      </c>
      <c r="D17" s="329">
        <v>14.15091614073348</v>
      </c>
      <c r="E17" s="329">
        <v>11.966234171019019</v>
      </c>
      <c r="F17" s="329">
        <v>10.474275877367949</v>
      </c>
      <c r="G17" s="329">
        <v>9.4927124372910541</v>
      </c>
      <c r="H17" s="329">
        <v>11.159037426395759</v>
      </c>
      <c r="I17" s="329">
        <v>10.686710567327721</v>
      </c>
      <c r="J17" s="329">
        <v>8.164673052370814</v>
      </c>
      <c r="K17" s="329">
        <v>7.9710076201068256</v>
      </c>
      <c r="L17" s="329">
        <v>7.4285676351168473</v>
      </c>
      <c r="M17" s="329">
        <v>6.0392547237335812</v>
      </c>
      <c r="N17" s="329">
        <v>5.853222174059006</v>
      </c>
      <c r="O17" s="329">
        <v>5.8700000196677404</v>
      </c>
      <c r="P17" s="329">
        <v>4.8580148017959583</v>
      </c>
      <c r="Q17" s="329">
        <v>5.3582209820264701</v>
      </c>
      <c r="R17" s="329">
        <v>4.4658735231123634</v>
      </c>
      <c r="S17" s="329">
        <v>3.8565166149768508</v>
      </c>
      <c r="T17" s="329">
        <v>4.3426208254933076</v>
      </c>
      <c r="U17" s="329">
        <v>3.6661904813491142</v>
      </c>
      <c r="V17" s="329">
        <v>4.5048633313198696</v>
      </c>
      <c r="W17" s="329">
        <v>7.5930880773592051</v>
      </c>
      <c r="X17" s="329">
        <v>7.0127248114185594</v>
      </c>
      <c r="Y17" s="329">
        <v>6.8456310950828723</v>
      </c>
      <c r="DA17" s="72" t="s">
        <v>2149</v>
      </c>
    </row>
    <row r="18" spans="1:105" ht="12" customHeight="1" x14ac:dyDescent="0.25">
      <c r="A18" s="59" t="s">
        <v>28</v>
      </c>
      <c r="B18" s="230">
        <v>2.193882660795611</v>
      </c>
      <c r="C18" s="230">
        <v>1.8450666020445561</v>
      </c>
      <c r="D18" s="230">
        <v>2.5838471760821018</v>
      </c>
      <c r="E18" s="230">
        <v>1.5711023590844171</v>
      </c>
      <c r="F18" s="230">
        <v>1.572181304265728</v>
      </c>
      <c r="G18" s="230">
        <v>1.329552441174249</v>
      </c>
      <c r="H18" s="230">
        <v>1.623473734315023</v>
      </c>
      <c r="I18" s="230">
        <v>0.74513755602617771</v>
      </c>
      <c r="J18" s="230">
        <v>0.71442358769995284</v>
      </c>
      <c r="K18" s="230">
        <v>0.60850912129948054</v>
      </c>
      <c r="L18" s="230">
        <v>0.56328581791021415</v>
      </c>
      <c r="M18" s="230">
        <v>0.10190819315469141</v>
      </c>
      <c r="N18" s="230">
        <v>5.4009156186288952E-2</v>
      </c>
      <c r="O18" s="230">
        <v>0.1260092007162244</v>
      </c>
      <c r="P18" s="230">
        <v>4.7911518367763667E-2</v>
      </c>
      <c r="Q18" s="230">
        <v>9.3163037299588983E-2</v>
      </c>
      <c r="R18" s="230">
        <v>3.0314026067563608E-2</v>
      </c>
      <c r="S18" s="230">
        <v>3.1113899040937719E-2</v>
      </c>
      <c r="T18" s="230">
        <v>3.3246451872491083E-2</v>
      </c>
      <c r="U18" s="230">
        <v>5.6791015718428907E-2</v>
      </c>
      <c r="V18" s="230">
        <v>5.0833714228248061E-2</v>
      </c>
      <c r="W18" s="230">
        <v>6.5261395132058739E-2</v>
      </c>
      <c r="X18" s="230">
        <v>7.729426176315439E-2</v>
      </c>
      <c r="Y18" s="230">
        <v>6.2406955286386283E-2</v>
      </c>
      <c r="DA18" s="71" t="s">
        <v>2150</v>
      </c>
    </row>
    <row r="19" spans="1:105" ht="12" customHeight="1" x14ac:dyDescent="0.25">
      <c r="A19" s="59" t="s">
        <v>31</v>
      </c>
      <c r="B19" s="230">
        <v>9.1207285971192348E-2</v>
      </c>
      <c r="C19" s="230">
        <v>8.8276551734640191E-2</v>
      </c>
      <c r="D19" s="230">
        <v>0.18500606554956989</v>
      </c>
      <c r="E19" s="230">
        <v>8.3654346682269384E-2</v>
      </c>
      <c r="F19" s="230">
        <v>0.16082885682849971</v>
      </c>
      <c r="G19" s="230">
        <v>0.14995511657214489</v>
      </c>
      <c r="H19" s="230">
        <v>0.16617252434677421</v>
      </c>
      <c r="I19" s="230">
        <v>0.13863377534802701</v>
      </c>
      <c r="J19" s="230">
        <v>0.2339499230582541</v>
      </c>
      <c r="K19" s="230">
        <v>0.32706610175073197</v>
      </c>
      <c r="L19" s="230">
        <v>0.24714654853814871</v>
      </c>
      <c r="M19" s="230">
        <v>0.26479634587848061</v>
      </c>
      <c r="N19" s="230">
        <v>0.16886892203009909</v>
      </c>
      <c r="O19" s="230">
        <v>0.1123422687425024</v>
      </c>
      <c r="P19" s="230">
        <v>0.10507395206440991</v>
      </c>
      <c r="Q19" s="230">
        <v>0.1165267512347444</v>
      </c>
      <c r="R19" s="230">
        <v>0.2071640842812198</v>
      </c>
      <c r="S19" s="230">
        <v>0.1746439137131777</v>
      </c>
      <c r="T19" s="230">
        <v>0.1372927945269298</v>
      </c>
      <c r="U19" s="230">
        <v>0.1194008796527751</v>
      </c>
      <c r="V19" s="230">
        <v>0.1736290701196935</v>
      </c>
      <c r="W19" s="230">
        <v>0.16057953902779809</v>
      </c>
      <c r="X19" s="230">
        <v>0.24016341279746201</v>
      </c>
      <c r="Y19" s="230">
        <v>0.29110743171914921</v>
      </c>
      <c r="DA19" s="71" t="s">
        <v>2151</v>
      </c>
    </row>
    <row r="20" spans="1:105" ht="12" customHeight="1" x14ac:dyDescent="0.25">
      <c r="A20" s="59" t="s">
        <v>159</v>
      </c>
      <c r="B20" s="230">
        <v>2.9092103400315779</v>
      </c>
      <c r="C20" s="230">
        <v>2.6132459969869442</v>
      </c>
      <c r="D20" s="230">
        <v>2.2538464803845959</v>
      </c>
      <c r="E20" s="230">
        <v>1.7612143885411371</v>
      </c>
      <c r="F20" s="230">
        <v>1.3487944732257551</v>
      </c>
      <c r="G20" s="230">
        <v>0.78110865508509786</v>
      </c>
      <c r="H20" s="230">
        <v>0.58075147209754086</v>
      </c>
      <c r="I20" s="230">
        <v>0.55749468759591281</v>
      </c>
      <c r="J20" s="230">
        <v>0.2105251864191662</v>
      </c>
      <c r="K20" s="230">
        <v>0.23494153374957899</v>
      </c>
      <c r="L20" s="230">
        <v>0.22255604445796251</v>
      </c>
      <c r="M20" s="230">
        <v>0.19152779629588479</v>
      </c>
      <c r="N20" s="230">
        <v>0.2033963078845957</v>
      </c>
      <c r="O20" s="230">
        <v>0.15228080696441071</v>
      </c>
      <c r="P20" s="230">
        <v>0.23766909262844599</v>
      </c>
      <c r="Q20" s="230">
        <v>0.31571600415370971</v>
      </c>
      <c r="R20" s="230">
        <v>0.2343397221709233</v>
      </c>
      <c r="S20" s="230">
        <v>0.17002659327003239</v>
      </c>
      <c r="T20" s="230">
        <v>0.17147883759114271</v>
      </c>
      <c r="U20" s="230">
        <v>0.158484457785425</v>
      </c>
      <c r="V20" s="230">
        <v>0.16997361068486749</v>
      </c>
      <c r="W20" s="230">
        <v>0.183402594783839</v>
      </c>
      <c r="X20" s="230">
        <v>0.2336863161466993</v>
      </c>
      <c r="Y20" s="230">
        <v>0.21863729912903429</v>
      </c>
      <c r="DA20" s="71" t="s">
        <v>2152</v>
      </c>
    </row>
    <row r="21" spans="1:105" ht="12" customHeight="1" x14ac:dyDescent="0.25">
      <c r="A21" s="59" t="s">
        <v>32</v>
      </c>
      <c r="B21" s="230">
        <v>8.2575671109481412</v>
      </c>
      <c r="C21" s="230">
        <v>5.8056731407239264</v>
      </c>
      <c r="D21" s="230">
        <v>4.6614868356454577</v>
      </c>
      <c r="E21" s="230">
        <v>3.7868760949072842</v>
      </c>
      <c r="F21" s="230">
        <v>3.2953515849090991</v>
      </c>
      <c r="G21" s="230">
        <v>2.8986311635287589</v>
      </c>
      <c r="H21" s="230">
        <v>3.4779620827961621</v>
      </c>
      <c r="I21" s="230">
        <v>3.7370199900503618</v>
      </c>
      <c r="J21" s="230">
        <v>2.034349545180151</v>
      </c>
      <c r="K21" s="230">
        <v>1.7064271610899651</v>
      </c>
      <c r="L21" s="230">
        <v>0.80591602209324076</v>
      </c>
      <c r="M21" s="230">
        <v>0.37209670428834762</v>
      </c>
      <c r="N21" s="230">
        <v>0.3915840036087308</v>
      </c>
      <c r="O21" s="230">
        <v>0.1465293803409701</v>
      </c>
      <c r="P21" s="230">
        <v>0.13704922695895189</v>
      </c>
      <c r="Q21" s="230">
        <v>0.15198725148332029</v>
      </c>
      <c r="R21" s="230">
        <v>9.0070636084155428E-2</v>
      </c>
      <c r="S21" s="230">
        <v>5.2245297524471122E-2</v>
      </c>
      <c r="T21" s="230">
        <v>6.9677647680766425E-2</v>
      </c>
      <c r="U21" s="230">
        <v>7.280968525727062E-2</v>
      </c>
      <c r="V21" s="230">
        <v>9.25221107098253E-2</v>
      </c>
      <c r="W21" s="230">
        <v>0.110295244397055</v>
      </c>
      <c r="X21" s="230">
        <v>0.10668998511524071</v>
      </c>
      <c r="Y21" s="230">
        <v>0.1163463770381138</v>
      </c>
      <c r="DA21" s="71" t="s">
        <v>2153</v>
      </c>
    </row>
    <row r="22" spans="1:105" ht="12" customHeight="1" x14ac:dyDescent="0.25">
      <c r="A22" s="59" t="s">
        <v>35</v>
      </c>
      <c r="B22" s="230">
        <v>3.1057393171793941</v>
      </c>
      <c r="C22" s="230">
        <v>3.4423823781874949</v>
      </c>
      <c r="D22" s="230">
        <v>4.4667295830717526</v>
      </c>
      <c r="E22" s="230">
        <v>4.7633869818039107</v>
      </c>
      <c r="F22" s="230">
        <v>4.0971196581388716</v>
      </c>
      <c r="G22" s="230">
        <v>4.3334650609308039</v>
      </c>
      <c r="H22" s="230">
        <v>5.3106776128402551</v>
      </c>
      <c r="I22" s="230">
        <v>5.5084245583072384</v>
      </c>
      <c r="J22" s="230">
        <v>4.9714248100132901</v>
      </c>
      <c r="K22" s="230">
        <v>5.0940637022170687</v>
      </c>
      <c r="L22" s="230">
        <v>5.589663202117281</v>
      </c>
      <c r="M22" s="230">
        <v>5.1089256841161763</v>
      </c>
      <c r="N22" s="230">
        <v>5.0353637843492924</v>
      </c>
      <c r="O22" s="230">
        <v>5.3328383629036322</v>
      </c>
      <c r="P22" s="230">
        <v>4.330311011776387</v>
      </c>
      <c r="Q22" s="230">
        <v>4.6808279378551063</v>
      </c>
      <c r="R22" s="230">
        <v>3.9039850545085</v>
      </c>
      <c r="S22" s="230">
        <v>3.4284869114282319</v>
      </c>
      <c r="T22" s="230">
        <v>3.930925093821978</v>
      </c>
      <c r="U22" s="230">
        <v>3.258704442935215</v>
      </c>
      <c r="V22" s="230">
        <v>4.0179048255772356</v>
      </c>
      <c r="W22" s="230">
        <v>7.0735493040184538</v>
      </c>
      <c r="X22" s="230">
        <v>6.3548908355960023</v>
      </c>
      <c r="Y22" s="230">
        <v>6.1571330319101882</v>
      </c>
      <c r="DA22" s="71" t="s">
        <v>2154</v>
      </c>
    </row>
    <row r="23" spans="1:105" ht="12" customHeight="1" x14ac:dyDescent="0.25">
      <c r="A23" s="60" t="s">
        <v>2155</v>
      </c>
      <c r="B23" s="329">
        <v>2.6059048401681051</v>
      </c>
      <c r="C23" s="329">
        <v>3.8245527092938971</v>
      </c>
      <c r="D23" s="329">
        <v>3.4821329211732879</v>
      </c>
      <c r="E23" s="329">
        <v>4.0797071703224734</v>
      </c>
      <c r="F23" s="329">
        <v>6.7943787840633858</v>
      </c>
      <c r="G23" s="329">
        <v>8.4173991903381697</v>
      </c>
      <c r="H23" s="329">
        <v>6.0716025096698107</v>
      </c>
      <c r="I23" s="329">
        <v>6.0480049674504794</v>
      </c>
      <c r="J23" s="329">
        <v>9.3270554462638842</v>
      </c>
      <c r="K23" s="329">
        <v>7.9361635639836736</v>
      </c>
      <c r="L23" s="329">
        <v>7.8896479173728533</v>
      </c>
      <c r="M23" s="329">
        <v>8.6808035379022979</v>
      </c>
      <c r="N23" s="329">
        <v>8.6595078515183506</v>
      </c>
      <c r="O23" s="329">
        <v>9.1446663582809382</v>
      </c>
      <c r="P23" s="329">
        <v>10.13069281524858</v>
      </c>
      <c r="Q23" s="329">
        <v>10.3265654034533</v>
      </c>
      <c r="R23" s="329">
        <v>10.945116908382211</v>
      </c>
      <c r="S23" s="329">
        <v>11.470237657688649</v>
      </c>
      <c r="T23" s="329">
        <v>12.23540880186372</v>
      </c>
      <c r="U23" s="329">
        <v>12.79247755852375</v>
      </c>
      <c r="V23" s="329">
        <v>11.59707850950033</v>
      </c>
      <c r="W23" s="329">
        <v>9.3083603860860791</v>
      </c>
      <c r="X23" s="329">
        <v>10.52117042571445</v>
      </c>
      <c r="Y23" s="329">
        <v>9.512390562979574</v>
      </c>
      <c r="DA23" s="72" t="s">
        <v>2156</v>
      </c>
    </row>
    <row r="24" spans="1:105" ht="12" customHeight="1" x14ac:dyDescent="0.25">
      <c r="A24" s="60" t="s">
        <v>2157</v>
      </c>
      <c r="B24" s="329">
        <v>0.28488890843233861</v>
      </c>
      <c r="C24" s="329">
        <v>0.30315352025968839</v>
      </c>
      <c r="D24" s="329">
        <v>0.29208982239772679</v>
      </c>
      <c r="E24" s="329">
        <v>0.29251356890408781</v>
      </c>
      <c r="F24" s="329">
        <v>0.36042984918993859</v>
      </c>
      <c r="G24" s="329">
        <v>0.39193817838912481</v>
      </c>
      <c r="H24" s="329">
        <v>0.3488482574402495</v>
      </c>
      <c r="I24" s="329">
        <v>0.34531820926232298</v>
      </c>
      <c r="J24" s="329">
        <v>0.39999401988846373</v>
      </c>
      <c r="K24" s="329">
        <v>0.35213997384222362</v>
      </c>
      <c r="L24" s="329">
        <v>0.34513425266561909</v>
      </c>
      <c r="M24" s="329">
        <v>0.34702978790492278</v>
      </c>
      <c r="N24" s="329">
        <v>0.33774004131497792</v>
      </c>
      <c r="O24" s="329">
        <v>0.34985091149601422</v>
      </c>
      <c r="P24" s="329">
        <v>0.3534264394859622</v>
      </c>
      <c r="Q24" s="329">
        <v>0.36263976325467479</v>
      </c>
      <c r="R24" s="329">
        <v>0.36277520057010071</v>
      </c>
      <c r="S24" s="329">
        <v>0.37178080766781729</v>
      </c>
      <c r="T24" s="329">
        <v>0.39313199083897271</v>
      </c>
      <c r="U24" s="329">
        <v>0.39439660192489162</v>
      </c>
      <c r="V24" s="329">
        <v>0.37264047111785997</v>
      </c>
      <c r="W24" s="329">
        <v>0.37884736183952239</v>
      </c>
      <c r="X24" s="329">
        <v>0.39672162989479032</v>
      </c>
      <c r="Y24" s="329">
        <v>0.36800799850677152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16.207000386271972</v>
      </c>
      <c r="C25" s="261">
        <f t="shared" si="1"/>
        <v>14.935292416025955</v>
      </c>
      <c r="D25" s="261">
        <f t="shared" si="1"/>
        <v>14.937615736920414</v>
      </c>
      <c r="E25" s="261">
        <f t="shared" si="1"/>
        <v>13.615379091871311</v>
      </c>
      <c r="F25" s="261">
        <f t="shared" si="1"/>
        <v>14.690903758851062</v>
      </c>
      <c r="G25" s="261">
        <f t="shared" si="1"/>
        <v>15.25170817168196</v>
      </c>
      <c r="H25" s="261">
        <f t="shared" si="1"/>
        <v>14.649573494588179</v>
      </c>
      <c r="I25" s="261">
        <f t="shared" si="1"/>
        <v>14.233361453367094</v>
      </c>
      <c r="J25" s="261">
        <f t="shared" si="1"/>
        <v>14.909768765435969</v>
      </c>
      <c r="K25" s="261">
        <f t="shared" si="1"/>
        <v>13.549425964943936</v>
      </c>
      <c r="L25" s="261">
        <f t="shared" si="1"/>
        <v>13.052791504296101</v>
      </c>
      <c r="M25" s="261">
        <f t="shared" si="1"/>
        <v>12.555906707950671</v>
      </c>
      <c r="N25" s="261">
        <f t="shared" si="1"/>
        <v>12.375391722410285</v>
      </c>
      <c r="O25" s="261">
        <f t="shared" si="1"/>
        <v>12.803764407870577</v>
      </c>
      <c r="P25" s="261">
        <f t="shared" si="1"/>
        <v>12.785111713775425</v>
      </c>
      <c r="Q25" s="261">
        <f t="shared" si="1"/>
        <v>13.372855123945373</v>
      </c>
      <c r="R25" s="261">
        <f t="shared" si="1"/>
        <v>13.144804693387227</v>
      </c>
      <c r="S25" s="261">
        <f t="shared" si="1"/>
        <v>13.082112566944431</v>
      </c>
      <c r="T25" s="261">
        <f t="shared" si="1"/>
        <v>14.14263468183</v>
      </c>
      <c r="U25" s="261">
        <f t="shared" si="1"/>
        <v>14.044220534831465</v>
      </c>
      <c r="V25" s="261">
        <f t="shared" si="1"/>
        <v>13.728818593281714</v>
      </c>
      <c r="W25" s="261">
        <f t="shared" si="1"/>
        <v>14.400246521070674</v>
      </c>
      <c r="X25" s="261">
        <f t="shared" si="1"/>
        <v>14.942180722523169</v>
      </c>
      <c r="Y25" s="261">
        <f t="shared" si="1"/>
        <v>13.938358047141016</v>
      </c>
      <c r="DA25" s="70"/>
    </row>
    <row r="26" spans="1:105" ht="12" customHeight="1" x14ac:dyDescent="0.25">
      <c r="A26" s="60" t="s">
        <v>2160</v>
      </c>
      <c r="B26" s="329">
        <v>13.798005595771601</v>
      </c>
      <c r="C26" s="329">
        <v>11.495537224731301</v>
      </c>
      <c r="D26" s="329">
        <v>11.792430117277901</v>
      </c>
      <c r="E26" s="329">
        <v>9.9718618091825117</v>
      </c>
      <c r="F26" s="329">
        <v>8.7285632311399581</v>
      </c>
      <c r="G26" s="329">
        <v>7.9105936977425468</v>
      </c>
      <c r="H26" s="329">
        <v>9.2991978553297958</v>
      </c>
      <c r="I26" s="329">
        <v>8.9055921394397615</v>
      </c>
      <c r="J26" s="329">
        <v>6.8038942103090116</v>
      </c>
      <c r="K26" s="329">
        <v>6.6425063500890218</v>
      </c>
      <c r="L26" s="329">
        <v>6.1904730292640391</v>
      </c>
      <c r="M26" s="329">
        <v>5.0327122697779831</v>
      </c>
      <c r="N26" s="329">
        <v>4.8776851450491741</v>
      </c>
      <c r="O26" s="329">
        <v>4.8916666830564512</v>
      </c>
      <c r="P26" s="329">
        <v>4.0483456681633001</v>
      </c>
      <c r="Q26" s="329">
        <v>4.4651841516887263</v>
      </c>
      <c r="R26" s="329">
        <v>3.7215612692603011</v>
      </c>
      <c r="S26" s="329">
        <v>3.2137638458140421</v>
      </c>
      <c r="T26" s="329">
        <v>3.61885068791109</v>
      </c>
      <c r="U26" s="329">
        <v>3.0551587344575948</v>
      </c>
      <c r="V26" s="329">
        <v>3.7540527760998912</v>
      </c>
      <c r="W26" s="329">
        <v>6.3275733977993376</v>
      </c>
      <c r="X26" s="329">
        <v>5.8439373428488013</v>
      </c>
      <c r="Y26" s="329">
        <v>5.7046925792357266</v>
      </c>
      <c r="DA26" s="72" t="s">
        <v>2161</v>
      </c>
    </row>
    <row r="27" spans="1:105" ht="12" customHeight="1" x14ac:dyDescent="0.25">
      <c r="A27" s="59" t="s">
        <v>28</v>
      </c>
      <c r="B27" s="230">
        <v>1.828235550663009</v>
      </c>
      <c r="C27" s="230">
        <v>1.5375555017037961</v>
      </c>
      <c r="D27" s="230">
        <v>2.1532059800684178</v>
      </c>
      <c r="E27" s="230">
        <v>1.309251965903681</v>
      </c>
      <c r="F27" s="230">
        <v>1.3101510868881061</v>
      </c>
      <c r="G27" s="230">
        <v>1.1079603676452081</v>
      </c>
      <c r="H27" s="230">
        <v>1.3528947785958521</v>
      </c>
      <c r="I27" s="230">
        <v>0.62094796335514779</v>
      </c>
      <c r="J27" s="230">
        <v>0.59535298974996076</v>
      </c>
      <c r="K27" s="230">
        <v>0.50709093441623376</v>
      </c>
      <c r="L27" s="230">
        <v>0.46940484825851181</v>
      </c>
      <c r="M27" s="230">
        <v>8.4923494295576177E-2</v>
      </c>
      <c r="N27" s="230">
        <v>4.500763015524082E-2</v>
      </c>
      <c r="O27" s="230">
        <v>0.1050076672635204</v>
      </c>
      <c r="P27" s="230">
        <v>3.9926265306469748E-2</v>
      </c>
      <c r="Q27" s="230">
        <v>7.7635864416324168E-2</v>
      </c>
      <c r="R27" s="230">
        <v>2.5261688389636331E-2</v>
      </c>
      <c r="S27" s="230">
        <v>2.592824920078143E-2</v>
      </c>
      <c r="T27" s="230">
        <v>2.770537656040923E-2</v>
      </c>
      <c r="U27" s="230">
        <v>4.7325846432024088E-2</v>
      </c>
      <c r="V27" s="230">
        <v>4.2361428523540037E-2</v>
      </c>
      <c r="W27" s="230">
        <v>5.4384495943382287E-2</v>
      </c>
      <c r="X27" s="230">
        <v>6.4411884802628674E-2</v>
      </c>
      <c r="Y27" s="230">
        <v>5.2005796071988568E-2</v>
      </c>
      <c r="DA27" s="71" t="s">
        <v>2162</v>
      </c>
    </row>
    <row r="28" spans="1:105" ht="12" customHeight="1" x14ac:dyDescent="0.25">
      <c r="A28" s="59" t="s">
        <v>31</v>
      </c>
      <c r="B28" s="230">
        <v>7.6006071642660281E-2</v>
      </c>
      <c r="C28" s="230">
        <v>7.3563793112200154E-2</v>
      </c>
      <c r="D28" s="230">
        <v>0.15417172129130821</v>
      </c>
      <c r="E28" s="230">
        <v>6.9711955568557818E-2</v>
      </c>
      <c r="F28" s="230">
        <v>0.13402404735708301</v>
      </c>
      <c r="G28" s="230">
        <v>0.1249625971434541</v>
      </c>
      <c r="H28" s="230">
        <v>0.1384771036223118</v>
      </c>
      <c r="I28" s="230">
        <v>0.1155281461233558</v>
      </c>
      <c r="J28" s="230">
        <v>0.1949582692152117</v>
      </c>
      <c r="K28" s="230">
        <v>0.27255508479227669</v>
      </c>
      <c r="L28" s="230">
        <v>0.20595545711512389</v>
      </c>
      <c r="M28" s="230">
        <v>0.22066362156540051</v>
      </c>
      <c r="N28" s="230">
        <v>0.14072410169174929</v>
      </c>
      <c r="O28" s="230">
        <v>9.3618557285418624E-2</v>
      </c>
      <c r="P28" s="230">
        <v>8.7561626720341637E-2</v>
      </c>
      <c r="Q28" s="230">
        <v>9.7105626028953645E-2</v>
      </c>
      <c r="R28" s="230">
        <v>0.1726367369010165</v>
      </c>
      <c r="S28" s="230">
        <v>0.14553659476098141</v>
      </c>
      <c r="T28" s="230">
        <v>0.1144106621057748</v>
      </c>
      <c r="U28" s="230">
        <v>9.9500733043979231E-2</v>
      </c>
      <c r="V28" s="230">
        <v>0.14469089176641131</v>
      </c>
      <c r="W28" s="230">
        <v>0.1338162825231651</v>
      </c>
      <c r="X28" s="230">
        <v>0.20013617733121841</v>
      </c>
      <c r="Y28" s="230">
        <v>0.24258952643262441</v>
      </c>
      <c r="DA28" s="71" t="s">
        <v>2163</v>
      </c>
    </row>
    <row r="29" spans="1:105" ht="12" customHeight="1" x14ac:dyDescent="0.25">
      <c r="A29" s="59" t="s">
        <v>159</v>
      </c>
      <c r="B29" s="230">
        <v>2.424341950026315</v>
      </c>
      <c r="C29" s="230">
        <v>2.1777049974891201</v>
      </c>
      <c r="D29" s="230">
        <v>1.8782054003204971</v>
      </c>
      <c r="E29" s="230">
        <v>1.4676786571176139</v>
      </c>
      <c r="F29" s="230">
        <v>1.1239953943547949</v>
      </c>
      <c r="G29" s="230">
        <v>0.65092387923758155</v>
      </c>
      <c r="H29" s="230">
        <v>0.48395956008128399</v>
      </c>
      <c r="I29" s="230">
        <v>0.46457890632992721</v>
      </c>
      <c r="J29" s="230">
        <v>0.17543765534930511</v>
      </c>
      <c r="K29" s="230">
        <v>0.19578461145798259</v>
      </c>
      <c r="L29" s="230">
        <v>0.18546337038163541</v>
      </c>
      <c r="M29" s="230">
        <v>0.15960649691323731</v>
      </c>
      <c r="N29" s="230">
        <v>0.1694969232371632</v>
      </c>
      <c r="O29" s="230">
        <v>0.12690067247034231</v>
      </c>
      <c r="P29" s="230">
        <v>0.19805757719037179</v>
      </c>
      <c r="Q29" s="230">
        <v>0.26309667012809151</v>
      </c>
      <c r="R29" s="230">
        <v>0.19528310180910269</v>
      </c>
      <c r="S29" s="230">
        <v>0.141688827725027</v>
      </c>
      <c r="T29" s="230">
        <v>0.1428990313259523</v>
      </c>
      <c r="U29" s="230">
        <v>0.13207038148785419</v>
      </c>
      <c r="V29" s="230">
        <v>0.14164467557072291</v>
      </c>
      <c r="W29" s="230">
        <v>0.15283549565319909</v>
      </c>
      <c r="X29" s="230">
        <v>0.19473859678891611</v>
      </c>
      <c r="Y29" s="230">
        <v>0.1821977492741953</v>
      </c>
      <c r="DA29" s="71" t="s">
        <v>2164</v>
      </c>
    </row>
    <row r="30" spans="1:105" ht="12" customHeight="1" x14ac:dyDescent="0.25">
      <c r="A30" s="59" t="s">
        <v>32</v>
      </c>
      <c r="B30" s="230">
        <v>6.8813059257901186</v>
      </c>
      <c r="C30" s="230">
        <v>4.8380609506032712</v>
      </c>
      <c r="D30" s="230">
        <v>3.884572363037881</v>
      </c>
      <c r="E30" s="230">
        <v>3.1557300790894018</v>
      </c>
      <c r="F30" s="230">
        <v>2.7461263207575821</v>
      </c>
      <c r="G30" s="230">
        <v>2.4155259696072999</v>
      </c>
      <c r="H30" s="230">
        <v>2.8983017356634679</v>
      </c>
      <c r="I30" s="230">
        <v>3.1141833250419659</v>
      </c>
      <c r="J30" s="230">
        <v>1.6952912876501249</v>
      </c>
      <c r="K30" s="230">
        <v>1.422022634241638</v>
      </c>
      <c r="L30" s="230">
        <v>0.67159668507770065</v>
      </c>
      <c r="M30" s="230">
        <v>0.31008058690695628</v>
      </c>
      <c r="N30" s="230">
        <v>0.32632000300727593</v>
      </c>
      <c r="O30" s="230">
        <v>0.1221078169508084</v>
      </c>
      <c r="P30" s="230">
        <v>0.11420768913245991</v>
      </c>
      <c r="Q30" s="230">
        <v>0.12665604290276691</v>
      </c>
      <c r="R30" s="230">
        <v>7.5058863403462836E-2</v>
      </c>
      <c r="S30" s="230">
        <v>4.3537747937059272E-2</v>
      </c>
      <c r="T30" s="230">
        <v>5.8064706400638703E-2</v>
      </c>
      <c r="U30" s="230">
        <v>6.0674737714392177E-2</v>
      </c>
      <c r="V30" s="230">
        <v>7.7101758924854422E-2</v>
      </c>
      <c r="W30" s="230">
        <v>9.1912703664212447E-2</v>
      </c>
      <c r="X30" s="230">
        <v>8.8908320929367277E-2</v>
      </c>
      <c r="Y30" s="230">
        <v>9.6955314198428191E-2</v>
      </c>
      <c r="DA30" s="71" t="s">
        <v>2165</v>
      </c>
    </row>
    <row r="31" spans="1:105" ht="12" customHeight="1" x14ac:dyDescent="0.25">
      <c r="A31" s="59" t="s">
        <v>35</v>
      </c>
      <c r="B31" s="230">
        <v>2.588116097649495</v>
      </c>
      <c r="C31" s="230">
        <v>2.868651981822913</v>
      </c>
      <c r="D31" s="230">
        <v>3.7222746525597938</v>
      </c>
      <c r="E31" s="230">
        <v>3.9694891515032582</v>
      </c>
      <c r="F31" s="230">
        <v>3.4142663817823919</v>
      </c>
      <c r="G31" s="230">
        <v>3.6112208841090032</v>
      </c>
      <c r="H31" s="230">
        <v>4.4255646773668804</v>
      </c>
      <c r="I31" s="230">
        <v>4.590353798589363</v>
      </c>
      <c r="J31" s="230">
        <v>4.1428540083444094</v>
      </c>
      <c r="K31" s="230">
        <v>4.2450530851808912</v>
      </c>
      <c r="L31" s="230">
        <v>4.6580526684310666</v>
      </c>
      <c r="M31" s="230">
        <v>4.2574380700968133</v>
      </c>
      <c r="N31" s="230">
        <v>4.1961364869577444</v>
      </c>
      <c r="O31" s="230">
        <v>4.4440319690863612</v>
      </c>
      <c r="P31" s="230">
        <v>3.6085925098136569</v>
      </c>
      <c r="Q31" s="230">
        <v>3.9006899482125901</v>
      </c>
      <c r="R31" s="230">
        <v>3.2533208787570831</v>
      </c>
      <c r="S31" s="230">
        <v>2.857072426190193</v>
      </c>
      <c r="T31" s="230">
        <v>3.2757709115183151</v>
      </c>
      <c r="U31" s="230">
        <v>2.715587035779345</v>
      </c>
      <c r="V31" s="230">
        <v>3.348254021314363</v>
      </c>
      <c r="W31" s="230">
        <v>5.8946244200153783</v>
      </c>
      <c r="X31" s="230">
        <v>5.2957423629966707</v>
      </c>
      <c r="Y31" s="230">
        <v>5.1309441932584896</v>
      </c>
      <c r="DA31" s="71" t="s">
        <v>2166</v>
      </c>
    </row>
    <row r="32" spans="1:105" ht="12" customHeight="1" x14ac:dyDescent="0.25">
      <c r="A32" s="60" t="s">
        <v>2167</v>
      </c>
      <c r="B32" s="329">
        <v>2.171587366806754</v>
      </c>
      <c r="C32" s="329">
        <v>3.1871272577449141</v>
      </c>
      <c r="D32" s="329">
        <v>2.9017774343110738</v>
      </c>
      <c r="E32" s="329">
        <v>3.3997559752687279</v>
      </c>
      <c r="F32" s="329">
        <v>5.6619823200528208</v>
      </c>
      <c r="G32" s="329">
        <v>7.0144993252818102</v>
      </c>
      <c r="H32" s="329">
        <v>5.0596687580581756</v>
      </c>
      <c r="I32" s="329">
        <v>5.0400041395420638</v>
      </c>
      <c r="J32" s="329">
        <v>7.7725462052199044</v>
      </c>
      <c r="K32" s="329">
        <v>6.6134696366530612</v>
      </c>
      <c r="L32" s="329">
        <v>6.574706597810712</v>
      </c>
      <c r="M32" s="329">
        <v>7.2340029482519173</v>
      </c>
      <c r="N32" s="329">
        <v>7.2162565429319621</v>
      </c>
      <c r="O32" s="329">
        <v>7.6205552985674467</v>
      </c>
      <c r="P32" s="329">
        <v>8.4422440127071567</v>
      </c>
      <c r="Q32" s="329">
        <v>8.6054711695444173</v>
      </c>
      <c r="R32" s="329">
        <v>9.1209307569851763</v>
      </c>
      <c r="S32" s="329">
        <v>9.5585313814072084</v>
      </c>
      <c r="T32" s="329">
        <v>10.1961740015531</v>
      </c>
      <c r="U32" s="329">
        <v>10.660397965436459</v>
      </c>
      <c r="V32" s="329">
        <v>9.6642320912502715</v>
      </c>
      <c r="W32" s="329">
        <v>7.7569669884050674</v>
      </c>
      <c r="X32" s="329">
        <v>8.7676420214287081</v>
      </c>
      <c r="Y32" s="329">
        <v>7.9269921358163131</v>
      </c>
      <c r="DA32" s="72" t="s">
        <v>2168</v>
      </c>
    </row>
    <row r="33" spans="1:105" ht="12" customHeight="1" x14ac:dyDescent="0.25">
      <c r="A33" s="60" t="s">
        <v>2169</v>
      </c>
      <c r="B33" s="329">
        <v>0.2374074236936155</v>
      </c>
      <c r="C33" s="329">
        <v>0.25262793354974039</v>
      </c>
      <c r="D33" s="329">
        <v>0.2434081853314391</v>
      </c>
      <c r="E33" s="329">
        <v>0.24376130742007321</v>
      </c>
      <c r="F33" s="329">
        <v>0.30035820765828208</v>
      </c>
      <c r="G33" s="329">
        <v>0.32661514865760399</v>
      </c>
      <c r="H33" s="329">
        <v>0.29070688120020788</v>
      </c>
      <c r="I33" s="329">
        <v>0.28776517438526922</v>
      </c>
      <c r="J33" s="329">
        <v>0.33332834990705312</v>
      </c>
      <c r="K33" s="329">
        <v>0.29344997820185298</v>
      </c>
      <c r="L33" s="329">
        <v>0.28761187722134929</v>
      </c>
      <c r="M33" s="329">
        <v>0.28919148992076898</v>
      </c>
      <c r="N33" s="329">
        <v>0.2814500344291484</v>
      </c>
      <c r="O33" s="329">
        <v>0.29154242624667859</v>
      </c>
      <c r="P33" s="329">
        <v>0.29452203290496859</v>
      </c>
      <c r="Q33" s="329">
        <v>0.30219980271222918</v>
      </c>
      <c r="R33" s="329">
        <v>0.30231266714175059</v>
      </c>
      <c r="S33" s="329">
        <v>0.3098173397231811</v>
      </c>
      <c r="T33" s="329">
        <v>0.32760999236581062</v>
      </c>
      <c r="U33" s="329">
        <v>0.32866383493740969</v>
      </c>
      <c r="V33" s="329">
        <v>0.31053372593154999</v>
      </c>
      <c r="W33" s="329">
        <v>0.3157061348662687</v>
      </c>
      <c r="X33" s="329">
        <v>0.33060135824565873</v>
      </c>
      <c r="Y33" s="329">
        <v>0.30667333208897618</v>
      </c>
      <c r="DA33" s="72" t="s">
        <v>2170</v>
      </c>
    </row>
    <row r="34" spans="1:105" ht="12" customHeight="1" x14ac:dyDescent="0.25">
      <c r="A34" s="57" t="s">
        <v>2171</v>
      </c>
      <c r="B34" s="261">
        <v>174.2309543154968</v>
      </c>
      <c r="C34" s="261">
        <v>158.414943685861</v>
      </c>
      <c r="D34" s="261">
        <v>160.94403755992471</v>
      </c>
      <c r="E34" s="261">
        <v>141.42293258687559</v>
      </c>
      <c r="F34" s="261">
        <v>142.56102277864389</v>
      </c>
      <c r="G34" s="261">
        <v>141.87365117895411</v>
      </c>
      <c r="H34" s="261">
        <v>144.90438242800249</v>
      </c>
      <c r="I34" s="261">
        <v>138.20681246314709</v>
      </c>
      <c r="J34" s="261">
        <v>130.66348520760289</v>
      </c>
      <c r="K34" s="261">
        <v>124.50055488846399</v>
      </c>
      <c r="L34" s="261">
        <v>117.0493349390414</v>
      </c>
      <c r="M34" s="261">
        <v>104.15680749575669</v>
      </c>
      <c r="N34" s="261">
        <v>104.3975502769385</v>
      </c>
      <c r="O34" s="261">
        <v>107.3694362640624</v>
      </c>
      <c r="P34" s="261">
        <v>101.6763061139807</v>
      </c>
      <c r="Q34" s="261">
        <v>111.3250599470428</v>
      </c>
      <c r="R34" s="261">
        <v>102.2619007094016</v>
      </c>
      <c r="S34" s="261">
        <v>92.668378619013723</v>
      </c>
      <c r="T34" s="261">
        <v>105.72416998986139</v>
      </c>
      <c r="U34" s="261">
        <v>98.051841540923647</v>
      </c>
      <c r="V34" s="261">
        <v>109.7453137674805</v>
      </c>
      <c r="W34" s="261">
        <v>130.10152942588789</v>
      </c>
      <c r="X34" s="261">
        <v>132.02953680193369</v>
      </c>
      <c r="Y34" s="261">
        <v>124.7916808428737</v>
      </c>
      <c r="DA34" s="70" t="s">
        <v>2172</v>
      </c>
    </row>
    <row r="35" spans="1:105" ht="12" customHeight="1" x14ac:dyDescent="0.25">
      <c r="A35" s="64" t="s">
        <v>28</v>
      </c>
      <c r="B35" s="229">
        <v>19.537890921415929</v>
      </c>
      <c r="C35" s="229">
        <v>17.00269419267029</v>
      </c>
      <c r="D35" s="229">
        <v>22.45592099587061</v>
      </c>
      <c r="E35" s="229">
        <v>15.454053903008329</v>
      </c>
      <c r="F35" s="229">
        <v>18.15775299912216</v>
      </c>
      <c r="G35" s="229">
        <v>16.597514417527108</v>
      </c>
      <c r="H35" s="229">
        <v>18.081290681071049</v>
      </c>
      <c r="I35" s="229">
        <v>8.8658373709671174</v>
      </c>
      <c r="J35" s="229">
        <v>10.26117730995975</v>
      </c>
      <c r="K35" s="229">
        <v>7.6523124398905447</v>
      </c>
      <c r="L35" s="229">
        <v>7.584578121015368</v>
      </c>
      <c r="M35" s="229">
        <v>1.6373176403378471</v>
      </c>
      <c r="N35" s="229">
        <v>0.80499484472235949</v>
      </c>
      <c r="O35" s="229">
        <v>1.8789633225745199</v>
      </c>
      <c r="P35" s="229">
        <v>0.76479841146507266</v>
      </c>
      <c r="Q35" s="229">
        <v>1.31376222922276</v>
      </c>
      <c r="R35" s="229">
        <v>0.4881070160879562</v>
      </c>
      <c r="S35" s="229">
        <v>0.63080043231628213</v>
      </c>
      <c r="T35" s="229">
        <v>0.57639136319630013</v>
      </c>
      <c r="U35" s="229">
        <v>1.12296213602432</v>
      </c>
      <c r="V35" s="229">
        <v>0.73645920361794281</v>
      </c>
      <c r="W35" s="229">
        <v>0.81241457396325545</v>
      </c>
      <c r="X35" s="229">
        <v>0.97311704355105177</v>
      </c>
      <c r="Y35" s="229">
        <v>0.77029854810571874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1.631187951784158E-2</v>
      </c>
      <c r="Y36" s="229">
        <v>9.1853302139216601E-3</v>
      </c>
      <c r="DA36" s="73" t="s">
        <v>2174</v>
      </c>
    </row>
    <row r="37" spans="1:105" ht="12" customHeight="1" x14ac:dyDescent="0.25">
      <c r="A37" s="64" t="s">
        <v>31</v>
      </c>
      <c r="B37" s="229">
        <v>0.81225766372450525</v>
      </c>
      <c r="C37" s="229">
        <v>0.8134878230760364</v>
      </c>
      <c r="D37" s="229">
        <v>1.6078666068933141</v>
      </c>
      <c r="E37" s="229">
        <v>0.82286095197650577</v>
      </c>
      <c r="F37" s="229">
        <v>1.857477028571443</v>
      </c>
      <c r="G37" s="229">
        <v>1.871969944329519</v>
      </c>
      <c r="H37" s="229">
        <v>1.850731337633307</v>
      </c>
      <c r="I37" s="229">
        <v>1.6495001445285069</v>
      </c>
      <c r="J37" s="229">
        <v>3.3601937050829882</v>
      </c>
      <c r="K37" s="229">
        <v>4.1130229794236124</v>
      </c>
      <c r="L37" s="229">
        <v>3.3277995737249229</v>
      </c>
      <c r="M37" s="229">
        <v>4.2543755784750577</v>
      </c>
      <c r="N37" s="229">
        <v>2.5169549251828869</v>
      </c>
      <c r="O37" s="229">
        <v>1.6751713473474421</v>
      </c>
      <c r="P37" s="229">
        <v>1.6772666440746069</v>
      </c>
      <c r="Q37" s="229">
        <v>1.64323157449182</v>
      </c>
      <c r="R37" s="229">
        <v>3.335691629799642</v>
      </c>
      <c r="S37" s="229">
        <v>3.540715232338163</v>
      </c>
      <c r="T37" s="229">
        <v>2.3802353796401432</v>
      </c>
      <c r="U37" s="229">
        <v>2.3609837781885759</v>
      </c>
      <c r="V37" s="229">
        <v>2.5154708572173599</v>
      </c>
      <c r="W37" s="229">
        <v>1.998994313904874</v>
      </c>
      <c r="X37" s="229">
        <v>3.0236023334658939</v>
      </c>
      <c r="Y37" s="229">
        <v>3.5931833393731032</v>
      </c>
      <c r="DA37" s="73" t="s">
        <v>2175</v>
      </c>
    </row>
    <row r="38" spans="1:105" ht="12" customHeight="1" x14ac:dyDescent="0.25">
      <c r="A38" s="64" t="s">
        <v>159</v>
      </c>
      <c r="B38" s="229">
        <v>25.908329240534371</v>
      </c>
      <c r="C38" s="229">
        <v>24.081636125087599</v>
      </c>
      <c r="D38" s="229">
        <v>19.587922601940029</v>
      </c>
      <c r="E38" s="229">
        <v>17.324079451532509</v>
      </c>
      <c r="F38" s="229">
        <v>15.577768813917221</v>
      </c>
      <c r="G38" s="229">
        <v>9.750997225036139</v>
      </c>
      <c r="H38" s="229">
        <v>6.4680665652321414</v>
      </c>
      <c r="I38" s="229">
        <v>6.6332144923183014</v>
      </c>
      <c r="J38" s="229">
        <v>3.0237471204081521</v>
      </c>
      <c r="K38" s="229">
        <v>2.9545095684343079</v>
      </c>
      <c r="L38" s="229">
        <v>2.9966912921011031</v>
      </c>
      <c r="M38" s="229">
        <v>3.0771994849743791</v>
      </c>
      <c r="N38" s="229">
        <v>3.0315781775577419</v>
      </c>
      <c r="O38" s="229">
        <v>2.270707610173242</v>
      </c>
      <c r="P38" s="229">
        <v>3.793846463001691</v>
      </c>
      <c r="Q38" s="229">
        <v>4.452149408616477</v>
      </c>
      <c r="R38" s="229">
        <v>3.773265295899483</v>
      </c>
      <c r="S38" s="229">
        <v>3.447104086790425</v>
      </c>
      <c r="T38" s="229">
        <v>2.972916368265373</v>
      </c>
      <c r="U38" s="229">
        <v>3.1338063422525551</v>
      </c>
      <c r="V38" s="229">
        <v>2.4625119738246992</v>
      </c>
      <c r="W38" s="229">
        <v>2.2831099550287499</v>
      </c>
      <c r="X38" s="229">
        <v>2.9420571708651</v>
      </c>
      <c r="Y38" s="229">
        <v>2.6986734620842792</v>
      </c>
      <c r="DA38" s="73" t="s">
        <v>2176</v>
      </c>
    </row>
    <row r="39" spans="1:105" ht="12" customHeight="1" x14ac:dyDescent="0.25">
      <c r="A39" s="64" t="s">
        <v>32</v>
      </c>
      <c r="B39" s="229">
        <v>73.538775966928043</v>
      </c>
      <c r="C39" s="229">
        <v>53.500553792987063</v>
      </c>
      <c r="D39" s="229">
        <v>40.512450222876147</v>
      </c>
      <c r="E39" s="229">
        <v>37.249379046706899</v>
      </c>
      <c r="F39" s="229">
        <v>38.059338297494342</v>
      </c>
      <c r="G39" s="229">
        <v>36.185163546668072</v>
      </c>
      <c r="H39" s="229">
        <v>38.735485562575882</v>
      </c>
      <c r="I39" s="229">
        <v>44.464020389110132</v>
      </c>
      <c r="J39" s="229">
        <v>29.21910999710245</v>
      </c>
      <c r="K39" s="229">
        <v>21.459191547844089</v>
      </c>
      <c r="L39" s="229">
        <v>10.8515656425038</v>
      </c>
      <c r="M39" s="229">
        <v>5.9783269527513934</v>
      </c>
      <c r="N39" s="229">
        <v>5.8364752652957437</v>
      </c>
      <c r="O39" s="229">
        <v>2.1849462561094182</v>
      </c>
      <c r="P39" s="229">
        <v>2.187679176981487</v>
      </c>
      <c r="Q39" s="229">
        <v>2.143286823937073</v>
      </c>
      <c r="R39" s="229">
        <v>1.450289358404407</v>
      </c>
      <c r="S39" s="229">
        <v>1.059216532828857</v>
      </c>
      <c r="T39" s="229">
        <v>1.207996404700832</v>
      </c>
      <c r="U39" s="229">
        <v>1.4397087047208921</v>
      </c>
      <c r="V39" s="229">
        <v>1.3404245785476101</v>
      </c>
      <c r="W39" s="229">
        <v>1.3730240336677859</v>
      </c>
      <c r="X39" s="229">
        <v>1.34320246449834</v>
      </c>
      <c r="Y39" s="229">
        <v>1.436081040944005</v>
      </c>
      <c r="DA39" s="73" t="s">
        <v>2177</v>
      </c>
    </row>
    <row r="40" spans="1:105" ht="12" customHeight="1" x14ac:dyDescent="0.25">
      <c r="A40" s="64" t="s">
        <v>33</v>
      </c>
      <c r="B40" s="229">
        <v>0.93041060355733074</v>
      </c>
      <c r="C40" s="229">
        <v>1.9302654708878759</v>
      </c>
      <c r="D40" s="229">
        <v>2.8552123866435308</v>
      </c>
      <c r="E40" s="229">
        <v>0.93041060355719196</v>
      </c>
      <c r="F40" s="229">
        <v>0.93563673972159178</v>
      </c>
      <c r="G40" s="229">
        <v>0.93563673971921912</v>
      </c>
      <c r="H40" s="229">
        <v>0.9356367397213845</v>
      </c>
      <c r="I40" s="229">
        <v>0.93563673972045736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27.65854213342401</v>
      </c>
      <c r="C41" s="229">
        <v>31.722310081219309</v>
      </c>
      <c r="D41" s="229">
        <v>38.819837162145753</v>
      </c>
      <c r="E41" s="229">
        <v>46.854769679414908</v>
      </c>
      <c r="F41" s="229">
        <v>47.319279626645027</v>
      </c>
      <c r="G41" s="229">
        <v>54.096962706582502</v>
      </c>
      <c r="H41" s="229">
        <v>59.147187664071282</v>
      </c>
      <c r="I41" s="229">
        <v>65.540645360354972</v>
      </c>
      <c r="J41" s="229">
        <v>71.403957451785431</v>
      </c>
      <c r="K41" s="229">
        <v>64.060448189873071</v>
      </c>
      <c r="L41" s="229">
        <v>75.264165861497133</v>
      </c>
      <c r="M41" s="229">
        <v>82.083038535292005</v>
      </c>
      <c r="N41" s="229">
        <v>75.05101308603443</v>
      </c>
      <c r="O41" s="229">
        <v>79.519651201343692</v>
      </c>
      <c r="P41" s="229">
        <v>69.123565601389544</v>
      </c>
      <c r="Q41" s="229">
        <v>66.007883861380193</v>
      </c>
      <c r="R41" s="229">
        <v>62.860752694512492</v>
      </c>
      <c r="S41" s="229">
        <v>69.508839862021475</v>
      </c>
      <c r="T41" s="229">
        <v>68.150167787538606</v>
      </c>
      <c r="U41" s="229">
        <v>64.436278443299301</v>
      </c>
      <c r="V41" s="229">
        <v>58.209852122373263</v>
      </c>
      <c r="W41" s="229">
        <v>88.055956091708993</v>
      </c>
      <c r="X41" s="229">
        <v>80.006619391411917</v>
      </c>
      <c r="Y41" s="229">
        <v>75.998430194347279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7.236535714766033</v>
      </c>
      <c r="C43" s="229">
        <v>4.3331003445020428</v>
      </c>
      <c r="D43" s="229">
        <v>4.861019280150308</v>
      </c>
      <c r="E43" s="229">
        <v>4.4871129933425866</v>
      </c>
      <c r="F43" s="229">
        <v>5.036965864119006</v>
      </c>
      <c r="G43" s="229">
        <v>3.8271945278308239</v>
      </c>
      <c r="H43" s="229">
        <v>4.8830323991535742</v>
      </c>
      <c r="I43" s="229">
        <v>1.2317844552379349</v>
      </c>
      <c r="J43" s="229">
        <v>1.8916237368999631</v>
      </c>
      <c r="K43" s="229">
        <v>8.8861735109028057</v>
      </c>
      <c r="L43" s="229">
        <v>6.4886439573173256</v>
      </c>
      <c r="M43" s="229">
        <v>4.8610192802079579</v>
      </c>
      <c r="N43" s="229">
        <v>11.96555546516784</v>
      </c>
      <c r="O43" s="229">
        <v>12.383487989850639</v>
      </c>
      <c r="P43" s="229">
        <v>18.542251898325471</v>
      </c>
      <c r="Q43" s="229">
        <v>25.470841499313799</v>
      </c>
      <c r="R43" s="229">
        <v>22.43540659922159</v>
      </c>
      <c r="S43" s="229">
        <v>5.0393413805589207</v>
      </c>
      <c r="T43" s="229">
        <v>22.691962374086199</v>
      </c>
      <c r="U43" s="229">
        <v>11.69878496956531</v>
      </c>
      <c r="V43" s="229">
        <v>34.124056031837007</v>
      </c>
      <c r="W43" s="229">
        <v>29.309834425429869</v>
      </c>
      <c r="X43" s="229">
        <v>30.58556593476451</v>
      </c>
      <c r="Y43" s="229">
        <v>26.58487952328624</v>
      </c>
      <c r="DA43" s="73" t="s">
        <v>2181</v>
      </c>
    </row>
    <row r="44" spans="1:105" ht="12" customHeight="1" x14ac:dyDescent="0.25">
      <c r="A44" s="64" t="s">
        <v>39</v>
      </c>
      <c r="B44" s="229">
        <v>18.60821207114661</v>
      </c>
      <c r="C44" s="229">
        <v>25.030895855430831</v>
      </c>
      <c r="D44" s="229">
        <v>30.24380830340499</v>
      </c>
      <c r="E44" s="229">
        <v>18.300265957336698</v>
      </c>
      <c r="F44" s="229">
        <v>15.61680340905313</v>
      </c>
      <c r="G44" s="229">
        <v>18.608212071260709</v>
      </c>
      <c r="H44" s="229">
        <v>14.80295147854388</v>
      </c>
      <c r="I44" s="229">
        <v>8.8861735109097104</v>
      </c>
      <c r="J44" s="229">
        <v>11.503675886364141</v>
      </c>
      <c r="K44" s="229">
        <v>15.374896652095529</v>
      </c>
      <c r="L44" s="229">
        <v>10.53589049088175</v>
      </c>
      <c r="M44" s="229">
        <v>2.2655300237180911</v>
      </c>
      <c r="N44" s="229">
        <v>5.190978512977499</v>
      </c>
      <c r="O44" s="229">
        <v>7.4565085366634767</v>
      </c>
      <c r="P44" s="229">
        <v>5.5868979187428289</v>
      </c>
      <c r="Q44" s="229">
        <v>10.29390455008066</v>
      </c>
      <c r="R44" s="229">
        <v>7.9183881154759899</v>
      </c>
      <c r="S44" s="229">
        <v>9.4423610921596044</v>
      </c>
      <c r="T44" s="229">
        <v>7.7445003124339218</v>
      </c>
      <c r="U44" s="229">
        <v>13.8593171668727</v>
      </c>
      <c r="V44" s="229">
        <v>10.356539000062639</v>
      </c>
      <c r="W44" s="229">
        <v>6.2681960321844112</v>
      </c>
      <c r="X44" s="229">
        <v>13.13906058385909</v>
      </c>
      <c r="Y44" s="229">
        <v>13.700949404519161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31.043319318837071</v>
      </c>
      <c r="C45" s="261">
        <f t="shared" si="2"/>
        <v>28.742085629757174</v>
      </c>
      <c r="D45" s="261">
        <f t="shared" si="2"/>
        <v>28.89971639871445</v>
      </c>
      <c r="E45" s="261">
        <f t="shared" si="2"/>
        <v>26.009055583952915</v>
      </c>
      <c r="F45" s="261">
        <f t="shared" si="2"/>
        <v>27.143700289334134</v>
      </c>
      <c r="G45" s="261">
        <f t="shared" si="2"/>
        <v>27.448150110682491</v>
      </c>
      <c r="H45" s="261">
        <f t="shared" si="2"/>
        <v>27.364282957377689</v>
      </c>
      <c r="I45" s="261">
        <f t="shared" si="2"/>
        <v>26.359912968907086</v>
      </c>
      <c r="J45" s="261">
        <f t="shared" si="2"/>
        <v>25.891757659191349</v>
      </c>
      <c r="K45" s="261">
        <f t="shared" si="2"/>
        <v>24.157569424436293</v>
      </c>
      <c r="L45" s="261">
        <f t="shared" si="2"/>
        <v>22.964436036312708</v>
      </c>
      <c r="M45" s="261">
        <f t="shared" si="2"/>
        <v>21.052735689457112</v>
      </c>
      <c r="N45" s="261">
        <f t="shared" si="2"/>
        <v>20.871077515610224</v>
      </c>
      <c r="O45" s="261">
        <f t="shared" si="2"/>
        <v>21.47708612547309</v>
      </c>
      <c r="P45" s="261">
        <f t="shared" si="2"/>
        <v>20.587247007141727</v>
      </c>
      <c r="Q45" s="261">
        <f t="shared" si="2"/>
        <v>22.096372680376557</v>
      </c>
      <c r="R45" s="261">
        <f t="shared" si="2"/>
        <v>20.740117857408968</v>
      </c>
      <c r="S45" s="261">
        <f t="shared" si="2"/>
        <v>19.516301190555282</v>
      </c>
      <c r="T45" s="261">
        <f t="shared" si="2"/>
        <v>21.703032319658497</v>
      </c>
      <c r="U45" s="261">
        <f t="shared" si="2"/>
        <v>20.567317921877809</v>
      </c>
      <c r="V45" s="261">
        <f t="shared" si="2"/>
        <v>21.873387874097634</v>
      </c>
      <c r="W45" s="261">
        <f t="shared" si="2"/>
        <v>25.272425328368772</v>
      </c>
      <c r="X45" s="261">
        <f t="shared" si="2"/>
        <v>25.721798742120143</v>
      </c>
      <c r="Y45" s="261">
        <f t="shared" si="2"/>
        <v>24.227934100210064</v>
      </c>
      <c r="DA45" s="70"/>
    </row>
    <row r="46" spans="1:105" ht="12" customHeight="1" x14ac:dyDescent="0.25">
      <c r="A46" s="165" t="s">
        <v>2184</v>
      </c>
      <c r="B46" s="346">
        <v>14.617374546023751</v>
      </c>
      <c r="C46" s="346">
        <v>13.21336576564717</v>
      </c>
      <c r="D46" s="346">
        <v>13.337115766514829</v>
      </c>
      <c r="E46" s="346">
        <v>11.8515583993179</v>
      </c>
      <c r="F46" s="346">
        <v>11.98991244830318</v>
      </c>
      <c r="G46" s="346">
        <v>11.91998958538472</v>
      </c>
      <c r="H46" s="346">
        <v>12.19700750255558</v>
      </c>
      <c r="I46" s="346">
        <v>11.7241849887402</v>
      </c>
      <c r="J46" s="346">
        <v>11.065346881435291</v>
      </c>
      <c r="K46" s="346">
        <v>10.420594410820931</v>
      </c>
      <c r="L46" s="346">
        <v>9.8602521695805105</v>
      </c>
      <c r="M46" s="346">
        <v>8.8547946775623725</v>
      </c>
      <c r="N46" s="346">
        <v>8.7807623303979199</v>
      </c>
      <c r="O46" s="346">
        <v>9.0089981590970822</v>
      </c>
      <c r="P46" s="346">
        <v>8.4824856083410438</v>
      </c>
      <c r="Q46" s="346">
        <v>9.1702918955059225</v>
      </c>
      <c r="R46" s="346">
        <v>8.4672163109181966</v>
      </c>
      <c r="S46" s="346">
        <v>7.8155309419252594</v>
      </c>
      <c r="T46" s="346">
        <v>8.7713579121124408</v>
      </c>
      <c r="U46" s="346">
        <v>8.1731094666133473</v>
      </c>
      <c r="V46" s="346">
        <v>8.9268837895684907</v>
      </c>
      <c r="W46" s="346">
        <v>10.771226331709229</v>
      </c>
      <c r="X46" s="346">
        <v>10.840703203422169</v>
      </c>
      <c r="Y46" s="346">
        <v>10.256362008294509</v>
      </c>
      <c r="DA46" s="167" t="s">
        <v>2185</v>
      </c>
    </row>
    <row r="47" spans="1:105" ht="12" customHeight="1" x14ac:dyDescent="0.25">
      <c r="A47" s="59" t="s">
        <v>28</v>
      </c>
      <c r="B47" s="230">
        <v>1.9368019252424971</v>
      </c>
      <c r="C47" s="230">
        <v>1.767319163239043</v>
      </c>
      <c r="D47" s="230">
        <v>2.4352535600994112</v>
      </c>
      <c r="E47" s="230">
        <v>1.5560460453875149</v>
      </c>
      <c r="F47" s="230">
        <v>1.7996772675937971</v>
      </c>
      <c r="G47" s="230">
        <v>1.66951768071703</v>
      </c>
      <c r="H47" s="230">
        <v>1.7744829200772669</v>
      </c>
      <c r="I47" s="230">
        <v>0.81747610678420424</v>
      </c>
      <c r="J47" s="230">
        <v>0.96823776867390643</v>
      </c>
      <c r="K47" s="230">
        <v>0.79551131432263567</v>
      </c>
      <c r="L47" s="230">
        <v>0.74767310213172167</v>
      </c>
      <c r="M47" s="230">
        <v>0.14941845767821729</v>
      </c>
      <c r="N47" s="230">
        <v>8.102230703610451E-2</v>
      </c>
      <c r="O47" s="230">
        <v>0.19339295629951581</v>
      </c>
      <c r="P47" s="230">
        <v>8.3657374793933884E-2</v>
      </c>
      <c r="Q47" s="230">
        <v>0.15944326461616559</v>
      </c>
      <c r="R47" s="230">
        <v>5.7474851144013461E-2</v>
      </c>
      <c r="S47" s="230">
        <v>6.3054736944222145E-2</v>
      </c>
      <c r="T47" s="230">
        <v>6.7152196887535862E-2</v>
      </c>
      <c r="U47" s="230">
        <v>0.12660531157564769</v>
      </c>
      <c r="V47" s="230">
        <v>0.10073261409569791</v>
      </c>
      <c r="W47" s="230">
        <v>9.2576992460620594E-2</v>
      </c>
      <c r="X47" s="230">
        <v>0.11948624445345681</v>
      </c>
      <c r="Y47" s="230">
        <v>9.3500265550736358E-2</v>
      </c>
      <c r="DA47" s="71" t="s">
        <v>2186</v>
      </c>
    </row>
    <row r="48" spans="1:105" ht="12" customHeight="1" x14ac:dyDescent="0.25">
      <c r="A48" s="59" t="s">
        <v>31</v>
      </c>
      <c r="B48" s="230">
        <v>8.0519551123616653E-2</v>
      </c>
      <c r="C48" s="230">
        <v>8.4556753329344037E-2</v>
      </c>
      <c r="D48" s="230">
        <v>0.17436661267742851</v>
      </c>
      <c r="E48" s="230">
        <v>8.2852663661125148E-2</v>
      </c>
      <c r="F48" s="230">
        <v>0.18410092832297639</v>
      </c>
      <c r="G48" s="230">
        <v>0.1882984910396388</v>
      </c>
      <c r="H48" s="230">
        <v>0.18162924352076851</v>
      </c>
      <c r="I48" s="230">
        <v>0.15209245329773671</v>
      </c>
      <c r="J48" s="230">
        <v>0.31706561119100468</v>
      </c>
      <c r="K48" s="230">
        <v>0.42757746000335561</v>
      </c>
      <c r="L48" s="230">
        <v>0.32804807213541431</v>
      </c>
      <c r="M48" s="230">
        <v>0.38824612992531421</v>
      </c>
      <c r="N48" s="230">
        <v>0.25333018724428968</v>
      </c>
      <c r="O48" s="230">
        <v>0.17241759606455351</v>
      </c>
      <c r="P48" s="230">
        <v>0.1834675937727431</v>
      </c>
      <c r="Q48" s="230">
        <v>0.19942893845588919</v>
      </c>
      <c r="R48" s="230">
        <v>0.39277939789031591</v>
      </c>
      <c r="S48" s="230">
        <v>0.35392947774256073</v>
      </c>
      <c r="T48" s="230">
        <v>0.27730817125002261</v>
      </c>
      <c r="U48" s="230">
        <v>0.26618269420986163</v>
      </c>
      <c r="V48" s="230">
        <v>0.34406516190475001</v>
      </c>
      <c r="W48" s="230">
        <v>0.2277911887084943</v>
      </c>
      <c r="X48" s="230">
        <v>0.3712594388730327</v>
      </c>
      <c r="Y48" s="230">
        <v>0.43614725385378472</v>
      </c>
      <c r="DA48" s="71" t="s">
        <v>2187</v>
      </c>
    </row>
    <row r="49" spans="1:105" ht="12" customHeight="1" x14ac:dyDescent="0.25">
      <c r="A49" s="59" t="s">
        <v>159</v>
      </c>
      <c r="B49" s="230">
        <v>2.568306996630882</v>
      </c>
      <c r="C49" s="230">
        <v>2.5031290055410249</v>
      </c>
      <c r="D49" s="230">
        <v>2.1242307656897248</v>
      </c>
      <c r="E49" s="230">
        <v>1.7443361780489659</v>
      </c>
      <c r="F49" s="230">
        <v>1.543966173325177</v>
      </c>
      <c r="G49" s="230">
        <v>0.9808373628902699</v>
      </c>
      <c r="H49" s="230">
        <v>0.6347707057186357</v>
      </c>
      <c r="I49" s="230">
        <v>0.61161671839390186</v>
      </c>
      <c r="J49" s="230">
        <v>0.28531873843135291</v>
      </c>
      <c r="K49" s="230">
        <v>0.30714190101699468</v>
      </c>
      <c r="L49" s="230">
        <v>0.29540805549727811</v>
      </c>
      <c r="M49" s="230">
        <v>0.2808193045047766</v>
      </c>
      <c r="N49" s="230">
        <v>0.30512674648339277</v>
      </c>
      <c r="O49" s="230">
        <v>0.2337133739372369</v>
      </c>
      <c r="P49" s="230">
        <v>0.41498940205430518</v>
      </c>
      <c r="Q49" s="230">
        <v>0.54033006923079829</v>
      </c>
      <c r="R49" s="230">
        <v>0.44430392119095341</v>
      </c>
      <c r="S49" s="230">
        <v>0.34457211865533638</v>
      </c>
      <c r="T49" s="230">
        <v>0.34635818306657079</v>
      </c>
      <c r="U49" s="230">
        <v>0.35331247212242001</v>
      </c>
      <c r="V49" s="230">
        <v>0.33682146566533211</v>
      </c>
      <c r="W49" s="230">
        <v>0.26016698846545322</v>
      </c>
      <c r="X49" s="230">
        <v>0.36124674276716701</v>
      </c>
      <c r="Y49" s="230">
        <v>0.32756998693573391</v>
      </c>
      <c r="DA49" s="71" t="s">
        <v>2188</v>
      </c>
    </row>
    <row r="50" spans="1:105" ht="12" customHeight="1" x14ac:dyDescent="0.25">
      <c r="A50" s="59" t="s">
        <v>32</v>
      </c>
      <c r="B50" s="230">
        <v>7.2899395050159752</v>
      </c>
      <c r="C50" s="230">
        <v>5.5610336156612226</v>
      </c>
      <c r="D50" s="230">
        <v>4.3934109249739279</v>
      </c>
      <c r="E50" s="230">
        <v>3.7505854012509818</v>
      </c>
      <c r="F50" s="230">
        <v>3.7721917440431039</v>
      </c>
      <c r="G50" s="230">
        <v>3.6398082749670269</v>
      </c>
      <c r="H50" s="230">
        <v>3.8014685314278061</v>
      </c>
      <c r="I50" s="230">
        <v>4.0998128838560248</v>
      </c>
      <c r="J50" s="230">
        <v>2.757095507819745</v>
      </c>
      <c r="K50" s="230">
        <v>2.230832811208479</v>
      </c>
      <c r="L50" s="230">
        <v>1.0697264392908199</v>
      </c>
      <c r="M50" s="230">
        <v>0.54557061548051888</v>
      </c>
      <c r="N50" s="230">
        <v>0.58743816069594568</v>
      </c>
      <c r="O50" s="230">
        <v>0.22488635661370179</v>
      </c>
      <c r="P50" s="230">
        <v>0.2392990023175319</v>
      </c>
      <c r="Q50" s="230">
        <v>0.26011757730279211</v>
      </c>
      <c r="R50" s="230">
        <v>0.1707723147643091</v>
      </c>
      <c r="S50" s="230">
        <v>0.10587915990997129</v>
      </c>
      <c r="T50" s="230">
        <v>0.14073703665174289</v>
      </c>
      <c r="U50" s="230">
        <v>0.16231604191453619</v>
      </c>
      <c r="V50" s="230">
        <v>0.1833427719171698</v>
      </c>
      <c r="W50" s="230">
        <v>0.15646006323227621</v>
      </c>
      <c r="X50" s="230">
        <v>0.16492796944329169</v>
      </c>
      <c r="Y50" s="230">
        <v>0.17431417858808451</v>
      </c>
      <c r="DA50" s="71" t="s">
        <v>2189</v>
      </c>
    </row>
    <row r="51" spans="1:105" ht="12" customHeight="1" x14ac:dyDescent="0.25">
      <c r="A51" s="59" t="s">
        <v>35</v>
      </c>
      <c r="B51" s="230">
        <v>2.7418065680107802</v>
      </c>
      <c r="C51" s="230">
        <v>3.297327227876536</v>
      </c>
      <c r="D51" s="230">
        <v>4.2098539030743396</v>
      </c>
      <c r="E51" s="230">
        <v>4.7177381109693091</v>
      </c>
      <c r="F51" s="230">
        <v>4.6899763350181276</v>
      </c>
      <c r="G51" s="230">
        <v>5.4415277757707496</v>
      </c>
      <c r="H51" s="230">
        <v>5.8046561018110996</v>
      </c>
      <c r="I51" s="230">
        <v>6.0431868264083342</v>
      </c>
      <c r="J51" s="230">
        <v>6.7376292553192858</v>
      </c>
      <c r="K51" s="230">
        <v>6.6595309242694691</v>
      </c>
      <c r="L51" s="230">
        <v>7.4193965005252762</v>
      </c>
      <c r="M51" s="230">
        <v>7.4907401699735461</v>
      </c>
      <c r="N51" s="230">
        <v>7.5538449289381866</v>
      </c>
      <c r="O51" s="230">
        <v>8.184587876182075</v>
      </c>
      <c r="P51" s="230">
        <v>7.5610722354025306</v>
      </c>
      <c r="Q51" s="230">
        <v>8.010972045900278</v>
      </c>
      <c r="R51" s="230">
        <v>7.4018858259286064</v>
      </c>
      <c r="S51" s="230">
        <v>6.9480954486731692</v>
      </c>
      <c r="T51" s="230">
        <v>7.9398023242565694</v>
      </c>
      <c r="U51" s="230">
        <v>7.2646929467908823</v>
      </c>
      <c r="V51" s="230">
        <v>7.961921775985541</v>
      </c>
      <c r="W51" s="230">
        <v>10.03423109884238</v>
      </c>
      <c r="X51" s="230">
        <v>9.823782807885225</v>
      </c>
      <c r="Y51" s="230">
        <v>9.2248303233661719</v>
      </c>
      <c r="DA51" s="71" t="s">
        <v>2190</v>
      </c>
    </row>
    <row r="52" spans="1:105" ht="12" customHeight="1" x14ac:dyDescent="0.25">
      <c r="A52" s="165" t="s">
        <v>2191</v>
      </c>
      <c r="B52" s="346">
        <v>12.591814880161429</v>
      </c>
      <c r="C52" s="346">
        <v>11.4487787372817</v>
      </c>
      <c r="D52" s="346">
        <v>11.63155843909688</v>
      </c>
      <c r="E52" s="346">
        <v>10.220752069800829</v>
      </c>
      <c r="F52" s="346">
        <v>10.303002787349699</v>
      </c>
      <c r="G52" s="346">
        <v>10.25332587447747</v>
      </c>
      <c r="H52" s="346">
        <v>10.47235932343875</v>
      </c>
      <c r="I52" s="346">
        <v>9.9883204138447894</v>
      </c>
      <c r="J52" s="346">
        <v>9.4431579267571486</v>
      </c>
      <c r="K52" s="346">
        <v>8.9977578656554407</v>
      </c>
      <c r="L52" s="346">
        <v>8.4592520496074055</v>
      </c>
      <c r="M52" s="346">
        <v>7.527498449674316</v>
      </c>
      <c r="N52" s="346">
        <v>7.5448971291815559</v>
      </c>
      <c r="O52" s="346">
        <v>7.7596777824921483</v>
      </c>
      <c r="P52" s="346">
        <v>7.3482305673854418</v>
      </c>
      <c r="Q52" s="346">
        <v>8.0455539710681343</v>
      </c>
      <c r="R52" s="346">
        <v>7.3905519721515027</v>
      </c>
      <c r="S52" s="346">
        <v>6.6972202121006488</v>
      </c>
      <c r="T52" s="346">
        <v>7.6407730308382167</v>
      </c>
      <c r="U52" s="346">
        <v>7.0862875210252936</v>
      </c>
      <c r="V52" s="346">
        <v>7.9313844107346148</v>
      </c>
      <c r="W52" s="346">
        <v>9.4025449185693049</v>
      </c>
      <c r="X52" s="346">
        <v>9.5418836030305858</v>
      </c>
      <c r="Y52" s="346">
        <v>9.0187977786785876</v>
      </c>
      <c r="DA52" s="167" t="s">
        <v>2192</v>
      </c>
    </row>
    <row r="53" spans="1:105" ht="12" customHeight="1" x14ac:dyDescent="0.25">
      <c r="A53" s="64" t="s">
        <v>28</v>
      </c>
      <c r="B53" s="229">
        <v>1.4120195036397969</v>
      </c>
      <c r="C53" s="229">
        <v>1.228798743479405</v>
      </c>
      <c r="D53" s="229">
        <v>1.6229079456886319</v>
      </c>
      <c r="E53" s="229">
        <v>1.116877231484056</v>
      </c>
      <c r="F53" s="229">
        <v>1.3122757968175021</v>
      </c>
      <c r="G53" s="229">
        <v>1.1995160666908149</v>
      </c>
      <c r="H53" s="229">
        <v>1.30674980197927</v>
      </c>
      <c r="I53" s="229">
        <v>0.64074138474087194</v>
      </c>
      <c r="J53" s="229">
        <v>0.74158375385787489</v>
      </c>
      <c r="K53" s="229">
        <v>0.55303893631768863</v>
      </c>
      <c r="L53" s="229">
        <v>0.54814372118406984</v>
      </c>
      <c r="M53" s="229">
        <v>0.1183302973237698</v>
      </c>
      <c r="N53" s="229">
        <v>5.8177641877994762E-2</v>
      </c>
      <c r="O53" s="229">
        <v>0.1357942302355111</v>
      </c>
      <c r="P53" s="229">
        <v>5.5272612467996869E-2</v>
      </c>
      <c r="Q53" s="229">
        <v>9.4946680696966282E-2</v>
      </c>
      <c r="R53" s="229">
        <v>3.5275896940552193E-2</v>
      </c>
      <c r="S53" s="229">
        <v>4.5588467911789117E-2</v>
      </c>
      <c r="T53" s="229">
        <v>4.1656279576758097E-2</v>
      </c>
      <c r="U53" s="229">
        <v>8.1157400473419863E-2</v>
      </c>
      <c r="V53" s="229">
        <v>5.322451452545042E-2</v>
      </c>
      <c r="W53" s="229">
        <v>5.8713871834544892E-2</v>
      </c>
      <c r="X53" s="229">
        <v>7.0327971956903712E-2</v>
      </c>
      <c r="Y53" s="229">
        <v>5.5670111882878112E-2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1.178872996724952E-3</v>
      </c>
      <c r="Y54" s="229">
        <v>6.6383139621343297E-4</v>
      </c>
      <c r="DA54" s="73" t="s">
        <v>2194</v>
      </c>
    </row>
    <row r="55" spans="1:105" ht="12" customHeight="1" x14ac:dyDescent="0.25">
      <c r="A55" s="64" t="s">
        <v>31</v>
      </c>
      <c r="B55" s="229">
        <v>5.8702531802075311E-2</v>
      </c>
      <c r="C55" s="229">
        <v>5.8791436433794933E-2</v>
      </c>
      <c r="D55" s="229">
        <v>0.1162018468275883</v>
      </c>
      <c r="E55" s="229">
        <v>5.9468840196095892E-2</v>
      </c>
      <c r="F55" s="229">
        <v>0.13424139803293039</v>
      </c>
      <c r="G55" s="229">
        <v>0.1352888130173483</v>
      </c>
      <c r="H55" s="229">
        <v>0.1337538813808781</v>
      </c>
      <c r="I55" s="229">
        <v>0.1192107369571762</v>
      </c>
      <c r="J55" s="229">
        <v>0.24284397260013979</v>
      </c>
      <c r="K55" s="229">
        <v>0.29725156564872052</v>
      </c>
      <c r="L55" s="229">
        <v>0.24050282198848821</v>
      </c>
      <c r="M55" s="229">
        <v>0.30746723465586179</v>
      </c>
      <c r="N55" s="229">
        <v>0.18190240995996521</v>
      </c>
      <c r="O55" s="229">
        <v>0.12106601597414</v>
      </c>
      <c r="P55" s="229">
        <v>0.1212174447980887</v>
      </c>
      <c r="Q55" s="229">
        <v>0.1187577022264914</v>
      </c>
      <c r="R55" s="229">
        <v>0.24107318739518149</v>
      </c>
      <c r="S55" s="229">
        <v>0.25589041237894672</v>
      </c>
      <c r="T55" s="229">
        <v>0.17202157555406139</v>
      </c>
      <c r="U55" s="229">
        <v>0.1706302464267134</v>
      </c>
      <c r="V55" s="229">
        <v>0.18179515514313371</v>
      </c>
      <c r="W55" s="229">
        <v>0.1444689690536044</v>
      </c>
      <c r="X55" s="229">
        <v>0.21851823634785841</v>
      </c>
      <c r="Y55" s="229">
        <v>0.25968232578200429</v>
      </c>
      <c r="DA55" s="73" t="s">
        <v>2195</v>
      </c>
    </row>
    <row r="56" spans="1:105" ht="12" customHeight="1" x14ac:dyDescent="0.25">
      <c r="A56" s="64" t="s">
        <v>159</v>
      </c>
      <c r="B56" s="229">
        <v>1.872416339178977</v>
      </c>
      <c r="C56" s="229">
        <v>1.7403997199568819</v>
      </c>
      <c r="D56" s="229">
        <v>1.415635334487868</v>
      </c>
      <c r="E56" s="229">
        <v>1.2520255214116309</v>
      </c>
      <c r="F56" s="229">
        <v>1.1258182102108301</v>
      </c>
      <c r="G56" s="229">
        <v>0.70471261801326224</v>
      </c>
      <c r="H56" s="229">
        <v>0.46745250946904032</v>
      </c>
      <c r="I56" s="229">
        <v>0.47938788647412589</v>
      </c>
      <c r="J56" s="229">
        <v>0.2185287002196839</v>
      </c>
      <c r="K56" s="229">
        <v>0.2135248451892425</v>
      </c>
      <c r="L56" s="229">
        <v>0.21657335317581189</v>
      </c>
      <c r="M56" s="229">
        <v>0.22239174672694251</v>
      </c>
      <c r="N56" s="229">
        <v>0.21909465718370899</v>
      </c>
      <c r="O56" s="229">
        <v>0.1641059132494925</v>
      </c>
      <c r="P56" s="229">
        <v>0.27418441535577059</v>
      </c>
      <c r="Q56" s="229">
        <v>0.32176051260446198</v>
      </c>
      <c r="R56" s="229">
        <v>0.27269699742141579</v>
      </c>
      <c r="S56" s="229">
        <v>0.24912505762273901</v>
      </c>
      <c r="T56" s="229">
        <v>0.21485511980617</v>
      </c>
      <c r="U56" s="229">
        <v>0.22648277102624029</v>
      </c>
      <c r="V56" s="229">
        <v>0.17796777292761229</v>
      </c>
      <c r="W56" s="229">
        <v>0.1650022409492059</v>
      </c>
      <c r="X56" s="229">
        <v>0.21262490013859611</v>
      </c>
      <c r="Y56" s="229">
        <v>0.1950353586139266</v>
      </c>
      <c r="DA56" s="73" t="s">
        <v>2196</v>
      </c>
    </row>
    <row r="57" spans="1:105" ht="12" customHeight="1" x14ac:dyDescent="0.25">
      <c r="A57" s="64" t="s">
        <v>32</v>
      </c>
      <c r="B57" s="229">
        <v>5.3147080386901209</v>
      </c>
      <c r="C57" s="229">
        <v>3.866529182452469</v>
      </c>
      <c r="D57" s="229">
        <v>2.9278682169442618</v>
      </c>
      <c r="E57" s="229">
        <v>2.6920433696745198</v>
      </c>
      <c r="F57" s="229">
        <v>2.7505797932765019</v>
      </c>
      <c r="G57" s="229">
        <v>2.6151316370737669</v>
      </c>
      <c r="H57" s="229">
        <v>2.799445514221917</v>
      </c>
      <c r="I57" s="229">
        <v>3.2134514545191801</v>
      </c>
      <c r="J57" s="229">
        <v>2.1116891972040581</v>
      </c>
      <c r="K57" s="229">
        <v>1.5508734857703981</v>
      </c>
      <c r="L57" s="229">
        <v>0.78425160596261778</v>
      </c>
      <c r="M57" s="229">
        <v>0.43205862343962143</v>
      </c>
      <c r="N57" s="229">
        <v>0.42180688490155599</v>
      </c>
      <c r="O57" s="229">
        <v>0.15790786940311499</v>
      </c>
      <c r="P57" s="229">
        <v>0.15810537985031661</v>
      </c>
      <c r="Q57" s="229">
        <v>0.1548971078539535</v>
      </c>
      <c r="R57" s="229">
        <v>0.1048136090136316</v>
      </c>
      <c r="S57" s="229">
        <v>7.655045311429548E-2</v>
      </c>
      <c r="T57" s="229">
        <v>8.7302897258713652E-2</v>
      </c>
      <c r="U57" s="229">
        <v>0.1040489364385582</v>
      </c>
      <c r="V57" s="229">
        <v>9.6873590690013708E-2</v>
      </c>
      <c r="W57" s="229">
        <v>9.9229580219429195E-2</v>
      </c>
      <c r="X57" s="229">
        <v>9.7074350800564674E-2</v>
      </c>
      <c r="Y57" s="229">
        <v>0.1037867621830966</v>
      </c>
      <c r="DA57" s="73" t="s">
        <v>2197</v>
      </c>
    </row>
    <row r="58" spans="1:105" ht="12" customHeight="1" x14ac:dyDescent="0.25">
      <c r="A58" s="64" t="s">
        <v>33</v>
      </c>
      <c r="B58" s="229">
        <v>6.7241542288281803E-2</v>
      </c>
      <c r="C58" s="229">
        <v>0.13950187883936721</v>
      </c>
      <c r="D58" s="229">
        <v>0.2063485559004454</v>
      </c>
      <c r="E58" s="229">
        <v>6.7241542288271783E-2</v>
      </c>
      <c r="F58" s="229">
        <v>6.7619239462572256E-2</v>
      </c>
      <c r="G58" s="229">
        <v>6.7619239462400768E-2</v>
      </c>
      <c r="H58" s="229">
        <v>6.7619239462557282E-2</v>
      </c>
      <c r="I58" s="229">
        <v>6.7619239462490266E-2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1.998905669589411</v>
      </c>
      <c r="C59" s="229">
        <v>2.2925975334468109</v>
      </c>
      <c r="D59" s="229">
        <v>2.805541673947392</v>
      </c>
      <c r="E59" s="229">
        <v>3.3862328790752509</v>
      </c>
      <c r="F59" s="229">
        <v>3.4198033963722181</v>
      </c>
      <c r="G59" s="229">
        <v>3.909632146919237</v>
      </c>
      <c r="H59" s="229">
        <v>4.2746160730975813</v>
      </c>
      <c r="I59" s="229">
        <v>4.7366765380248914</v>
      </c>
      <c r="J59" s="229">
        <v>5.1604229425025601</v>
      </c>
      <c r="K59" s="229">
        <v>4.6297014667462477</v>
      </c>
      <c r="L59" s="229">
        <v>5.4394033905228056</v>
      </c>
      <c r="M59" s="229">
        <v>5.9322089470161581</v>
      </c>
      <c r="N59" s="229">
        <v>5.4239986635019166</v>
      </c>
      <c r="O59" s="229">
        <v>5.7469508285489921</v>
      </c>
      <c r="P59" s="229">
        <v>4.9956171412187178</v>
      </c>
      <c r="Q59" s="229">
        <v>4.7704442501568032</v>
      </c>
      <c r="R59" s="229">
        <v>4.5429984830571994</v>
      </c>
      <c r="S59" s="229">
        <v>5.0234612300433934</v>
      </c>
      <c r="T59" s="229">
        <v>4.9252688777604936</v>
      </c>
      <c r="U59" s="229">
        <v>4.656863029374998</v>
      </c>
      <c r="V59" s="229">
        <v>4.2068740598139671</v>
      </c>
      <c r="W59" s="229">
        <v>6.363876628917728</v>
      </c>
      <c r="X59" s="229">
        <v>5.7821444215931006</v>
      </c>
      <c r="Y59" s="229">
        <v>5.4924692799262012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0.52299040920713058</v>
      </c>
      <c r="C61" s="229">
        <v>0.31315673847675463</v>
      </c>
      <c r="D61" s="229">
        <v>0.35130987570504307</v>
      </c>
      <c r="E61" s="229">
        <v>0.32428735973187212</v>
      </c>
      <c r="F61" s="229">
        <v>0.36402568055633749</v>
      </c>
      <c r="G61" s="229">
        <v>0.27659450752676168</v>
      </c>
      <c r="H61" s="229">
        <v>0.35290078198523372</v>
      </c>
      <c r="I61" s="229">
        <v>8.9022079305898671E-2</v>
      </c>
      <c r="J61" s="229">
        <v>0.13670920882882959</v>
      </c>
      <c r="K61" s="229">
        <v>0.64221109435965507</v>
      </c>
      <c r="L61" s="229">
        <v>0.46893965457979919</v>
      </c>
      <c r="M61" s="229">
        <v>0.35130987570920952</v>
      </c>
      <c r="N61" s="229">
        <v>0.86476056994366213</v>
      </c>
      <c r="O61" s="229">
        <v>0.89496489846771443</v>
      </c>
      <c r="P61" s="229">
        <v>1.340063849631737</v>
      </c>
      <c r="Q61" s="229">
        <v>1.8407987390146909</v>
      </c>
      <c r="R61" s="229">
        <v>1.6214253533100429</v>
      </c>
      <c r="S61" s="229">
        <v>0.36419736109022249</v>
      </c>
      <c r="T61" s="229">
        <v>1.639966850922929</v>
      </c>
      <c r="U61" s="229">
        <v>0.84548084603172657</v>
      </c>
      <c r="V61" s="229">
        <v>2.466173695720439</v>
      </c>
      <c r="W61" s="229">
        <v>2.1182459265240299</v>
      </c>
      <c r="X61" s="229">
        <v>2.210444095703787</v>
      </c>
      <c r="Y61" s="229">
        <v>1.9213111865440791</v>
      </c>
      <c r="DA61" s="73" t="s">
        <v>2201</v>
      </c>
    </row>
    <row r="62" spans="1:105" ht="12" customHeight="1" x14ac:dyDescent="0.25">
      <c r="A62" s="64" t="s">
        <v>39</v>
      </c>
      <c r="B62" s="229">
        <v>1.3448308457656359</v>
      </c>
      <c r="C62" s="229">
        <v>1.809003504196218</v>
      </c>
      <c r="D62" s="229">
        <v>2.1857449895956438</v>
      </c>
      <c r="E62" s="229">
        <v>1.32257532593913</v>
      </c>
      <c r="F62" s="229">
        <v>1.128639272620805</v>
      </c>
      <c r="G62" s="229">
        <v>1.344830845773882</v>
      </c>
      <c r="H62" s="229">
        <v>1.0698215218422731</v>
      </c>
      <c r="I62" s="229">
        <v>0.642211094360154</v>
      </c>
      <c r="J62" s="229">
        <v>0.83138015154400413</v>
      </c>
      <c r="K62" s="229">
        <v>1.111156471623489</v>
      </c>
      <c r="L62" s="229">
        <v>0.76143750219381245</v>
      </c>
      <c r="M62" s="229">
        <v>0.16373172480275289</v>
      </c>
      <c r="N62" s="229">
        <v>0.37515630181275178</v>
      </c>
      <c r="O62" s="229">
        <v>0.53888802661318402</v>
      </c>
      <c r="P62" s="229">
        <v>0.40376972406281358</v>
      </c>
      <c r="Q62" s="229">
        <v>0.74394897851476804</v>
      </c>
      <c r="R62" s="229">
        <v>0.57226844501347995</v>
      </c>
      <c r="S62" s="229">
        <v>0.68240722993926395</v>
      </c>
      <c r="T62" s="229">
        <v>0.55970142995908934</v>
      </c>
      <c r="U62" s="229">
        <v>1.0016242912536379</v>
      </c>
      <c r="V62" s="229">
        <v>0.7484756219139983</v>
      </c>
      <c r="W62" s="229">
        <v>0.45300770107076382</v>
      </c>
      <c r="X62" s="229">
        <v>0.94957075349304931</v>
      </c>
      <c r="Y62" s="229">
        <v>0.99017892235018679</v>
      </c>
      <c r="DA62" s="73" t="s">
        <v>2202</v>
      </c>
    </row>
    <row r="63" spans="1:105" ht="12" customHeight="1" x14ac:dyDescent="0.25">
      <c r="A63" s="166" t="s">
        <v>2203</v>
      </c>
      <c r="B63" s="347">
        <v>1.127685262544674</v>
      </c>
      <c r="C63" s="347">
        <v>1.1999826843612671</v>
      </c>
      <c r="D63" s="347">
        <v>1.1561888803243361</v>
      </c>
      <c r="E63" s="347">
        <v>1.1578662102453481</v>
      </c>
      <c r="F63" s="347">
        <v>1.4267014863768399</v>
      </c>
      <c r="G63" s="347">
        <v>1.5514219561236191</v>
      </c>
      <c r="H63" s="347">
        <v>1.380857685700988</v>
      </c>
      <c r="I63" s="347">
        <v>1.366884578330029</v>
      </c>
      <c r="J63" s="347">
        <v>1.583309662058503</v>
      </c>
      <c r="K63" s="347">
        <v>1.3938873964588021</v>
      </c>
      <c r="L63" s="347">
        <v>1.3661564168014091</v>
      </c>
      <c r="M63" s="347">
        <v>1.3736595771236531</v>
      </c>
      <c r="N63" s="347">
        <v>1.336887663538455</v>
      </c>
      <c r="O63" s="347">
        <v>1.384826524671724</v>
      </c>
      <c r="P63" s="347">
        <v>1.398979656298601</v>
      </c>
      <c r="Q63" s="347">
        <v>1.435449062883088</v>
      </c>
      <c r="R63" s="347">
        <v>1.435985168923315</v>
      </c>
      <c r="S63" s="347">
        <v>1.4716323636851101</v>
      </c>
      <c r="T63" s="347">
        <v>1.5561474637376</v>
      </c>
      <c r="U63" s="347">
        <v>1.561153215952696</v>
      </c>
      <c r="V63" s="347">
        <v>1.475035198174862</v>
      </c>
      <c r="W63" s="347">
        <v>1.499604140614776</v>
      </c>
      <c r="X63" s="347">
        <v>1.570356451666878</v>
      </c>
      <c r="Y63" s="347">
        <v>1.4566983274226371</v>
      </c>
      <c r="DA63" s="168" t="s">
        <v>2204</v>
      </c>
    </row>
    <row r="64" spans="1:105" ht="12" customHeight="1" x14ac:dyDescent="0.25">
      <c r="A64" s="60" t="s">
        <v>2205</v>
      </c>
      <c r="B64" s="262">
        <v>2.2553705250893472</v>
      </c>
      <c r="C64" s="262">
        <v>2.3999653687225329</v>
      </c>
      <c r="D64" s="262">
        <v>2.3123777606486708</v>
      </c>
      <c r="E64" s="262">
        <v>2.3157324204906962</v>
      </c>
      <c r="F64" s="262">
        <v>2.8534029727536812</v>
      </c>
      <c r="G64" s="262">
        <v>3.1028439122472382</v>
      </c>
      <c r="H64" s="262">
        <v>2.7617153714019751</v>
      </c>
      <c r="I64" s="262">
        <v>2.733769156660057</v>
      </c>
      <c r="J64" s="262">
        <v>3.1666193241170051</v>
      </c>
      <c r="K64" s="262">
        <v>2.7877747929176029</v>
      </c>
      <c r="L64" s="262">
        <v>2.7323128336028182</v>
      </c>
      <c r="M64" s="262">
        <v>2.7473191542473061</v>
      </c>
      <c r="N64" s="262">
        <v>2.6737753270769091</v>
      </c>
      <c r="O64" s="262">
        <v>2.769653049343447</v>
      </c>
      <c r="P64" s="262">
        <v>2.797959312597202</v>
      </c>
      <c r="Q64" s="262">
        <v>2.870898125766177</v>
      </c>
      <c r="R64" s="262">
        <v>2.8719703378466299</v>
      </c>
      <c r="S64" s="262">
        <v>2.9432647273702202</v>
      </c>
      <c r="T64" s="262">
        <v>3.112294927475201</v>
      </c>
      <c r="U64" s="262">
        <v>3.1223064319053919</v>
      </c>
      <c r="V64" s="262">
        <v>2.9500703963497248</v>
      </c>
      <c r="W64" s="262">
        <v>2.9992082812295529</v>
      </c>
      <c r="X64" s="262">
        <v>3.140712903333756</v>
      </c>
      <c r="Y64" s="262">
        <v>2.913396654845275</v>
      </c>
      <c r="DA64" s="72" t="s">
        <v>2206</v>
      </c>
    </row>
    <row r="65" spans="1:105" ht="12" customHeight="1" x14ac:dyDescent="0.25">
      <c r="A65" s="101" t="s">
        <v>2207</v>
      </c>
      <c r="B65" s="278">
        <v>0.4510741050178696</v>
      </c>
      <c r="C65" s="278">
        <v>0.47999307374450662</v>
      </c>
      <c r="D65" s="278">
        <v>0.46247555212973429</v>
      </c>
      <c r="E65" s="278">
        <v>0.46314648409813919</v>
      </c>
      <c r="F65" s="278">
        <v>0.57068059455073616</v>
      </c>
      <c r="G65" s="278">
        <v>0.62056878244944758</v>
      </c>
      <c r="H65" s="278">
        <v>0.55234307428039509</v>
      </c>
      <c r="I65" s="278">
        <v>0.54675383133201172</v>
      </c>
      <c r="J65" s="278">
        <v>0.63332386482340119</v>
      </c>
      <c r="K65" s="278">
        <v>0.55755495858352067</v>
      </c>
      <c r="L65" s="278">
        <v>0.5464625667205637</v>
      </c>
      <c r="M65" s="278">
        <v>0.54946383084946115</v>
      </c>
      <c r="N65" s="278">
        <v>0.53475506541538187</v>
      </c>
      <c r="O65" s="278">
        <v>0.55393060986868936</v>
      </c>
      <c r="P65" s="278">
        <v>0.55959186251944038</v>
      </c>
      <c r="Q65" s="278">
        <v>0.57417962515323528</v>
      </c>
      <c r="R65" s="278">
        <v>0.57439406756932609</v>
      </c>
      <c r="S65" s="278">
        <v>0.58865294547404412</v>
      </c>
      <c r="T65" s="278">
        <v>0.62245898549504008</v>
      </c>
      <c r="U65" s="278">
        <v>0.62446128638107856</v>
      </c>
      <c r="V65" s="278">
        <v>0.59001407926994509</v>
      </c>
      <c r="W65" s="278">
        <v>0.59984165624591057</v>
      </c>
      <c r="X65" s="278">
        <v>0.62814258066675122</v>
      </c>
      <c r="Y65" s="278">
        <v>0.58267933096905489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22.570403709630217</v>
      </c>
      <c r="C66" s="261">
        <f t="shared" si="3"/>
        <v>22.854843005664598</v>
      </c>
      <c r="D66" s="261">
        <f t="shared" si="3"/>
        <v>22.417118233783775</v>
      </c>
      <c r="E66" s="261">
        <f t="shared" si="3"/>
        <v>21.65663148432396</v>
      </c>
      <c r="F66" s="261">
        <f t="shared" si="3"/>
        <v>25.231144939270585</v>
      </c>
      <c r="G66" s="261">
        <f t="shared" si="3"/>
        <v>26.845208617366456</v>
      </c>
      <c r="H66" s="261">
        <f t="shared" si="3"/>
        <v>24.774831949862506</v>
      </c>
      <c r="I66" s="261">
        <f t="shared" si="3"/>
        <v>24.332849346515111</v>
      </c>
      <c r="J66" s="261">
        <f t="shared" si="3"/>
        <v>26.815143933965299</v>
      </c>
      <c r="K66" s="261">
        <f t="shared" si="3"/>
        <v>24.007829728000953</v>
      </c>
      <c r="L66" s="261">
        <f t="shared" si="3"/>
        <v>23.342470924554217</v>
      </c>
      <c r="M66" s="261">
        <f t="shared" si="3"/>
        <v>22.874978208022391</v>
      </c>
      <c r="N66" s="261">
        <f t="shared" si="3"/>
        <v>22.36985884216223</v>
      </c>
      <c r="O66" s="261">
        <f t="shared" si="3"/>
        <v>23.131179340518543</v>
      </c>
      <c r="P66" s="261">
        <f t="shared" si="3"/>
        <v>23.025593785361213</v>
      </c>
      <c r="Q66" s="261">
        <f t="shared" si="3"/>
        <v>23.905962384756748</v>
      </c>
      <c r="R66" s="261">
        <f t="shared" si="3"/>
        <v>23.507780482840658</v>
      </c>
      <c r="S66" s="261">
        <f t="shared" si="3"/>
        <v>23.582692298127917</v>
      </c>
      <c r="T66" s="261">
        <f t="shared" si="3"/>
        <v>25.246268430606289</v>
      </c>
      <c r="U66" s="261">
        <f t="shared" si="3"/>
        <v>24.965770407204339</v>
      </c>
      <c r="V66" s="261">
        <f t="shared" si="3"/>
        <v>24.303462852548243</v>
      </c>
      <c r="W66" s="261">
        <f t="shared" si="3"/>
        <v>25.646359610717614</v>
      </c>
      <c r="X66" s="261">
        <f t="shared" si="3"/>
        <v>26.61957770519723</v>
      </c>
      <c r="Y66" s="261">
        <f t="shared" si="3"/>
        <v>24.804003368988212</v>
      </c>
      <c r="DA66" s="70"/>
    </row>
    <row r="67" spans="1:105" ht="12" customHeight="1" x14ac:dyDescent="0.25">
      <c r="A67" s="165" t="s">
        <v>2210</v>
      </c>
      <c r="B67" s="346">
        <v>5.4982706277321363</v>
      </c>
      <c r="C67" s="346">
        <v>5.0555647006105078</v>
      </c>
      <c r="D67" s="346">
        <v>5.1542973208904623</v>
      </c>
      <c r="E67" s="346">
        <v>4.6376927118468254</v>
      </c>
      <c r="F67" s="346">
        <v>4.6922328940897584</v>
      </c>
      <c r="G67" s="346">
        <v>4.6898242095389424</v>
      </c>
      <c r="H67" s="346">
        <v>4.8016290847992797</v>
      </c>
      <c r="I67" s="346">
        <v>4.6329732717331327</v>
      </c>
      <c r="J67" s="346">
        <v>4.3966859176388899</v>
      </c>
      <c r="K67" s="346">
        <v>4.1425385601118272</v>
      </c>
      <c r="L67" s="346">
        <v>3.9401109679686441</v>
      </c>
      <c r="M67" s="346">
        <v>3.550319006483349</v>
      </c>
      <c r="N67" s="346">
        <v>3.5212732510729432</v>
      </c>
      <c r="O67" s="346">
        <v>3.6172155505112791</v>
      </c>
      <c r="P67" s="346">
        <v>3.4046352735858019</v>
      </c>
      <c r="Q67" s="346">
        <v>3.6782445896447911</v>
      </c>
      <c r="R67" s="346">
        <v>3.3964540001650052</v>
      </c>
      <c r="S67" s="346">
        <v>3.1372763775299091</v>
      </c>
      <c r="T67" s="346">
        <v>3.5213985174510261</v>
      </c>
      <c r="U67" s="346">
        <v>3.2800925860247472</v>
      </c>
      <c r="V67" s="346">
        <v>3.5812141552490662</v>
      </c>
      <c r="W67" s="346">
        <v>4.3267192454417067</v>
      </c>
      <c r="X67" s="346">
        <v>4.3513784862657188</v>
      </c>
      <c r="Y67" s="346">
        <v>4.1159589314954683</v>
      </c>
      <c r="DA67" s="167" t="s">
        <v>2211</v>
      </c>
    </row>
    <row r="68" spans="1:105" ht="12" customHeight="1" x14ac:dyDescent="0.25">
      <c r="A68" s="165" t="s">
        <v>2212</v>
      </c>
      <c r="B68" s="346">
        <v>2.3718654067894098</v>
      </c>
      <c r="C68" s="346">
        <v>2.156556659654171</v>
      </c>
      <c r="D68" s="346">
        <v>2.190986077170602</v>
      </c>
      <c r="E68" s="346">
        <v>1.9252386170261939</v>
      </c>
      <c r="F68" s="346">
        <v>1.9407318269799969</v>
      </c>
      <c r="G68" s="346">
        <v>1.931374402948665</v>
      </c>
      <c r="H68" s="346">
        <v>1.9726327811463571</v>
      </c>
      <c r="I68" s="346">
        <v>1.8814564768461099</v>
      </c>
      <c r="J68" s="346">
        <v>1.7787665900816789</v>
      </c>
      <c r="K68" s="346">
        <v>1.694868517630387</v>
      </c>
      <c r="L68" s="346">
        <v>1.5934325190396219</v>
      </c>
      <c r="M68" s="346">
        <v>1.4179221456450231</v>
      </c>
      <c r="N68" s="346">
        <v>1.421199459236415</v>
      </c>
      <c r="O68" s="346">
        <v>1.4616567568129251</v>
      </c>
      <c r="P68" s="346">
        <v>1.384154234299751</v>
      </c>
      <c r="Q68" s="346">
        <v>1.515506011170729</v>
      </c>
      <c r="R68" s="346">
        <v>1.392126133258454</v>
      </c>
      <c r="S68" s="346">
        <v>1.261526244938626</v>
      </c>
      <c r="T68" s="346">
        <v>1.439259185864262</v>
      </c>
      <c r="U68" s="346">
        <v>1.33481316185518</v>
      </c>
      <c r="V68" s="346">
        <v>1.4940003876176</v>
      </c>
      <c r="W68" s="346">
        <v>1.7711164943565449</v>
      </c>
      <c r="X68" s="346">
        <v>1.7973631163603321</v>
      </c>
      <c r="Y68" s="346">
        <v>1.6988317145433349</v>
      </c>
      <c r="DA68" s="167" t="s">
        <v>2213</v>
      </c>
    </row>
    <row r="69" spans="1:105" ht="12" customHeight="1" x14ac:dyDescent="0.25">
      <c r="A69" s="64" t="s">
        <v>28</v>
      </c>
      <c r="B69" s="229">
        <v>0.26597597298478159</v>
      </c>
      <c r="C69" s="229">
        <v>0.23146347522603761</v>
      </c>
      <c r="D69" s="229">
        <v>0.30570011165326039</v>
      </c>
      <c r="E69" s="229">
        <v>0.21038130676153949</v>
      </c>
      <c r="F69" s="229">
        <v>0.24718768471908609</v>
      </c>
      <c r="G69" s="229">
        <v>0.2259476247506243</v>
      </c>
      <c r="H69" s="229">
        <v>0.2461467771041283</v>
      </c>
      <c r="I69" s="229">
        <v>0.12069366803983179</v>
      </c>
      <c r="J69" s="229">
        <v>0.13968890654386559</v>
      </c>
      <c r="K69" s="229">
        <v>0.1041735392509773</v>
      </c>
      <c r="L69" s="229">
        <v>0.1032514488656974</v>
      </c>
      <c r="M69" s="229">
        <v>2.2289363484809831E-2</v>
      </c>
      <c r="N69" s="229">
        <v>1.095866938422062E-2</v>
      </c>
      <c r="O69" s="229">
        <v>2.5578968576218171E-2</v>
      </c>
      <c r="P69" s="229">
        <v>1.041146162832074E-2</v>
      </c>
      <c r="Q69" s="229">
        <v>1.7884693316880071E-2</v>
      </c>
      <c r="R69" s="229">
        <v>6.6447672907411293E-3</v>
      </c>
      <c r="S69" s="229">
        <v>8.5873014349076467E-3</v>
      </c>
      <c r="T69" s="229">
        <v>7.846612219444736E-3</v>
      </c>
      <c r="U69" s="229">
        <v>1.5287266571170501E-2</v>
      </c>
      <c r="V69" s="229">
        <v>1.002567032612362E-2</v>
      </c>
      <c r="W69" s="229">
        <v>1.105967668905555E-2</v>
      </c>
      <c r="X69" s="229">
        <v>1.324737421902895E-2</v>
      </c>
      <c r="Y69" s="229">
        <v>1.0486336864364849E-2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2.2205917943849519E-4</v>
      </c>
      <c r="Y70" s="229">
        <v>1.250430330817547E-4</v>
      </c>
      <c r="DA70" s="73" t="s">
        <v>2215</v>
      </c>
    </row>
    <row r="71" spans="1:105" ht="12" customHeight="1" x14ac:dyDescent="0.25">
      <c r="A71" s="64" t="s">
        <v>31</v>
      </c>
      <c r="B71" s="229">
        <v>1.10575406164574E-2</v>
      </c>
      <c r="C71" s="229">
        <v>1.1074287195285481E-2</v>
      </c>
      <c r="D71" s="229">
        <v>2.188843652154018E-2</v>
      </c>
      <c r="E71" s="229">
        <v>1.12018867959405E-2</v>
      </c>
      <c r="F71" s="229">
        <v>2.5286468327532591E-2</v>
      </c>
      <c r="G71" s="229">
        <v>2.548376533290771E-2</v>
      </c>
      <c r="H71" s="229">
        <v>2.5194636936010279E-2</v>
      </c>
      <c r="I71" s="229">
        <v>2.2455208069495788E-2</v>
      </c>
      <c r="J71" s="229">
        <v>4.5743462982851819E-2</v>
      </c>
      <c r="K71" s="229">
        <v>5.5991984665132943E-2</v>
      </c>
      <c r="L71" s="229">
        <v>4.5302470623870342E-2</v>
      </c>
      <c r="M71" s="229">
        <v>5.7916265807752353E-2</v>
      </c>
      <c r="N71" s="229">
        <v>3.4264165865034987E-2</v>
      </c>
      <c r="O71" s="229">
        <v>2.280467890925628E-2</v>
      </c>
      <c r="P71" s="229">
        <v>2.283320289825494E-2</v>
      </c>
      <c r="Q71" s="229">
        <v>2.2369871887538528E-2</v>
      </c>
      <c r="R71" s="229">
        <v>4.5409907874992619E-2</v>
      </c>
      <c r="S71" s="229">
        <v>4.8200964104621533E-2</v>
      </c>
      <c r="T71" s="229">
        <v>3.2402956060044792E-2</v>
      </c>
      <c r="U71" s="229">
        <v>3.2140877443259039E-2</v>
      </c>
      <c r="V71" s="229">
        <v>3.424396274164291E-2</v>
      </c>
      <c r="W71" s="229">
        <v>2.7212991400678951E-2</v>
      </c>
      <c r="X71" s="229">
        <v>4.116132983837776E-2</v>
      </c>
      <c r="Y71" s="229">
        <v>4.8915230341208579E-2</v>
      </c>
      <c r="DA71" s="73" t="s">
        <v>2216</v>
      </c>
    </row>
    <row r="72" spans="1:105" ht="12" customHeight="1" x14ac:dyDescent="0.25">
      <c r="A72" s="64" t="s">
        <v>159</v>
      </c>
      <c r="B72" s="229">
        <v>0.35269892261543051</v>
      </c>
      <c r="C72" s="229">
        <v>0.32783152619686429</v>
      </c>
      <c r="D72" s="229">
        <v>0.26665707131627431</v>
      </c>
      <c r="E72" s="229">
        <v>0.2358386023711658</v>
      </c>
      <c r="F72" s="229">
        <v>0.21206548003971301</v>
      </c>
      <c r="G72" s="229">
        <v>0.13274365103850919</v>
      </c>
      <c r="H72" s="229">
        <v>8.8051996243475719E-2</v>
      </c>
      <c r="I72" s="229">
        <v>9.0300211302605432E-2</v>
      </c>
      <c r="J72" s="229">
        <v>4.1163300872405828E-2</v>
      </c>
      <c r="K72" s="229">
        <v>4.0220746462239568E-2</v>
      </c>
      <c r="L72" s="229">
        <v>4.0794980653615552E-2</v>
      </c>
      <c r="M72" s="229">
        <v>4.1890966142471148E-2</v>
      </c>
      <c r="N72" s="229">
        <v>4.1269907724355147E-2</v>
      </c>
      <c r="O72" s="229">
        <v>3.0911917177189729E-2</v>
      </c>
      <c r="P72" s="229">
        <v>5.1646925884189503E-2</v>
      </c>
      <c r="Q72" s="229">
        <v>6.0608628413028838E-2</v>
      </c>
      <c r="R72" s="229">
        <v>5.1366747436720962E-2</v>
      </c>
      <c r="S72" s="229">
        <v>4.6926603651928668E-2</v>
      </c>
      <c r="T72" s="229">
        <v>4.0471324506425363E-2</v>
      </c>
      <c r="U72" s="229">
        <v>4.2661574597740552E-2</v>
      </c>
      <c r="V72" s="229">
        <v>3.3523015399107042E-2</v>
      </c>
      <c r="W72" s="229">
        <v>3.1080754527828269E-2</v>
      </c>
      <c r="X72" s="229">
        <v>4.0051227726937748E-2</v>
      </c>
      <c r="Y72" s="229">
        <v>3.6737962287387849E-2</v>
      </c>
      <c r="DA72" s="73" t="s">
        <v>2217</v>
      </c>
    </row>
    <row r="73" spans="1:105" ht="12" customHeight="1" x14ac:dyDescent="0.25">
      <c r="A73" s="64" t="s">
        <v>32</v>
      </c>
      <c r="B73" s="229">
        <v>1.0011084394208529</v>
      </c>
      <c r="C73" s="229">
        <v>0.72832128644534067</v>
      </c>
      <c r="D73" s="229">
        <v>0.55150980263770055</v>
      </c>
      <c r="E73" s="229">
        <v>0.50708850176694531</v>
      </c>
      <c r="F73" s="229">
        <v>0.5181147533041609</v>
      </c>
      <c r="G73" s="229">
        <v>0.49260097318841028</v>
      </c>
      <c r="H73" s="229">
        <v>0.52731937664013928</v>
      </c>
      <c r="I73" s="229">
        <v>0.60530387508948535</v>
      </c>
      <c r="J73" s="229">
        <v>0.39776971027666452</v>
      </c>
      <c r="K73" s="229">
        <v>0.29213129371852359</v>
      </c>
      <c r="L73" s="229">
        <v>0.14772606428104709</v>
      </c>
      <c r="M73" s="229">
        <v>8.1385003861202926E-2</v>
      </c>
      <c r="N73" s="229">
        <v>7.9453928457910827E-2</v>
      </c>
      <c r="O73" s="229">
        <v>2.9744418613329139E-2</v>
      </c>
      <c r="P73" s="229">
        <v>2.9781622797289561E-2</v>
      </c>
      <c r="Q73" s="229">
        <v>2.9177294554207311E-2</v>
      </c>
      <c r="R73" s="229">
        <v>1.9743283692318411E-2</v>
      </c>
      <c r="S73" s="229">
        <v>1.441947593288668E-2</v>
      </c>
      <c r="T73" s="229">
        <v>1.6444867073663501E-2</v>
      </c>
      <c r="U73" s="229">
        <v>1.9599245644936172E-2</v>
      </c>
      <c r="V73" s="229">
        <v>1.824765697208014E-2</v>
      </c>
      <c r="W73" s="229">
        <v>1.869144447346589E-2</v>
      </c>
      <c r="X73" s="229">
        <v>1.8285473280992792E-2</v>
      </c>
      <c r="Y73" s="229">
        <v>1.9549861020638701E-2</v>
      </c>
      <c r="DA73" s="73" t="s">
        <v>2218</v>
      </c>
    </row>
    <row r="74" spans="1:105" ht="12" customHeight="1" x14ac:dyDescent="0.25">
      <c r="A74" s="64" t="s">
        <v>33</v>
      </c>
      <c r="B74" s="229">
        <v>1.266599688532731E-2</v>
      </c>
      <c r="C74" s="229">
        <v>2.627736221904978E-2</v>
      </c>
      <c r="D74" s="229">
        <v>3.8868980058809649E-2</v>
      </c>
      <c r="E74" s="229">
        <v>1.266599688532543E-2</v>
      </c>
      <c r="F74" s="229">
        <v>1.273714205943189E-2</v>
      </c>
      <c r="G74" s="229">
        <v>1.2737142059399589E-2</v>
      </c>
      <c r="H74" s="229">
        <v>1.2737142059429069E-2</v>
      </c>
      <c r="I74" s="229">
        <v>1.2737142059416451E-2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0.37652516767889171</v>
      </c>
      <c r="C75" s="229">
        <v>0.4318466267988455</v>
      </c>
      <c r="D75" s="229">
        <v>0.52846768373524278</v>
      </c>
      <c r="E75" s="229">
        <v>0.63784996060143206</v>
      </c>
      <c r="F75" s="229">
        <v>0.64417349294545911</v>
      </c>
      <c r="G75" s="229">
        <v>0.73644040440583958</v>
      </c>
      <c r="H75" s="229">
        <v>0.80519083925383794</v>
      </c>
      <c r="I75" s="229">
        <v>0.89222715951715414</v>
      </c>
      <c r="J75" s="229">
        <v>0.97204642684258724</v>
      </c>
      <c r="K75" s="229">
        <v>0.87207673057824031</v>
      </c>
      <c r="L75" s="229">
        <v>1.0245967605416919</v>
      </c>
      <c r="M75" s="229">
        <v>1.1174243999919631</v>
      </c>
      <c r="N75" s="229">
        <v>1.0216950391083941</v>
      </c>
      <c r="O75" s="229">
        <v>1.082528133909505</v>
      </c>
      <c r="P75" s="229">
        <v>0.94100267480020194</v>
      </c>
      <c r="Q75" s="229">
        <v>0.89858783659463315</v>
      </c>
      <c r="R75" s="229">
        <v>0.8557448666146521</v>
      </c>
      <c r="S75" s="229">
        <v>0.94624754471731476</v>
      </c>
      <c r="T75" s="229">
        <v>0.92775147835931693</v>
      </c>
      <c r="U75" s="229">
        <v>0.87719303600415477</v>
      </c>
      <c r="V75" s="229">
        <v>0.79243057082368351</v>
      </c>
      <c r="W75" s="229">
        <v>1.19873576389586</v>
      </c>
      <c r="X75" s="229">
        <v>1.0891573979732161</v>
      </c>
      <c r="Y75" s="229">
        <v>1.03459255134344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9.8513428881121523E-2</v>
      </c>
      <c r="C77" s="229">
        <v>5.8987972898668473E-2</v>
      </c>
      <c r="D77" s="229">
        <v>6.6174713429204793E-2</v>
      </c>
      <c r="E77" s="229">
        <v>6.1084599617083908E-2</v>
      </c>
      <c r="F77" s="229">
        <v>6.8569934287620343E-2</v>
      </c>
      <c r="G77" s="229">
        <v>5.2100904464874788E-2</v>
      </c>
      <c r="H77" s="229">
        <v>6.6474385526304386E-2</v>
      </c>
      <c r="I77" s="229">
        <v>1.6768701919116651E-2</v>
      </c>
      <c r="J77" s="229">
        <v>2.575131911457177E-2</v>
      </c>
      <c r="K77" s="229">
        <v>0.1209705108489101</v>
      </c>
      <c r="L77" s="229">
        <v>8.833212330034998E-2</v>
      </c>
      <c r="M77" s="229">
        <v>6.6174713429989609E-2</v>
      </c>
      <c r="N77" s="229">
        <v>0.1628911876902189</v>
      </c>
      <c r="O77" s="229">
        <v>0.16858064569474951</v>
      </c>
      <c r="P77" s="229">
        <v>0.25242199937661541</v>
      </c>
      <c r="Q77" s="229">
        <v>0.34674325277839041</v>
      </c>
      <c r="R77" s="229">
        <v>0.3054208421747448</v>
      </c>
      <c r="S77" s="229">
        <v>6.8602273003144393E-2</v>
      </c>
      <c r="T77" s="229">
        <v>0.30891342344254602</v>
      </c>
      <c r="U77" s="229">
        <v>0.15925954994503441</v>
      </c>
      <c r="V77" s="229">
        <v>0.46454241359830978</v>
      </c>
      <c r="W77" s="229">
        <v>0.3990047728632522</v>
      </c>
      <c r="X77" s="229">
        <v>0.41637174101899588</v>
      </c>
      <c r="Y77" s="229">
        <v>0.36190903236841387</v>
      </c>
      <c r="DA77" s="73" t="s">
        <v>2222</v>
      </c>
    </row>
    <row r="78" spans="1:105" ht="12" customHeight="1" x14ac:dyDescent="0.25">
      <c r="A78" s="64" t="s">
        <v>39</v>
      </c>
      <c r="B78" s="229">
        <v>0.25331993770654632</v>
      </c>
      <c r="C78" s="229">
        <v>0.34075412267408001</v>
      </c>
      <c r="D78" s="229">
        <v>0.41171927781856998</v>
      </c>
      <c r="E78" s="229">
        <v>0.24912776222676131</v>
      </c>
      <c r="F78" s="229">
        <v>0.21259687129699359</v>
      </c>
      <c r="G78" s="229">
        <v>0.25331993770809952</v>
      </c>
      <c r="H78" s="229">
        <v>0.20151762738303211</v>
      </c>
      <c r="I78" s="229">
        <v>0.12097051084900411</v>
      </c>
      <c r="J78" s="229">
        <v>0.15660346344873211</v>
      </c>
      <c r="K78" s="229">
        <v>0.2093037121063635</v>
      </c>
      <c r="L78" s="229">
        <v>0.1434286707733497</v>
      </c>
      <c r="M78" s="229">
        <v>3.084143292683433E-2</v>
      </c>
      <c r="N78" s="229">
        <v>7.0666561006280132E-2</v>
      </c>
      <c r="O78" s="229">
        <v>0.1015079939326773</v>
      </c>
      <c r="P78" s="229">
        <v>7.6056346914879044E-2</v>
      </c>
      <c r="Q78" s="229">
        <v>0.14013443362605041</v>
      </c>
      <c r="R78" s="229">
        <v>0.10779571817428429</v>
      </c>
      <c r="S78" s="229">
        <v>0.12854208209382251</v>
      </c>
      <c r="T78" s="229">
        <v>0.1054285242028201</v>
      </c>
      <c r="U78" s="229">
        <v>0.1886716116488848</v>
      </c>
      <c r="V78" s="229">
        <v>0.14098709775665341</v>
      </c>
      <c r="W78" s="229">
        <v>8.5331090506404278E-2</v>
      </c>
      <c r="X78" s="229">
        <v>0.1788665131233444</v>
      </c>
      <c r="Y78" s="229">
        <v>0.18651569728479969</v>
      </c>
      <c r="DA78" s="73" t="s">
        <v>2223</v>
      </c>
    </row>
    <row r="79" spans="1:105" ht="12" customHeight="1" x14ac:dyDescent="0.25">
      <c r="A79" s="165" t="s">
        <v>2224</v>
      </c>
      <c r="B79" s="346">
        <v>14.70026767510867</v>
      </c>
      <c r="C79" s="346">
        <v>15.64272164539992</v>
      </c>
      <c r="D79" s="346">
        <v>15.07183483572271</v>
      </c>
      <c r="E79" s="346">
        <v>15.093700155450939</v>
      </c>
      <c r="F79" s="346">
        <v>18.598180218200831</v>
      </c>
      <c r="G79" s="346">
        <v>20.224010004878849</v>
      </c>
      <c r="H79" s="346">
        <v>18.00057008391687</v>
      </c>
      <c r="I79" s="346">
        <v>17.818419597935868</v>
      </c>
      <c r="J79" s="346">
        <v>20.639691426244731</v>
      </c>
      <c r="K79" s="346">
        <v>18.17042265025874</v>
      </c>
      <c r="L79" s="346">
        <v>17.80892743754595</v>
      </c>
      <c r="M79" s="346">
        <v>17.90673705589402</v>
      </c>
      <c r="N79" s="346">
        <v>17.42738613185287</v>
      </c>
      <c r="O79" s="346">
        <v>18.052307033194339</v>
      </c>
      <c r="P79" s="346">
        <v>18.23680427747566</v>
      </c>
      <c r="Q79" s="346">
        <v>18.712211783941228</v>
      </c>
      <c r="R79" s="346">
        <v>18.7192003494172</v>
      </c>
      <c r="S79" s="346">
        <v>19.18388967565938</v>
      </c>
      <c r="T79" s="346">
        <v>20.285610727291001</v>
      </c>
      <c r="U79" s="346">
        <v>20.350864659324412</v>
      </c>
      <c r="V79" s="346">
        <v>19.228248309681579</v>
      </c>
      <c r="W79" s="346">
        <v>19.548523870919361</v>
      </c>
      <c r="X79" s="346">
        <v>20.47083610257118</v>
      </c>
      <c r="Y79" s="346">
        <v>18.989212722949411</v>
      </c>
      <c r="DA79" s="167" t="s">
        <v>2225</v>
      </c>
    </row>
    <row r="80" spans="1:105" ht="12" customHeight="1" x14ac:dyDescent="0.25">
      <c r="A80" s="132" t="s">
        <v>2226</v>
      </c>
      <c r="B80" s="316">
        <v>20.148768048877152</v>
      </c>
      <c r="C80" s="316">
        <v>21.44053272036647</v>
      </c>
      <c r="D80" s="316">
        <v>20.658052689079231</v>
      </c>
      <c r="E80" s="316">
        <v>20.688022160741621</v>
      </c>
      <c r="F80" s="316">
        <v>25.491401083958401</v>
      </c>
      <c r="G80" s="316">
        <v>27.719827666570851</v>
      </c>
      <c r="H80" s="316">
        <v>24.67229300746164</v>
      </c>
      <c r="I80" s="316">
        <v>24.422630350077799</v>
      </c>
      <c r="J80" s="316">
        <v>28.289577056611609</v>
      </c>
      <c r="K80" s="316">
        <v>24.905099649991261</v>
      </c>
      <c r="L80" s="316">
        <v>24.409620019775911</v>
      </c>
      <c r="M80" s="316">
        <v>24.543681749575669</v>
      </c>
      <c r="N80" s="316">
        <v>23.886664422001822</v>
      </c>
      <c r="O80" s="316">
        <v>24.743205715555611</v>
      </c>
      <c r="P80" s="316">
        <v>24.996084932644681</v>
      </c>
      <c r="Q80" s="316">
        <v>25.647697256186881</v>
      </c>
      <c r="R80" s="316">
        <v>25.65727606032037</v>
      </c>
      <c r="S80" s="316">
        <v>26.294197622306381</v>
      </c>
      <c r="T80" s="316">
        <v>27.804260052086349</v>
      </c>
      <c r="U80" s="316">
        <v>27.89369967113797</v>
      </c>
      <c r="V80" s="316">
        <v>26.354997319810639</v>
      </c>
      <c r="W80" s="316">
        <v>26.793979666100221</v>
      </c>
      <c r="X80" s="316">
        <v>28.05813727430904</v>
      </c>
      <c r="Y80" s="316">
        <v>26.02736569439142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0.99999999999999956</v>
      </c>
      <c r="C84" s="232">
        <f t="shared" si="4"/>
        <v>0.99999999999999978</v>
      </c>
      <c r="D84" s="232">
        <f t="shared" si="4"/>
        <v>1</v>
      </c>
      <c r="E84" s="232">
        <f t="shared" si="4"/>
        <v>0.99999999999999989</v>
      </c>
      <c r="F84" s="232">
        <f t="shared" si="4"/>
        <v>0.99999999999999989</v>
      </c>
      <c r="G84" s="232">
        <f t="shared" si="4"/>
        <v>0.99999999999999989</v>
      </c>
      <c r="H84" s="232">
        <f t="shared" si="4"/>
        <v>1.0000000000000002</v>
      </c>
      <c r="I84" s="232">
        <f t="shared" si="4"/>
        <v>0.99999999999999978</v>
      </c>
      <c r="J84" s="232">
        <f t="shared" si="4"/>
        <v>0.99999999999999978</v>
      </c>
      <c r="K84" s="232">
        <f t="shared" si="4"/>
        <v>1.0000000000000002</v>
      </c>
      <c r="L84" s="232">
        <f t="shared" si="4"/>
        <v>0.99999999999999989</v>
      </c>
      <c r="M84" s="232">
        <f t="shared" si="4"/>
        <v>0.99999999999999989</v>
      </c>
      <c r="N84" s="232">
        <f t="shared" si="4"/>
        <v>1.0000000000000002</v>
      </c>
      <c r="O84" s="232">
        <f t="shared" si="4"/>
        <v>0.99999999999999978</v>
      </c>
      <c r="P84" s="232">
        <f t="shared" si="4"/>
        <v>1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1</v>
      </c>
      <c r="T84" s="232">
        <f t="shared" si="4"/>
        <v>0.99999999999999967</v>
      </c>
      <c r="U84" s="232">
        <f t="shared" si="4"/>
        <v>1</v>
      </c>
      <c r="V84" s="232">
        <f t="shared" si="4"/>
        <v>1.0000000000000002</v>
      </c>
      <c r="W84" s="232">
        <f t="shared" si="4"/>
        <v>0.99999999999999978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1.1348126437904574E-2</v>
      </c>
      <c r="C85" s="299">
        <f t="shared" si="5"/>
        <v>1.2811514304213964E-2</v>
      </c>
      <c r="D85" s="299">
        <f t="shared" si="5"/>
        <v>1.2322331714560935E-2</v>
      </c>
      <c r="E85" s="299">
        <f t="shared" si="5"/>
        <v>1.3546475148514602E-2</v>
      </c>
      <c r="F85" s="299">
        <f t="shared" si="5"/>
        <v>1.5573374117115997E-2</v>
      </c>
      <c r="G85" s="299">
        <f t="shared" si="5"/>
        <v>1.6496536036060584E-2</v>
      </c>
      <c r="H85" s="299">
        <f t="shared" si="5"/>
        <v>1.5065280075601838E-2</v>
      </c>
      <c r="I85" s="299">
        <f t="shared" si="5"/>
        <v>1.5432521590350497E-2</v>
      </c>
      <c r="J85" s="299">
        <f t="shared" si="5"/>
        <v>1.7568711045003599E-2</v>
      </c>
      <c r="K85" s="299">
        <f t="shared" si="5"/>
        <v>1.6747471783428468E-2</v>
      </c>
      <c r="L85" s="299">
        <f t="shared" si="5"/>
        <v>1.717970971770362E-2</v>
      </c>
      <c r="M85" s="299">
        <f t="shared" si="5"/>
        <v>1.8471189728325284E-2</v>
      </c>
      <c r="N85" s="299">
        <f t="shared" si="5"/>
        <v>1.8160229329046637E-2</v>
      </c>
      <c r="O85" s="299">
        <f t="shared" si="5"/>
        <v>1.8236592267037086E-2</v>
      </c>
      <c r="P85" s="299">
        <f t="shared" si="5"/>
        <v>1.8910114989586703E-2</v>
      </c>
      <c r="Q85" s="299">
        <f t="shared" si="5"/>
        <v>1.8232295574603524E-2</v>
      </c>
      <c r="R85" s="299">
        <f t="shared" si="5"/>
        <v>1.9114074151630609E-2</v>
      </c>
      <c r="S85" s="299">
        <f t="shared" si="5"/>
        <v>2.0405459658173378E-2</v>
      </c>
      <c r="T85" s="299">
        <f t="shared" si="5"/>
        <v>1.9599577075060257E-2</v>
      </c>
      <c r="U85" s="299">
        <f t="shared" si="5"/>
        <v>2.0406186838994641E-2</v>
      </c>
      <c r="V85" s="299">
        <f t="shared" si="5"/>
        <v>1.86537986178049E-2</v>
      </c>
      <c r="W85" s="299">
        <f t="shared" si="5"/>
        <v>1.7065244068885904E-2</v>
      </c>
      <c r="X85" s="299">
        <f t="shared" si="5"/>
        <v>1.7396901304118952E-2</v>
      </c>
      <c r="Y85" s="299">
        <f t="shared" si="5"/>
        <v>1.7201766627510939E-2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1.3239480844222004E-2</v>
      </c>
      <c r="C86" s="233">
        <f t="shared" si="6"/>
        <v>1.4946766688249626E-2</v>
      </c>
      <c r="D86" s="233">
        <f t="shared" si="6"/>
        <v>1.437605366698776E-2</v>
      </c>
      <c r="E86" s="233">
        <f t="shared" si="6"/>
        <v>1.580422100660037E-2</v>
      </c>
      <c r="F86" s="233">
        <f t="shared" si="6"/>
        <v>1.8168936469968668E-2</v>
      </c>
      <c r="G86" s="233">
        <f t="shared" si="6"/>
        <v>1.9245958708737351E-2</v>
      </c>
      <c r="H86" s="233">
        <f t="shared" si="6"/>
        <v>1.7576160088202151E-2</v>
      </c>
      <c r="I86" s="233">
        <f t="shared" si="6"/>
        <v>1.8004608522075582E-2</v>
      </c>
      <c r="J86" s="233">
        <f t="shared" si="6"/>
        <v>2.04968295525042E-2</v>
      </c>
      <c r="K86" s="233">
        <f t="shared" si="6"/>
        <v>1.9538717080666547E-2</v>
      </c>
      <c r="L86" s="233">
        <f t="shared" si="6"/>
        <v>2.0042994670654225E-2</v>
      </c>
      <c r="M86" s="233">
        <f t="shared" si="6"/>
        <v>2.1549721349712836E-2</v>
      </c>
      <c r="N86" s="233">
        <f t="shared" si="6"/>
        <v>2.1186934217221082E-2</v>
      </c>
      <c r="O86" s="233">
        <f t="shared" si="6"/>
        <v>2.1276024311543278E-2</v>
      </c>
      <c r="P86" s="233">
        <f t="shared" si="6"/>
        <v>2.2061800821184502E-2</v>
      </c>
      <c r="Q86" s="233">
        <f t="shared" si="6"/>
        <v>2.1271011503704113E-2</v>
      </c>
      <c r="R86" s="233">
        <f t="shared" si="6"/>
        <v>2.2299753176902377E-2</v>
      </c>
      <c r="S86" s="233">
        <f t="shared" si="6"/>
        <v>2.380636960120228E-2</v>
      </c>
      <c r="T86" s="233">
        <f t="shared" si="6"/>
        <v>2.2866173254236965E-2</v>
      </c>
      <c r="U86" s="233">
        <f t="shared" si="6"/>
        <v>2.3807217978827077E-2</v>
      </c>
      <c r="V86" s="233">
        <f t="shared" si="6"/>
        <v>2.176276505410572E-2</v>
      </c>
      <c r="W86" s="233">
        <f t="shared" si="6"/>
        <v>1.9909451413700228E-2</v>
      </c>
      <c r="X86" s="233">
        <f t="shared" si="6"/>
        <v>2.0296384854805442E-2</v>
      </c>
      <c r="Y86" s="233">
        <f t="shared" si="6"/>
        <v>2.0068727732096101E-2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3.026167050107887E-2</v>
      </c>
      <c r="C87" s="233">
        <f t="shared" si="7"/>
        <v>3.4164038144570585E-2</v>
      </c>
      <c r="D87" s="233">
        <f t="shared" si="7"/>
        <v>3.2859551238829152E-2</v>
      </c>
      <c r="E87" s="233">
        <f t="shared" si="7"/>
        <v>3.6123933729372268E-2</v>
      </c>
      <c r="F87" s="233">
        <f t="shared" si="7"/>
        <v>4.1528997645642669E-2</v>
      </c>
      <c r="G87" s="233">
        <f t="shared" si="7"/>
        <v>4.3990762762828227E-2</v>
      </c>
      <c r="H87" s="233">
        <f t="shared" si="7"/>
        <v>4.0174080201604921E-2</v>
      </c>
      <c r="I87" s="233">
        <f t="shared" si="7"/>
        <v>4.1153390907601332E-2</v>
      </c>
      <c r="J87" s="233">
        <f t="shared" si="7"/>
        <v>4.6849896120009608E-2</v>
      </c>
      <c r="K87" s="233">
        <f t="shared" si="7"/>
        <v>4.4659924755809252E-2</v>
      </c>
      <c r="L87" s="233">
        <f t="shared" si="7"/>
        <v>4.5812559247209651E-2</v>
      </c>
      <c r="M87" s="233">
        <f t="shared" si="7"/>
        <v>4.925650594220074E-2</v>
      </c>
      <c r="N87" s="233">
        <f t="shared" si="7"/>
        <v>4.8427278210791069E-2</v>
      </c>
      <c r="O87" s="233">
        <f t="shared" si="7"/>
        <v>4.8630912712098899E-2</v>
      </c>
      <c r="P87" s="233">
        <f t="shared" si="7"/>
        <v>5.0426973305564587E-2</v>
      </c>
      <c r="Q87" s="233">
        <f t="shared" si="7"/>
        <v>4.861945486560941E-2</v>
      </c>
      <c r="R87" s="233">
        <f t="shared" si="7"/>
        <v>5.0970864404348316E-2</v>
      </c>
      <c r="S87" s="233">
        <f t="shared" si="7"/>
        <v>5.4414559088462329E-2</v>
      </c>
      <c r="T87" s="233">
        <f t="shared" si="7"/>
        <v>5.2265538866827381E-2</v>
      </c>
      <c r="U87" s="233">
        <f t="shared" si="7"/>
        <v>5.4416498237319047E-2</v>
      </c>
      <c r="V87" s="233">
        <f t="shared" si="7"/>
        <v>4.9743462980813065E-2</v>
      </c>
      <c r="W87" s="233">
        <f t="shared" si="7"/>
        <v>4.5507317517029092E-2</v>
      </c>
      <c r="X87" s="233">
        <f t="shared" si="7"/>
        <v>4.6391736810983852E-2</v>
      </c>
      <c r="Y87" s="233">
        <f t="shared" si="7"/>
        <v>4.5871377673362503E-2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2.2696252875809148E-2</v>
      </c>
      <c r="C88" s="233">
        <f t="shared" si="8"/>
        <v>2.5623028608427925E-2</v>
      </c>
      <c r="D88" s="233">
        <f t="shared" si="8"/>
        <v>2.4644663429121871E-2</v>
      </c>
      <c r="E88" s="233">
        <f t="shared" si="8"/>
        <v>2.7092950297029201E-2</v>
      </c>
      <c r="F88" s="233">
        <f t="shared" si="8"/>
        <v>3.1146748234231986E-2</v>
      </c>
      <c r="G88" s="233">
        <f t="shared" si="8"/>
        <v>3.2993072072121168E-2</v>
      </c>
      <c r="H88" s="233">
        <f t="shared" si="8"/>
        <v>3.0130560151203675E-2</v>
      </c>
      <c r="I88" s="233">
        <f t="shared" si="8"/>
        <v>3.0865043180700994E-2</v>
      </c>
      <c r="J88" s="233">
        <f t="shared" si="8"/>
        <v>3.5137422090007198E-2</v>
      </c>
      <c r="K88" s="233">
        <f t="shared" si="8"/>
        <v>3.3494943566856936E-2</v>
      </c>
      <c r="L88" s="233">
        <f t="shared" si="8"/>
        <v>3.435941943540724E-2</v>
      </c>
      <c r="M88" s="233">
        <f t="shared" si="8"/>
        <v>3.6942379456650569E-2</v>
      </c>
      <c r="N88" s="233">
        <f t="shared" si="8"/>
        <v>3.6320458658093274E-2</v>
      </c>
      <c r="O88" s="233">
        <f t="shared" si="8"/>
        <v>3.6473184534074173E-2</v>
      </c>
      <c r="P88" s="233">
        <f t="shared" si="8"/>
        <v>3.7820229979173406E-2</v>
      </c>
      <c r="Q88" s="233">
        <f t="shared" si="8"/>
        <v>3.6464591149207047E-2</v>
      </c>
      <c r="R88" s="233">
        <f t="shared" si="8"/>
        <v>3.8228148303261218E-2</v>
      </c>
      <c r="S88" s="233">
        <f t="shared" si="8"/>
        <v>4.0810919316346755E-2</v>
      </c>
      <c r="T88" s="233">
        <f t="shared" si="8"/>
        <v>3.9199154150120513E-2</v>
      </c>
      <c r="U88" s="233">
        <f t="shared" si="8"/>
        <v>4.0812373677989275E-2</v>
      </c>
      <c r="V88" s="233">
        <f t="shared" si="8"/>
        <v>3.73075972356098E-2</v>
      </c>
      <c r="W88" s="233">
        <f t="shared" si="8"/>
        <v>3.4130488137771808E-2</v>
      </c>
      <c r="X88" s="233">
        <f t="shared" si="8"/>
        <v>3.4793802608237903E-2</v>
      </c>
      <c r="Y88" s="233">
        <f t="shared" si="8"/>
        <v>3.4403533255021879E-2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1.8556037116350815E-2</v>
      </c>
      <c r="C89" s="300">
        <f t="shared" si="9"/>
        <v>1.8858044866629172E-2</v>
      </c>
      <c r="D89" s="300">
        <f t="shared" si="9"/>
        <v>1.8799348706874192E-2</v>
      </c>
      <c r="E89" s="300">
        <f t="shared" si="9"/>
        <v>1.9267690865321607E-2</v>
      </c>
      <c r="F89" s="300">
        <f t="shared" si="9"/>
        <v>1.9930084831713792E-2</v>
      </c>
      <c r="G89" s="300">
        <f t="shared" si="9"/>
        <v>2.0427153122802875E-2</v>
      </c>
      <c r="H89" s="300">
        <f t="shared" si="9"/>
        <v>1.9709632847467518E-2</v>
      </c>
      <c r="I89" s="300">
        <f t="shared" si="9"/>
        <v>1.9909022424419522E-2</v>
      </c>
      <c r="J89" s="300">
        <f t="shared" si="9"/>
        <v>2.0959765687862973E-2</v>
      </c>
      <c r="K89" s="300">
        <f t="shared" si="9"/>
        <v>2.0440089256066062E-2</v>
      </c>
      <c r="L89" s="300">
        <f t="shared" si="9"/>
        <v>2.0541248617208085E-2</v>
      </c>
      <c r="M89" s="300">
        <f t="shared" si="9"/>
        <v>2.1086170063524586E-2</v>
      </c>
      <c r="N89" s="300">
        <f t="shared" si="9"/>
        <v>2.0960223375083176E-2</v>
      </c>
      <c r="O89" s="300">
        <f t="shared" si="9"/>
        <v>2.096662363848267E-2</v>
      </c>
      <c r="P89" s="300">
        <f t="shared" si="9"/>
        <v>2.1494614167850763E-2</v>
      </c>
      <c r="Q89" s="300">
        <f t="shared" si="9"/>
        <v>2.1131209190611903E-2</v>
      </c>
      <c r="R89" s="300">
        <f t="shared" si="9"/>
        <v>2.1795388168866729E-2</v>
      </c>
      <c r="S89" s="300">
        <f t="shared" si="9"/>
        <v>2.2601595377219324E-2</v>
      </c>
      <c r="T89" s="300">
        <f t="shared" si="9"/>
        <v>2.2158699168195559E-2</v>
      </c>
      <c r="U89" s="300">
        <f t="shared" si="9"/>
        <v>2.2878958837803397E-2</v>
      </c>
      <c r="V89" s="300">
        <f t="shared" si="9"/>
        <v>2.1616829494637502E-2</v>
      </c>
      <c r="W89" s="300">
        <f t="shared" si="9"/>
        <v>2.0340636680690777E-2</v>
      </c>
      <c r="X89" s="300">
        <f t="shared" si="9"/>
        <v>2.0569751002162726E-2</v>
      </c>
      <c r="Y89" s="300">
        <f t="shared" si="9"/>
        <v>2.0457758925433979E-2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6.1975851201666925E-2</v>
      </c>
      <c r="C90" s="301">
        <f t="shared" si="10"/>
        <v>6.059304994088812E-2</v>
      </c>
      <c r="D90" s="301">
        <f t="shared" si="10"/>
        <v>6.0496324192004743E-2</v>
      </c>
      <c r="E90" s="301">
        <f t="shared" si="10"/>
        <v>6.0531475305158046E-2</v>
      </c>
      <c r="F90" s="301">
        <f t="shared" si="10"/>
        <v>6.0937090319948727E-2</v>
      </c>
      <c r="G90" s="301">
        <f t="shared" si="10"/>
        <v>6.1626132039426712E-2</v>
      </c>
      <c r="H90" s="301">
        <f t="shared" si="10"/>
        <v>6.0734696550121106E-2</v>
      </c>
      <c r="I90" s="301">
        <f t="shared" si="10"/>
        <v>6.1065529114587576E-2</v>
      </c>
      <c r="J90" s="301">
        <f t="shared" si="10"/>
        <v>6.2867840496809019E-2</v>
      </c>
      <c r="K90" s="301">
        <f t="shared" si="10"/>
        <v>6.1862299099838536E-2</v>
      </c>
      <c r="L90" s="301">
        <f t="shared" si="10"/>
        <v>6.237382717736234E-2</v>
      </c>
      <c r="M90" s="301">
        <f t="shared" si="10"/>
        <v>6.415749926175203E-2</v>
      </c>
      <c r="N90" s="301">
        <f t="shared" si="10"/>
        <v>6.3880596688242863E-2</v>
      </c>
      <c r="O90" s="301">
        <f t="shared" si="10"/>
        <v>6.4072192578097542E-2</v>
      </c>
      <c r="P90" s="301">
        <f t="shared" si="10"/>
        <v>6.5670586414895427E-2</v>
      </c>
      <c r="Q90" s="301">
        <f t="shared" si="10"/>
        <v>6.4544806477798977E-2</v>
      </c>
      <c r="R90" s="301">
        <f t="shared" si="10"/>
        <v>6.6487659678592895E-2</v>
      </c>
      <c r="S90" s="301">
        <f t="shared" si="10"/>
        <v>6.8930039995045295E-2</v>
      </c>
      <c r="T90" s="301">
        <f t="shared" si="10"/>
        <v>6.7687717700975703E-2</v>
      </c>
      <c r="U90" s="301">
        <f t="shared" si="10"/>
        <v>6.975856976692156E-2</v>
      </c>
      <c r="V90" s="301">
        <f t="shared" si="10"/>
        <v>6.5975343974303866E-2</v>
      </c>
      <c r="W90" s="301">
        <f t="shared" si="10"/>
        <v>6.2271509963097008E-2</v>
      </c>
      <c r="X90" s="301">
        <f t="shared" si="10"/>
        <v>6.2902982535210539E-2</v>
      </c>
      <c r="Y90" s="301">
        <f t="shared" si="10"/>
        <v>6.2545870725543268E-2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5.2763813247493435E-2</v>
      </c>
      <c r="C91" s="302">
        <f t="shared" si="11"/>
        <v>4.6637832173146231E-2</v>
      </c>
      <c r="D91" s="302">
        <f t="shared" si="11"/>
        <v>4.775853710195125E-2</v>
      </c>
      <c r="E91" s="302">
        <f t="shared" si="11"/>
        <v>4.4333066510748094E-2</v>
      </c>
      <c r="F91" s="302">
        <f t="shared" si="11"/>
        <v>3.6205617755742291E-2</v>
      </c>
      <c r="G91" s="302">
        <f t="shared" si="11"/>
        <v>3.1963586389128863E-2</v>
      </c>
      <c r="H91" s="302">
        <f t="shared" si="11"/>
        <v>3.8552928528030779E-2</v>
      </c>
      <c r="I91" s="302">
        <f t="shared" si="11"/>
        <v>3.8207748595111515E-2</v>
      </c>
      <c r="J91" s="302">
        <f t="shared" si="11"/>
        <v>2.8688985235134985E-2</v>
      </c>
      <c r="K91" s="302">
        <f t="shared" si="11"/>
        <v>3.0327536802293168E-2</v>
      </c>
      <c r="L91" s="302">
        <f t="shared" si="11"/>
        <v>2.9581679500998086E-2</v>
      </c>
      <c r="M91" s="302">
        <f t="shared" si="11"/>
        <v>2.5715883467693573E-2</v>
      </c>
      <c r="N91" s="302">
        <f t="shared" si="11"/>
        <v>2.517814744876885E-2</v>
      </c>
      <c r="O91" s="302">
        <f t="shared" si="11"/>
        <v>2.4478723581636257E-2</v>
      </c>
      <c r="P91" s="302">
        <f t="shared" si="11"/>
        <v>2.0794283224919771E-2</v>
      </c>
      <c r="Q91" s="302">
        <f t="shared" si="11"/>
        <v>2.1551452123520446E-2</v>
      </c>
      <c r="R91" s="302">
        <f t="shared" si="11"/>
        <v>1.8824007272477017E-2</v>
      </c>
      <c r="S91" s="302">
        <f t="shared" si="11"/>
        <v>1.6933417236168435E-2</v>
      </c>
      <c r="T91" s="302">
        <f t="shared" si="11"/>
        <v>1.732009270380247E-2</v>
      </c>
      <c r="U91" s="302">
        <f t="shared" si="11"/>
        <v>1.5175174955285439E-2</v>
      </c>
      <c r="V91" s="302">
        <f t="shared" si="11"/>
        <v>1.8040512482412865E-2</v>
      </c>
      <c r="W91" s="302">
        <f t="shared" si="11"/>
        <v>2.7362555863661195E-2</v>
      </c>
      <c r="X91" s="302">
        <f t="shared" si="11"/>
        <v>2.4601568903525405E-2</v>
      </c>
      <c r="Y91" s="302">
        <f t="shared" si="11"/>
        <v>2.559878024248561E-2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8.304187839141117E-3</v>
      </c>
      <c r="C92" s="302">
        <f t="shared" si="12"/>
        <v>1.293029662340478E-2</v>
      </c>
      <c r="D92" s="302">
        <f t="shared" si="12"/>
        <v>1.1752000552888619E-2</v>
      </c>
      <c r="E92" s="302">
        <f t="shared" si="12"/>
        <v>1.5114690782528783E-2</v>
      </c>
      <c r="F92" s="302">
        <f t="shared" si="12"/>
        <v>2.3485602634837163E-2</v>
      </c>
      <c r="G92" s="302">
        <f t="shared" si="12"/>
        <v>2.8342822767412998E-2</v>
      </c>
      <c r="H92" s="302">
        <f t="shared" si="12"/>
        <v>2.0976545616042175E-2</v>
      </c>
      <c r="I92" s="302">
        <f t="shared" si="12"/>
        <v>2.1623178792248014E-2</v>
      </c>
      <c r="J92" s="302">
        <f t="shared" si="12"/>
        <v>3.2773358378073741E-2</v>
      </c>
      <c r="K92" s="302">
        <f t="shared" si="12"/>
        <v>3.0194964554871091E-2</v>
      </c>
      <c r="L92" s="302">
        <f t="shared" si="12"/>
        <v>3.1417770898947962E-2</v>
      </c>
      <c r="M92" s="302">
        <f t="shared" si="12"/>
        <v>3.6963920615792435E-2</v>
      </c>
      <c r="N92" s="302">
        <f t="shared" si="12"/>
        <v>3.7249630893150282E-2</v>
      </c>
      <c r="O92" s="302">
        <f t="shared" si="12"/>
        <v>3.8134541615098314E-2</v>
      </c>
      <c r="P92" s="302">
        <f t="shared" si="12"/>
        <v>4.3363493990808709E-2</v>
      </c>
      <c r="Q92" s="302">
        <f t="shared" si="12"/>
        <v>4.1534770708310242E-2</v>
      </c>
      <c r="R92" s="302">
        <f t="shared" si="12"/>
        <v>4.6134526473985422E-2</v>
      </c>
      <c r="S92" s="302">
        <f t="shared" si="12"/>
        <v>5.0364185986222984E-2</v>
      </c>
      <c r="T92" s="302">
        <f t="shared" si="12"/>
        <v>4.8799658831168415E-2</v>
      </c>
      <c r="U92" s="302">
        <f t="shared" si="12"/>
        <v>5.2950899864516537E-2</v>
      </c>
      <c r="V92" s="302">
        <f t="shared" si="12"/>
        <v>4.6442527602466602E-2</v>
      </c>
      <c r="W92" s="302">
        <f t="shared" si="12"/>
        <v>3.3543734573924941E-2</v>
      </c>
      <c r="X92" s="302">
        <f t="shared" si="12"/>
        <v>3.6909661527355614E-2</v>
      </c>
      <c r="Y92" s="302">
        <f t="shared" si="12"/>
        <v>3.5570949152856773E-2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9.0785011503236599E-4</v>
      </c>
      <c r="C93" s="302">
        <f t="shared" si="13"/>
        <v>1.0249211443371167E-3</v>
      </c>
      <c r="D93" s="302">
        <f t="shared" si="13"/>
        <v>9.8578653716487443E-4</v>
      </c>
      <c r="E93" s="302">
        <f t="shared" si="13"/>
        <v>1.0837180118811675E-3</v>
      </c>
      <c r="F93" s="302">
        <f t="shared" si="13"/>
        <v>1.2458699293692796E-3</v>
      </c>
      <c r="G93" s="302">
        <f t="shared" si="13"/>
        <v>1.3197228828848468E-3</v>
      </c>
      <c r="H93" s="302">
        <f t="shared" si="13"/>
        <v>1.2052224060481473E-3</v>
      </c>
      <c r="I93" s="302">
        <f t="shared" si="13"/>
        <v>1.2346017272280394E-3</v>
      </c>
      <c r="J93" s="302">
        <f t="shared" si="13"/>
        <v>1.4054968836002876E-3</v>
      </c>
      <c r="K93" s="302">
        <f t="shared" si="13"/>
        <v>1.3397977426742775E-3</v>
      </c>
      <c r="L93" s="302">
        <f t="shared" si="13"/>
        <v>1.3743767774162894E-3</v>
      </c>
      <c r="M93" s="302">
        <f t="shared" si="13"/>
        <v>1.4776951782660222E-3</v>
      </c>
      <c r="N93" s="302">
        <f t="shared" si="13"/>
        <v>1.4528183463237308E-3</v>
      </c>
      <c r="O93" s="302">
        <f t="shared" si="13"/>
        <v>1.4589273813629671E-3</v>
      </c>
      <c r="P93" s="302">
        <f t="shared" si="13"/>
        <v>1.5128091991669364E-3</v>
      </c>
      <c r="Q93" s="302">
        <f t="shared" si="13"/>
        <v>1.4585836459682811E-3</v>
      </c>
      <c r="R93" s="302">
        <f t="shared" si="13"/>
        <v>1.5291259321304487E-3</v>
      </c>
      <c r="S93" s="302">
        <f t="shared" si="13"/>
        <v>1.6324367726538703E-3</v>
      </c>
      <c r="T93" s="302">
        <f t="shared" si="13"/>
        <v>1.5679661660048206E-3</v>
      </c>
      <c r="U93" s="302">
        <f t="shared" si="13"/>
        <v>1.6324949471195709E-3</v>
      </c>
      <c r="V93" s="302">
        <f t="shared" si="13"/>
        <v>1.4923038894243917E-3</v>
      </c>
      <c r="W93" s="302">
        <f t="shared" si="13"/>
        <v>1.3652195255108724E-3</v>
      </c>
      <c r="X93" s="302">
        <f t="shared" si="13"/>
        <v>1.391752104329516E-3</v>
      </c>
      <c r="Y93" s="302">
        <f t="shared" si="13"/>
        <v>1.3761413302008751E-3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5.1646542668055767E-2</v>
      </c>
      <c r="C94" s="301">
        <f t="shared" si="14"/>
        <v>5.0494208284073444E-2</v>
      </c>
      <c r="D94" s="301">
        <f t="shared" si="14"/>
        <v>5.0413603493337289E-2</v>
      </c>
      <c r="E94" s="301">
        <f t="shared" si="14"/>
        <v>5.0442896087631688E-2</v>
      </c>
      <c r="F94" s="301">
        <f t="shared" si="14"/>
        <v>5.0780908599957285E-2</v>
      </c>
      <c r="G94" s="301">
        <f t="shared" si="14"/>
        <v>5.1355110032855596E-2</v>
      </c>
      <c r="H94" s="301">
        <f t="shared" si="14"/>
        <v>5.0612247125100908E-2</v>
      </c>
      <c r="I94" s="301">
        <f t="shared" si="14"/>
        <v>5.0887940928822942E-2</v>
      </c>
      <c r="J94" s="301">
        <f t="shared" si="14"/>
        <v>5.2389867080674182E-2</v>
      </c>
      <c r="K94" s="301">
        <f t="shared" si="14"/>
        <v>5.1551915916532118E-2</v>
      </c>
      <c r="L94" s="301">
        <f t="shared" si="14"/>
        <v>5.1978189314468619E-2</v>
      </c>
      <c r="M94" s="301">
        <f t="shared" si="14"/>
        <v>5.3464582718126707E-2</v>
      </c>
      <c r="N94" s="301">
        <f t="shared" si="14"/>
        <v>5.3233830573535743E-2</v>
      </c>
      <c r="O94" s="301">
        <f t="shared" si="14"/>
        <v>5.339349381508128E-2</v>
      </c>
      <c r="P94" s="301">
        <f t="shared" si="14"/>
        <v>5.4725488679079552E-2</v>
      </c>
      <c r="Q94" s="301">
        <f t="shared" si="14"/>
        <v>5.378733873149915E-2</v>
      </c>
      <c r="R94" s="301">
        <f t="shared" si="14"/>
        <v>5.5406383065494065E-2</v>
      </c>
      <c r="S94" s="301">
        <f t="shared" si="14"/>
        <v>5.7441699995871072E-2</v>
      </c>
      <c r="T94" s="301">
        <f t="shared" si="14"/>
        <v>5.6406431417479752E-2</v>
      </c>
      <c r="U94" s="301">
        <f t="shared" si="14"/>
        <v>5.8132141472434631E-2</v>
      </c>
      <c r="V94" s="301">
        <f t="shared" si="14"/>
        <v>5.4979453311919876E-2</v>
      </c>
      <c r="W94" s="301">
        <f t="shared" si="14"/>
        <v>5.1892924969247509E-2</v>
      </c>
      <c r="X94" s="301">
        <f t="shared" si="14"/>
        <v>5.2419152112675456E-2</v>
      </c>
      <c r="Y94" s="301">
        <f t="shared" si="14"/>
        <v>5.2121558937952721E-2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4.3969844372911196E-2</v>
      </c>
      <c r="C95" s="302">
        <f t="shared" si="15"/>
        <v>3.8864860144288527E-2</v>
      </c>
      <c r="D95" s="302">
        <f t="shared" si="15"/>
        <v>3.9798780918292705E-2</v>
      </c>
      <c r="E95" s="302">
        <f t="shared" si="15"/>
        <v>3.6944222092290063E-2</v>
      </c>
      <c r="F95" s="302">
        <f t="shared" si="15"/>
        <v>3.0171348129785246E-2</v>
      </c>
      <c r="G95" s="302">
        <f t="shared" si="15"/>
        <v>2.6636321990940723E-2</v>
      </c>
      <c r="H95" s="302">
        <f t="shared" si="15"/>
        <v>3.2127440440025641E-2</v>
      </c>
      <c r="I95" s="302">
        <f t="shared" si="15"/>
        <v>3.1839790495926244E-2</v>
      </c>
      <c r="J95" s="302">
        <f t="shared" si="15"/>
        <v>2.3907487695945823E-2</v>
      </c>
      <c r="K95" s="302">
        <f t="shared" si="15"/>
        <v>2.5272947335244308E-2</v>
      </c>
      <c r="L95" s="302">
        <f t="shared" si="15"/>
        <v>2.4651399584165071E-2</v>
      </c>
      <c r="M95" s="302">
        <f t="shared" si="15"/>
        <v>2.142990288974464E-2</v>
      </c>
      <c r="N95" s="302">
        <f t="shared" si="15"/>
        <v>2.098178954064072E-2</v>
      </c>
      <c r="O95" s="302">
        <f t="shared" si="15"/>
        <v>2.0398936318030216E-2</v>
      </c>
      <c r="P95" s="302">
        <f t="shared" si="15"/>
        <v>1.7328569354099817E-2</v>
      </c>
      <c r="Q95" s="302">
        <f t="shared" si="15"/>
        <v>1.7959543436267041E-2</v>
      </c>
      <c r="R95" s="302">
        <f t="shared" si="15"/>
        <v>1.5686672727064171E-2</v>
      </c>
      <c r="S95" s="302">
        <f t="shared" si="15"/>
        <v>1.4111181030140359E-2</v>
      </c>
      <c r="T95" s="302">
        <f t="shared" si="15"/>
        <v>1.4433410586502059E-2</v>
      </c>
      <c r="U95" s="302">
        <f t="shared" si="15"/>
        <v>1.2645979129404532E-2</v>
      </c>
      <c r="V95" s="302">
        <f t="shared" si="15"/>
        <v>1.5033760402010722E-2</v>
      </c>
      <c r="W95" s="302">
        <f t="shared" si="15"/>
        <v>2.2802129886384328E-2</v>
      </c>
      <c r="X95" s="302">
        <f t="shared" si="15"/>
        <v>2.0501307419604511E-2</v>
      </c>
      <c r="Y95" s="302">
        <f t="shared" si="15"/>
        <v>2.1332316868738009E-2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6.920156532617597E-3</v>
      </c>
      <c r="C96" s="302">
        <f t="shared" si="16"/>
        <v>1.0775247186170648E-2</v>
      </c>
      <c r="D96" s="302">
        <f t="shared" si="16"/>
        <v>9.7933337940738514E-3</v>
      </c>
      <c r="E96" s="302">
        <f t="shared" si="16"/>
        <v>1.2595575652107319E-2</v>
      </c>
      <c r="F96" s="302">
        <f t="shared" si="16"/>
        <v>1.9571335529030967E-2</v>
      </c>
      <c r="G96" s="302">
        <f t="shared" si="16"/>
        <v>2.3619018972844172E-2</v>
      </c>
      <c r="H96" s="302">
        <f t="shared" si="16"/>
        <v>1.7480454680035146E-2</v>
      </c>
      <c r="I96" s="302">
        <f t="shared" si="16"/>
        <v>1.8019315660206672E-2</v>
      </c>
      <c r="J96" s="302">
        <f t="shared" si="16"/>
        <v>2.7311131981728121E-2</v>
      </c>
      <c r="K96" s="302">
        <f t="shared" si="16"/>
        <v>2.5162470462392575E-2</v>
      </c>
      <c r="L96" s="302">
        <f t="shared" si="16"/>
        <v>2.6181475749123304E-2</v>
      </c>
      <c r="M96" s="302">
        <f t="shared" si="16"/>
        <v>3.0803267179827041E-2</v>
      </c>
      <c r="N96" s="302">
        <f t="shared" si="16"/>
        <v>3.1041359077625248E-2</v>
      </c>
      <c r="O96" s="302">
        <f t="shared" si="16"/>
        <v>3.1778784679248585E-2</v>
      </c>
      <c r="P96" s="302">
        <f t="shared" si="16"/>
        <v>3.6136244992340617E-2</v>
      </c>
      <c r="Q96" s="302">
        <f t="shared" si="16"/>
        <v>3.4612308923591871E-2</v>
      </c>
      <c r="R96" s="302">
        <f t="shared" si="16"/>
        <v>3.8445438728321187E-2</v>
      </c>
      <c r="S96" s="302">
        <f t="shared" si="16"/>
        <v>4.1970154988519158E-2</v>
      </c>
      <c r="T96" s="302">
        <f t="shared" si="16"/>
        <v>4.0666382359307009E-2</v>
      </c>
      <c r="U96" s="302">
        <f t="shared" si="16"/>
        <v>4.4125749887097117E-2</v>
      </c>
      <c r="V96" s="302">
        <f t="shared" si="16"/>
        <v>3.8702106335388821E-2</v>
      </c>
      <c r="W96" s="302">
        <f t="shared" si="16"/>
        <v>2.7953112144937457E-2</v>
      </c>
      <c r="X96" s="302">
        <f t="shared" si="16"/>
        <v>3.0758051272796346E-2</v>
      </c>
      <c r="Y96" s="302">
        <f t="shared" si="16"/>
        <v>2.9642457627380651E-2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7.5654176252697169E-4</v>
      </c>
      <c r="C97" s="302">
        <f t="shared" si="17"/>
        <v>8.5410095361426416E-4</v>
      </c>
      <c r="D97" s="302">
        <f t="shared" si="17"/>
        <v>8.2148878097072894E-4</v>
      </c>
      <c r="E97" s="302">
        <f t="shared" si="17"/>
        <v>9.0309834323430628E-4</v>
      </c>
      <c r="F97" s="302">
        <f t="shared" si="17"/>
        <v>1.038224941141066E-3</v>
      </c>
      <c r="G97" s="302">
        <f t="shared" si="17"/>
        <v>1.0997690690707055E-3</v>
      </c>
      <c r="H97" s="302">
        <f t="shared" si="17"/>
        <v>1.0043520050401224E-3</v>
      </c>
      <c r="I97" s="302">
        <f t="shared" si="17"/>
        <v>1.028834772690033E-3</v>
      </c>
      <c r="J97" s="302">
        <f t="shared" si="17"/>
        <v>1.1712474030002396E-3</v>
      </c>
      <c r="K97" s="302">
        <f t="shared" si="17"/>
        <v>1.1164981188952312E-3</v>
      </c>
      <c r="L97" s="302">
        <f t="shared" si="17"/>
        <v>1.1453139811802412E-3</v>
      </c>
      <c r="M97" s="302">
        <f t="shared" si="17"/>
        <v>1.2314126485550186E-3</v>
      </c>
      <c r="N97" s="302">
        <f t="shared" si="17"/>
        <v>1.2106819552697762E-3</v>
      </c>
      <c r="O97" s="302">
        <f t="shared" si="17"/>
        <v>1.2157728178024728E-3</v>
      </c>
      <c r="P97" s="302">
        <f t="shared" si="17"/>
        <v>1.260674332639114E-3</v>
      </c>
      <c r="Q97" s="302">
        <f t="shared" si="17"/>
        <v>1.2154863716402351E-3</v>
      </c>
      <c r="R97" s="302">
        <f t="shared" si="17"/>
        <v>1.2742716101087073E-3</v>
      </c>
      <c r="S97" s="302">
        <f t="shared" si="17"/>
        <v>1.3603639772115585E-3</v>
      </c>
      <c r="T97" s="302">
        <f t="shared" si="17"/>
        <v>1.306638471670684E-3</v>
      </c>
      <c r="U97" s="302">
        <f t="shared" si="17"/>
        <v>1.3604124559329759E-3</v>
      </c>
      <c r="V97" s="302">
        <f t="shared" si="17"/>
        <v>1.2435865745203266E-3</v>
      </c>
      <c r="W97" s="302">
        <f t="shared" si="17"/>
        <v>1.1376829379257272E-3</v>
      </c>
      <c r="X97" s="302">
        <f t="shared" si="17"/>
        <v>1.1597934202745971E-3</v>
      </c>
      <c r="Y97" s="302">
        <f t="shared" si="17"/>
        <v>1.1467844418340623E-3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0.5552184982838303</v>
      </c>
      <c r="C98" s="301">
        <f t="shared" si="18"/>
        <v>0.53557954802414554</v>
      </c>
      <c r="D98" s="301">
        <f t="shared" si="18"/>
        <v>0.54317697262144116</v>
      </c>
      <c r="E98" s="301">
        <f t="shared" si="18"/>
        <v>0.52395032446411538</v>
      </c>
      <c r="F98" s="301">
        <f t="shared" si="18"/>
        <v>0.49277964014141201</v>
      </c>
      <c r="G98" s="301">
        <f t="shared" si="18"/>
        <v>0.47771284927848628</v>
      </c>
      <c r="H98" s="301">
        <f t="shared" si="18"/>
        <v>0.50062456874020822</v>
      </c>
      <c r="I98" s="301">
        <f t="shared" si="18"/>
        <v>0.49412502672878966</v>
      </c>
      <c r="J98" s="301">
        <f t="shared" si="18"/>
        <v>0.45912466719089245</v>
      </c>
      <c r="K98" s="301">
        <f t="shared" si="18"/>
        <v>0.47369107398183746</v>
      </c>
      <c r="L98" s="301">
        <f t="shared" si="18"/>
        <v>0.46610814924851074</v>
      </c>
      <c r="M98" s="301">
        <f t="shared" si="18"/>
        <v>0.44351239456778241</v>
      </c>
      <c r="N98" s="301">
        <f t="shared" si="18"/>
        <v>0.44907519926588024</v>
      </c>
      <c r="O98" s="301">
        <f t="shared" si="18"/>
        <v>0.44774561203031532</v>
      </c>
      <c r="P98" s="301">
        <f t="shared" si="18"/>
        <v>0.43521602812245996</v>
      </c>
      <c r="Q98" s="301">
        <f t="shared" si="18"/>
        <v>0.44776367149556356</v>
      </c>
      <c r="R98" s="301">
        <f t="shared" si="18"/>
        <v>0.43104193450367556</v>
      </c>
      <c r="S98" s="301">
        <f t="shared" si="18"/>
        <v>0.40689370134203573</v>
      </c>
      <c r="T98" s="301">
        <f t="shared" si="18"/>
        <v>0.4216698852700218</v>
      </c>
      <c r="U98" s="301">
        <f t="shared" si="18"/>
        <v>0.40585830377364673</v>
      </c>
      <c r="V98" s="301">
        <f t="shared" si="18"/>
        <v>0.43949428812715463</v>
      </c>
      <c r="W98" s="301">
        <f t="shared" si="18"/>
        <v>0.46883564770945169</v>
      </c>
      <c r="X98" s="301">
        <f t="shared" si="18"/>
        <v>0.46317712932988608</v>
      </c>
      <c r="Y98" s="301">
        <f t="shared" si="18"/>
        <v>0.46665015534969506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9.8925160581624108E-2</v>
      </c>
      <c r="C99" s="301">
        <f t="shared" si="19"/>
        <v>9.7173113045335546E-2</v>
      </c>
      <c r="D99" s="301">
        <f t="shared" si="19"/>
        <v>9.7534899093277574E-2</v>
      </c>
      <c r="E99" s="301">
        <f t="shared" si="19"/>
        <v>9.6359570989988111E-2</v>
      </c>
      <c r="F99" s="301">
        <f t="shared" si="19"/>
        <v>9.3825525378372659E-2</v>
      </c>
      <c r="G99" s="301">
        <f t="shared" si="19"/>
        <v>9.2422616094219812E-2</v>
      </c>
      <c r="H99" s="301">
        <f t="shared" si="19"/>
        <v>9.4539807042957211E-2</v>
      </c>
      <c r="I99" s="301">
        <f t="shared" si="19"/>
        <v>9.4243492547105304E-2</v>
      </c>
      <c r="J99" s="301">
        <f t="shared" si="19"/>
        <v>9.097832190359921E-2</v>
      </c>
      <c r="K99" s="301">
        <f t="shared" si="19"/>
        <v>9.1913044208547026E-2</v>
      </c>
      <c r="L99" s="301">
        <f t="shared" si="19"/>
        <v>9.1447856452973916E-2</v>
      </c>
      <c r="M99" s="301">
        <f t="shared" si="19"/>
        <v>8.9645117225910828E-2</v>
      </c>
      <c r="N99" s="301">
        <f t="shared" si="19"/>
        <v>8.9778766545317371E-2</v>
      </c>
      <c r="O99" s="301">
        <f t="shared" si="19"/>
        <v>8.9562462153826183E-2</v>
      </c>
      <c r="P99" s="301">
        <f t="shared" si="19"/>
        <v>8.8121807477742536E-2</v>
      </c>
      <c r="Q99" s="301">
        <f t="shared" si="19"/>
        <v>8.8874445365726432E-2</v>
      </c>
      <c r="R99" s="301">
        <f t="shared" si="19"/>
        <v>8.7421223946308774E-2</v>
      </c>
      <c r="S99" s="301">
        <f t="shared" si="19"/>
        <v>8.5693309263335571E-2</v>
      </c>
      <c r="T99" s="301">
        <f t="shared" si="19"/>
        <v>8.6560293158315399E-2</v>
      </c>
      <c r="U99" s="301">
        <f t="shared" si="19"/>
        <v>8.5132687298511506E-2</v>
      </c>
      <c r="V99" s="301">
        <f t="shared" si="19"/>
        <v>8.7595804345900447E-2</v>
      </c>
      <c r="W99" s="301">
        <f t="shared" si="19"/>
        <v>9.1072056956594566E-2</v>
      </c>
      <c r="X99" s="301">
        <f t="shared" si="19"/>
        <v>9.0235482083443883E-2</v>
      </c>
      <c r="Y99" s="301">
        <f t="shared" si="19"/>
        <v>9.0598741320750742E-2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4.658091196355077E-2</v>
      </c>
      <c r="C100" s="302">
        <f t="shared" si="20"/>
        <v>4.4672606636634214E-2</v>
      </c>
      <c r="D100" s="302">
        <f t="shared" si="20"/>
        <v>4.5012007126140882E-2</v>
      </c>
      <c r="E100" s="302">
        <f t="shared" si="20"/>
        <v>4.3908210324471064E-2</v>
      </c>
      <c r="F100" s="302">
        <f t="shared" si="20"/>
        <v>4.1444601241223504E-2</v>
      </c>
      <c r="G100" s="302">
        <f t="shared" si="20"/>
        <v>4.0136643702933954E-2</v>
      </c>
      <c r="H100" s="302">
        <f t="shared" si="20"/>
        <v>4.2138971358729418E-2</v>
      </c>
      <c r="I100" s="302">
        <f t="shared" si="20"/>
        <v>4.191698743127651E-2</v>
      </c>
      <c r="J100" s="302">
        <f t="shared" si="20"/>
        <v>3.8881357681672696E-2</v>
      </c>
      <c r="K100" s="302">
        <f t="shared" si="20"/>
        <v>3.9647554682893014E-2</v>
      </c>
      <c r="L100" s="302">
        <f t="shared" si="20"/>
        <v>3.926501498090805E-2</v>
      </c>
      <c r="M100" s="302">
        <f t="shared" si="20"/>
        <v>3.7704796117255565E-2</v>
      </c>
      <c r="N100" s="302">
        <f t="shared" si="20"/>
        <v>3.7771217646098754E-2</v>
      </c>
      <c r="O100" s="302">
        <f t="shared" si="20"/>
        <v>3.7568786191671928E-2</v>
      </c>
      <c r="P100" s="302">
        <f t="shared" si="20"/>
        <v>3.6308495422027326E-2</v>
      </c>
      <c r="Q100" s="302">
        <f t="shared" si="20"/>
        <v>3.688409033663239E-2</v>
      </c>
      <c r="R100" s="302">
        <f t="shared" si="20"/>
        <v>3.5689981050623203E-2</v>
      </c>
      <c r="S100" s="302">
        <f t="shared" si="20"/>
        <v>3.4316887381697254E-2</v>
      </c>
      <c r="T100" s="302">
        <f t="shared" si="20"/>
        <v>3.4983651182292907E-2</v>
      </c>
      <c r="U100" s="302">
        <f t="shared" si="20"/>
        <v>3.3830311522416112E-2</v>
      </c>
      <c r="V100" s="302">
        <f t="shared" si="20"/>
        <v>3.5749266201950472E-2</v>
      </c>
      <c r="W100" s="302">
        <f t="shared" si="20"/>
        <v>3.8815338268015399E-2</v>
      </c>
      <c r="X100" s="302">
        <f t="shared" si="20"/>
        <v>3.8030624898813106E-2</v>
      </c>
      <c r="Y100" s="302">
        <f t="shared" si="20"/>
        <v>3.8352980680816419E-2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4.0126099153262748E-2</v>
      </c>
      <c r="C101" s="302">
        <f t="shared" si="21"/>
        <v>3.8706776007830984E-2</v>
      </c>
      <c r="D101" s="302">
        <f t="shared" si="21"/>
        <v>3.925584815445942E-2</v>
      </c>
      <c r="E101" s="302">
        <f t="shared" si="21"/>
        <v>3.7866322422282994E-2</v>
      </c>
      <c r="F101" s="302">
        <f t="shared" si="21"/>
        <v>3.5613591337720941E-2</v>
      </c>
      <c r="G101" s="302">
        <f t="shared" si="21"/>
        <v>3.4524701925793974E-2</v>
      </c>
      <c r="H101" s="302">
        <f t="shared" si="21"/>
        <v>3.6180550802829808E-2</v>
      </c>
      <c r="I101" s="302">
        <f t="shared" si="21"/>
        <v>3.5710823536884768E-2</v>
      </c>
      <c r="J101" s="302">
        <f t="shared" si="21"/>
        <v>3.3181318663472632E-2</v>
      </c>
      <c r="K101" s="302">
        <f t="shared" si="21"/>
        <v>3.4234044905496044E-2</v>
      </c>
      <c r="L101" s="302">
        <f t="shared" si="21"/>
        <v>3.3686020676004964E-2</v>
      </c>
      <c r="M101" s="302">
        <f t="shared" si="21"/>
        <v>3.20530068344917E-2</v>
      </c>
      <c r="N101" s="302">
        <f t="shared" si="21"/>
        <v>3.2455035321611723E-2</v>
      </c>
      <c r="O101" s="302">
        <f t="shared" si="21"/>
        <v>3.2358944954644323E-2</v>
      </c>
      <c r="P101" s="302">
        <f t="shared" si="21"/>
        <v>3.1453421583593523E-2</v>
      </c>
      <c r="Q101" s="302">
        <f t="shared" si="21"/>
        <v>3.2360250127104244E-2</v>
      </c>
      <c r="R101" s="302">
        <f t="shared" si="21"/>
        <v>3.1151756392429952E-2</v>
      </c>
      <c r="S101" s="302">
        <f t="shared" si="21"/>
        <v>2.9406543649671654E-2</v>
      </c>
      <c r="T101" s="302">
        <f t="shared" si="21"/>
        <v>3.0474430658540955E-2</v>
      </c>
      <c r="U101" s="302">
        <f t="shared" si="21"/>
        <v>2.9331714612777823E-2</v>
      </c>
      <c r="V101" s="302">
        <f t="shared" si="21"/>
        <v>3.1762614965446717E-2</v>
      </c>
      <c r="W101" s="302">
        <f t="shared" si="21"/>
        <v>3.3883139241078671E-2</v>
      </c>
      <c r="X101" s="302">
        <f t="shared" si="21"/>
        <v>3.3474193447196036E-2</v>
      </c>
      <c r="Y101" s="302">
        <f t="shared" si="21"/>
        <v>3.3725191904314215E-2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3.5935733720031168E-3</v>
      </c>
      <c r="C102" s="302">
        <f t="shared" si="22"/>
        <v>4.0569795296677555E-3</v>
      </c>
      <c r="D102" s="302">
        <f t="shared" si="22"/>
        <v>3.9020717096109638E-3</v>
      </c>
      <c r="E102" s="302">
        <f t="shared" si="22"/>
        <v>4.2897171303629559E-3</v>
      </c>
      <c r="F102" s="302">
        <f t="shared" si="22"/>
        <v>4.9315684704200639E-3</v>
      </c>
      <c r="G102" s="302">
        <f t="shared" si="22"/>
        <v>5.2239030780858514E-3</v>
      </c>
      <c r="H102" s="302">
        <f t="shared" si="22"/>
        <v>4.770672023940584E-3</v>
      </c>
      <c r="I102" s="302">
        <f t="shared" si="22"/>
        <v>4.8869651702776584E-3</v>
      </c>
      <c r="J102" s="302">
        <f t="shared" si="22"/>
        <v>5.5634251642511408E-3</v>
      </c>
      <c r="K102" s="302">
        <f t="shared" si="22"/>
        <v>5.3033660647523496E-3</v>
      </c>
      <c r="L102" s="302">
        <f t="shared" si="22"/>
        <v>5.4402414106061465E-3</v>
      </c>
      <c r="M102" s="302">
        <f t="shared" si="22"/>
        <v>5.8492100806363393E-3</v>
      </c>
      <c r="N102" s="302">
        <f t="shared" si="22"/>
        <v>5.7507392875314374E-3</v>
      </c>
      <c r="O102" s="302">
        <f t="shared" si="22"/>
        <v>5.7749208845617487E-3</v>
      </c>
      <c r="P102" s="302">
        <f t="shared" si="22"/>
        <v>5.9882030800357923E-3</v>
      </c>
      <c r="Q102" s="302">
        <f t="shared" si="22"/>
        <v>5.7735602652911142E-3</v>
      </c>
      <c r="R102" s="302">
        <f t="shared" si="22"/>
        <v>6.0527901480163585E-3</v>
      </c>
      <c r="S102" s="302">
        <f t="shared" si="22"/>
        <v>6.4617288917549025E-3</v>
      </c>
      <c r="T102" s="302">
        <f t="shared" si="22"/>
        <v>6.2065327404357473E-3</v>
      </c>
      <c r="U102" s="302">
        <f t="shared" si="22"/>
        <v>6.4619591656816348E-3</v>
      </c>
      <c r="V102" s="302">
        <f t="shared" si="22"/>
        <v>5.9070362289715492E-3</v>
      </c>
      <c r="W102" s="302">
        <f t="shared" si="22"/>
        <v>5.4039939551472037E-3</v>
      </c>
      <c r="X102" s="302">
        <f t="shared" si="22"/>
        <v>5.5090187463043326E-3</v>
      </c>
      <c r="Y102" s="302">
        <f t="shared" si="22"/>
        <v>5.447226098711796E-3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7.18714674400623E-3</v>
      </c>
      <c r="C103" s="302">
        <f t="shared" si="23"/>
        <v>8.1139590593355074E-3</v>
      </c>
      <c r="D103" s="302">
        <f t="shared" si="23"/>
        <v>7.8041434192219232E-3</v>
      </c>
      <c r="E103" s="302">
        <f t="shared" si="23"/>
        <v>8.5794342607259117E-3</v>
      </c>
      <c r="F103" s="302">
        <f t="shared" si="23"/>
        <v>9.863136940840133E-3</v>
      </c>
      <c r="G103" s="302">
        <f t="shared" si="23"/>
        <v>1.0447806156171703E-2</v>
      </c>
      <c r="H103" s="302">
        <f t="shared" si="23"/>
        <v>9.5413440478811645E-3</v>
      </c>
      <c r="I103" s="302">
        <f t="shared" si="23"/>
        <v>9.7739303405553132E-3</v>
      </c>
      <c r="J103" s="302">
        <f t="shared" si="23"/>
        <v>1.1126850328502278E-2</v>
      </c>
      <c r="K103" s="302">
        <f t="shared" si="23"/>
        <v>1.0606732129504694E-2</v>
      </c>
      <c r="L103" s="302">
        <f t="shared" si="23"/>
        <v>1.0880482821212293E-2</v>
      </c>
      <c r="M103" s="302">
        <f t="shared" si="23"/>
        <v>1.1698420161272679E-2</v>
      </c>
      <c r="N103" s="302">
        <f t="shared" si="23"/>
        <v>1.1501478575062871E-2</v>
      </c>
      <c r="O103" s="302">
        <f t="shared" si="23"/>
        <v>1.1549841769123494E-2</v>
      </c>
      <c r="P103" s="302">
        <f t="shared" si="23"/>
        <v>1.1976406160071585E-2</v>
      </c>
      <c r="Q103" s="302">
        <f t="shared" si="23"/>
        <v>1.1547120530582232E-2</v>
      </c>
      <c r="R103" s="302">
        <f t="shared" si="23"/>
        <v>1.2105580296032717E-2</v>
      </c>
      <c r="S103" s="302">
        <f t="shared" si="23"/>
        <v>1.2923457783509805E-2</v>
      </c>
      <c r="T103" s="302">
        <f t="shared" si="23"/>
        <v>1.2413065480871498E-2</v>
      </c>
      <c r="U103" s="302">
        <f t="shared" si="23"/>
        <v>1.292391833136327E-2</v>
      </c>
      <c r="V103" s="302">
        <f t="shared" si="23"/>
        <v>1.1814072457943102E-2</v>
      </c>
      <c r="W103" s="302">
        <f t="shared" si="23"/>
        <v>1.0807987910294409E-2</v>
      </c>
      <c r="X103" s="302">
        <f t="shared" si="23"/>
        <v>1.1018037492608665E-2</v>
      </c>
      <c r="Y103" s="302">
        <f t="shared" si="23"/>
        <v>1.0894452197423595E-2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1.4374293488012466E-3</v>
      </c>
      <c r="C104" s="302">
        <f t="shared" si="24"/>
        <v>1.6227918118671015E-3</v>
      </c>
      <c r="D104" s="302">
        <f t="shared" si="24"/>
        <v>1.560828683844385E-3</v>
      </c>
      <c r="E104" s="302">
        <f t="shared" si="24"/>
        <v>1.7158868521451823E-3</v>
      </c>
      <c r="F104" s="302">
        <f t="shared" si="24"/>
        <v>1.9726273881680262E-3</v>
      </c>
      <c r="G104" s="302">
        <f t="shared" si="24"/>
        <v>2.0895612312343405E-3</v>
      </c>
      <c r="H104" s="302">
        <f t="shared" si="24"/>
        <v>1.9082688095762332E-3</v>
      </c>
      <c r="I104" s="302">
        <f t="shared" si="24"/>
        <v>1.9547860681110637E-3</v>
      </c>
      <c r="J104" s="302">
        <f t="shared" si="24"/>
        <v>2.2253700657004563E-3</v>
      </c>
      <c r="K104" s="302">
        <f t="shared" si="24"/>
        <v>2.1213464259009392E-3</v>
      </c>
      <c r="L104" s="302">
        <f t="shared" si="24"/>
        <v>2.1760965642424585E-3</v>
      </c>
      <c r="M104" s="302">
        <f t="shared" si="24"/>
        <v>2.3396840322545357E-3</v>
      </c>
      <c r="N104" s="302">
        <f t="shared" si="24"/>
        <v>2.3002957150125747E-3</v>
      </c>
      <c r="O104" s="302">
        <f t="shared" si="24"/>
        <v>2.3099683538246986E-3</v>
      </c>
      <c r="P104" s="302">
        <f t="shared" si="24"/>
        <v>2.395281232014317E-3</v>
      </c>
      <c r="Q104" s="302">
        <f t="shared" si="24"/>
        <v>2.309424106116446E-3</v>
      </c>
      <c r="R104" s="302">
        <f t="shared" si="24"/>
        <v>2.4211160592065438E-3</v>
      </c>
      <c r="S104" s="302">
        <f t="shared" si="24"/>
        <v>2.5846915567019615E-3</v>
      </c>
      <c r="T104" s="302">
        <f t="shared" si="24"/>
        <v>2.4826130961742993E-3</v>
      </c>
      <c r="U104" s="302">
        <f t="shared" si="24"/>
        <v>2.5847836662726545E-3</v>
      </c>
      <c r="V104" s="302">
        <f t="shared" si="24"/>
        <v>2.3628144915886209E-3</v>
      </c>
      <c r="W104" s="302">
        <f t="shared" si="24"/>
        <v>2.1615975820588819E-3</v>
      </c>
      <c r="X104" s="302">
        <f t="shared" si="24"/>
        <v>2.2036074985217332E-3</v>
      </c>
      <c r="Y104" s="302">
        <f t="shared" si="24"/>
        <v>2.1788904394847187E-3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7.1924680103793007E-2</v>
      </c>
      <c r="C105" s="301">
        <f t="shared" si="25"/>
        <v>7.726914016022314E-2</v>
      </c>
      <c r="D105" s="301">
        <f t="shared" si="25"/>
        <v>7.5656499002579605E-2</v>
      </c>
      <c r="E105" s="301">
        <f t="shared" si="25"/>
        <v>8.0234505715972876E-2</v>
      </c>
      <c r="F105" s="301">
        <f t="shared" si="25"/>
        <v>8.7214543506993772E-2</v>
      </c>
      <c r="G105" s="301">
        <f t="shared" si="25"/>
        <v>9.0392408960430645E-2</v>
      </c>
      <c r="H105" s="301">
        <f t="shared" si="25"/>
        <v>8.5593612509777442E-2</v>
      </c>
      <c r="I105" s="301">
        <f t="shared" si="25"/>
        <v>8.6996216897343284E-2</v>
      </c>
      <c r="J105" s="301">
        <f t="shared" si="25"/>
        <v>9.4222911740007145E-2</v>
      </c>
      <c r="K105" s="301">
        <f t="shared" si="25"/>
        <v>9.1343324999779527E-2</v>
      </c>
      <c r="L105" s="301">
        <f t="shared" si="25"/>
        <v>9.2953248535734431E-2</v>
      </c>
      <c r="M105" s="301">
        <f t="shared" si="25"/>
        <v>9.7404448203149543E-2</v>
      </c>
      <c r="N105" s="301">
        <f t="shared" si="25"/>
        <v>9.622590559304274E-2</v>
      </c>
      <c r="O105" s="301">
        <f t="shared" si="25"/>
        <v>9.6460262912547404E-2</v>
      </c>
      <c r="P105" s="301">
        <f t="shared" si="25"/>
        <v>9.8558925431381131E-2</v>
      </c>
      <c r="Q105" s="301">
        <f t="shared" si="25"/>
        <v>9.6152847284569215E-2</v>
      </c>
      <c r="R105" s="301">
        <f t="shared" si="25"/>
        <v>9.9087139050993686E-2</v>
      </c>
      <c r="S105" s="301">
        <f t="shared" si="25"/>
        <v>0.10354825561636349</v>
      </c>
      <c r="T105" s="301">
        <f t="shared" si="25"/>
        <v>0.10069212284807538</v>
      </c>
      <c r="U105" s="301">
        <f t="shared" si="25"/>
        <v>0.10333885698252038</v>
      </c>
      <c r="V105" s="301">
        <f t="shared" si="25"/>
        <v>9.7327464278210277E-2</v>
      </c>
      <c r="W105" s="301">
        <f t="shared" si="25"/>
        <v>9.2419571641774764E-2</v>
      </c>
      <c r="X105" s="301">
        <f t="shared" si="25"/>
        <v>9.3385009779770059E-2</v>
      </c>
      <c r="Y105" s="301">
        <f t="shared" si="25"/>
        <v>9.2752913874175877E-2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1.7521235380250719E-2</v>
      </c>
      <c r="C106" s="302">
        <f t="shared" si="26"/>
        <v>1.7092182052781089E-2</v>
      </c>
      <c r="D106" s="302">
        <f t="shared" si="26"/>
        <v>1.739546029289633E-2</v>
      </c>
      <c r="E106" s="302">
        <f t="shared" si="26"/>
        <v>1.7181941830009189E-2</v>
      </c>
      <c r="F106" s="302">
        <f t="shared" si="26"/>
        <v>1.6219277835846362E-2</v>
      </c>
      <c r="G106" s="302">
        <f t="shared" si="26"/>
        <v>1.5791440250791388E-2</v>
      </c>
      <c r="H106" s="302">
        <f t="shared" si="26"/>
        <v>1.6588963353281905E-2</v>
      </c>
      <c r="I106" s="302">
        <f t="shared" si="26"/>
        <v>1.6564075250193159E-2</v>
      </c>
      <c r="J106" s="302">
        <f t="shared" si="26"/>
        <v>1.5449051856159898E-2</v>
      </c>
      <c r="K106" s="302">
        <f t="shared" si="26"/>
        <v>1.576124332384295E-2</v>
      </c>
      <c r="L106" s="302">
        <f t="shared" si="26"/>
        <v>1.5690117607845191E-2</v>
      </c>
      <c r="M106" s="302">
        <f t="shared" si="26"/>
        <v>1.5117691506712983E-2</v>
      </c>
      <c r="N106" s="302">
        <f t="shared" si="26"/>
        <v>1.5147065067143726E-2</v>
      </c>
      <c r="O106" s="302">
        <f t="shared" si="26"/>
        <v>1.5084296303149539E-2</v>
      </c>
      <c r="P106" s="302">
        <f t="shared" si="26"/>
        <v>1.4573226522554536E-2</v>
      </c>
      <c r="Q106" s="302">
        <f t="shared" si="26"/>
        <v>1.4794371571877102E-2</v>
      </c>
      <c r="R106" s="302">
        <f t="shared" si="26"/>
        <v>1.4316320081358264E-2</v>
      </c>
      <c r="S106" s="302">
        <f t="shared" si="26"/>
        <v>1.3775335410089479E-2</v>
      </c>
      <c r="T106" s="302">
        <f t="shared" si="26"/>
        <v>1.4044732713304755E-2</v>
      </c>
      <c r="U106" s="302">
        <f t="shared" si="26"/>
        <v>1.3577030194062156E-2</v>
      </c>
      <c r="V106" s="302">
        <f t="shared" si="26"/>
        <v>1.4341597939450782E-2</v>
      </c>
      <c r="W106" s="302">
        <f t="shared" si="26"/>
        <v>1.5591824545376737E-2</v>
      </c>
      <c r="X106" s="302">
        <f t="shared" si="26"/>
        <v>1.5265212957006015E-2</v>
      </c>
      <c r="Y106" s="302">
        <f t="shared" si="26"/>
        <v>1.5391353508682294E-2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7.5583787878722051E-3</v>
      </c>
      <c r="C107" s="302">
        <f t="shared" si="27"/>
        <v>7.2910270596468346E-3</v>
      </c>
      <c r="D107" s="302">
        <f t="shared" si="27"/>
        <v>7.3944533919757319E-3</v>
      </c>
      <c r="E107" s="302">
        <f t="shared" si="27"/>
        <v>7.1327144728954078E-3</v>
      </c>
      <c r="F107" s="302">
        <f t="shared" si="27"/>
        <v>6.7083773156925803E-3</v>
      </c>
      <c r="G107" s="302">
        <f t="shared" si="27"/>
        <v>6.503267952781137E-3</v>
      </c>
      <c r="H107" s="302">
        <f t="shared" si="27"/>
        <v>6.8151730044111536E-3</v>
      </c>
      <c r="I107" s="302">
        <f t="shared" si="27"/>
        <v>6.7266925221832804E-3</v>
      </c>
      <c r="J107" s="302">
        <f t="shared" si="27"/>
        <v>6.2502206900724071E-3</v>
      </c>
      <c r="K107" s="302">
        <f t="shared" si="27"/>
        <v>6.4485181539438502E-3</v>
      </c>
      <c r="L107" s="302">
        <f t="shared" si="27"/>
        <v>6.3452892132086908E-3</v>
      </c>
      <c r="M107" s="302">
        <f t="shared" si="27"/>
        <v>6.0376854979097916E-3</v>
      </c>
      <c r="N107" s="302">
        <f t="shared" si="27"/>
        <v>6.1134138555944528E-3</v>
      </c>
      <c r="O107" s="302">
        <f t="shared" si="27"/>
        <v>6.0953137310687348E-3</v>
      </c>
      <c r="P107" s="302">
        <f t="shared" si="27"/>
        <v>5.9247442318126307E-3</v>
      </c>
      <c r="Q107" s="302">
        <f t="shared" si="27"/>
        <v>6.0955595807287771E-3</v>
      </c>
      <c r="R107" s="302">
        <f t="shared" si="27"/>
        <v>5.8679208717042535E-3</v>
      </c>
      <c r="S107" s="302">
        <f t="shared" si="27"/>
        <v>5.539182737334271E-3</v>
      </c>
      <c r="T107" s="302">
        <f t="shared" si="27"/>
        <v>5.7403359689218404E-3</v>
      </c>
      <c r="U107" s="302">
        <f t="shared" si="27"/>
        <v>5.5250875170883432E-3</v>
      </c>
      <c r="V107" s="302">
        <f t="shared" si="27"/>
        <v>5.982985644460875E-3</v>
      </c>
      <c r="W107" s="302">
        <f t="shared" si="27"/>
        <v>6.3824195800369797E-3</v>
      </c>
      <c r="X107" s="302">
        <f t="shared" si="27"/>
        <v>6.305388239361027E-3</v>
      </c>
      <c r="Y107" s="302">
        <f t="shared" si="27"/>
        <v>6.3526677271284393E-3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4.6845065935670074E-2</v>
      </c>
      <c r="C108" s="302">
        <f t="shared" si="28"/>
        <v>5.2885931047795223E-2</v>
      </c>
      <c r="D108" s="302">
        <f t="shared" si="28"/>
        <v>5.086658531770754E-2</v>
      </c>
      <c r="E108" s="302">
        <f t="shared" si="28"/>
        <v>5.5919849413068268E-2</v>
      </c>
      <c r="F108" s="302">
        <f t="shared" si="28"/>
        <v>6.4286888355454833E-2</v>
      </c>
      <c r="G108" s="302">
        <f t="shared" si="28"/>
        <v>6.8097700756858115E-2</v>
      </c>
      <c r="H108" s="302">
        <f t="shared" si="28"/>
        <v>6.218947615208438E-2</v>
      </c>
      <c r="I108" s="302">
        <f t="shared" si="28"/>
        <v>6.370544912496684E-2</v>
      </c>
      <c r="J108" s="302">
        <f t="shared" si="28"/>
        <v>7.2523639193774844E-2</v>
      </c>
      <c r="K108" s="302">
        <f t="shared" si="28"/>
        <v>6.9133563521992722E-2</v>
      </c>
      <c r="L108" s="302">
        <f t="shared" si="28"/>
        <v>7.0917841714680546E-2</v>
      </c>
      <c r="M108" s="302">
        <f t="shared" si="28"/>
        <v>7.6249071198526766E-2</v>
      </c>
      <c r="N108" s="302">
        <f t="shared" si="28"/>
        <v>7.496542667030455E-2</v>
      </c>
      <c r="O108" s="302">
        <f t="shared" si="28"/>
        <v>7.5280652878329121E-2</v>
      </c>
      <c r="P108" s="302">
        <f t="shared" si="28"/>
        <v>7.8060954677013961E-2</v>
      </c>
      <c r="Q108" s="302">
        <f t="shared" si="28"/>
        <v>7.5262916131963342E-2</v>
      </c>
      <c r="R108" s="302">
        <f t="shared" si="28"/>
        <v>7.8902898097931162E-2</v>
      </c>
      <c r="S108" s="302">
        <f t="shared" si="28"/>
        <v>8.4233737468939737E-2</v>
      </c>
      <c r="T108" s="302">
        <f t="shared" si="28"/>
        <v>8.0907054165848785E-2</v>
      </c>
      <c r="U108" s="302">
        <f t="shared" si="28"/>
        <v>8.4236739271369876E-2</v>
      </c>
      <c r="V108" s="302">
        <f t="shared" si="28"/>
        <v>7.7002880694298628E-2</v>
      </c>
      <c r="W108" s="302">
        <f t="shared" si="28"/>
        <v>7.0445327516361039E-2</v>
      </c>
      <c r="X108" s="302">
        <f t="shared" si="28"/>
        <v>7.181440858340303E-2</v>
      </c>
      <c r="Y108" s="302">
        <f t="shared" si="28"/>
        <v>7.1008892638365156E-2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6.4207699385664091E-2</v>
      </c>
      <c r="C109" s="235">
        <f t="shared" si="29"/>
        <v>7.2487547933242608E-2</v>
      </c>
      <c r="D109" s="235">
        <f t="shared" si="29"/>
        <v>6.9719752840985749E-2</v>
      </c>
      <c r="E109" s="235">
        <f t="shared" si="29"/>
        <v>7.6645956390295603E-2</v>
      </c>
      <c r="F109" s="235">
        <f t="shared" si="29"/>
        <v>8.8114150754642281E-2</v>
      </c>
      <c r="G109" s="235">
        <f t="shared" si="29"/>
        <v>9.3337400892030783E-2</v>
      </c>
      <c r="H109" s="235">
        <f t="shared" si="29"/>
        <v>8.5239354667755188E-2</v>
      </c>
      <c r="I109" s="235">
        <f t="shared" si="29"/>
        <v>8.7317207158203111E-2</v>
      </c>
      <c r="J109" s="235">
        <f t="shared" si="29"/>
        <v>9.940376709263038E-2</v>
      </c>
      <c r="K109" s="235">
        <f t="shared" si="29"/>
        <v>9.4757195350638271E-2</v>
      </c>
      <c r="L109" s="235">
        <f t="shared" si="29"/>
        <v>9.7202797582767064E-2</v>
      </c>
      <c r="M109" s="235">
        <f t="shared" si="29"/>
        <v>0.10450999148286444</v>
      </c>
      <c r="N109" s="235">
        <f t="shared" si="29"/>
        <v>0.10275057754374591</v>
      </c>
      <c r="O109" s="235">
        <f t="shared" si="29"/>
        <v>0.10318263904689587</v>
      </c>
      <c r="P109" s="235">
        <f t="shared" si="29"/>
        <v>0.10699343061108159</v>
      </c>
      <c r="Q109" s="235">
        <f t="shared" si="29"/>
        <v>0.10315832836110671</v>
      </c>
      <c r="R109" s="235">
        <f t="shared" si="29"/>
        <v>0.10814743154992598</v>
      </c>
      <c r="S109" s="235">
        <f t="shared" si="29"/>
        <v>0.11545409074594498</v>
      </c>
      <c r="T109" s="235">
        <f t="shared" si="29"/>
        <v>0.11089440709069096</v>
      </c>
      <c r="U109" s="235">
        <f t="shared" si="29"/>
        <v>0.1154582051350317</v>
      </c>
      <c r="V109" s="235">
        <f t="shared" si="29"/>
        <v>0.10554319257954008</v>
      </c>
      <c r="W109" s="235">
        <f t="shared" si="29"/>
        <v>9.6555150941756457E-2</v>
      </c>
      <c r="X109" s="235">
        <f t="shared" si="29"/>
        <v>9.8431667578705001E-2</v>
      </c>
      <c r="Y109" s="235">
        <f t="shared" si="29"/>
        <v>9.732759557845691E-2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</v>
      </c>
      <c r="C113" s="320">
        <f t="shared" si="30"/>
        <v>109.19531160357128</v>
      </c>
      <c r="D113" s="320">
        <f t="shared" si="30"/>
        <v>111.52671379556686</v>
      </c>
      <c r="E113" s="320">
        <f t="shared" si="30"/>
        <v>112.03777381256036</v>
      </c>
      <c r="F113" s="320">
        <f t="shared" si="30"/>
        <v>110.07090512905096</v>
      </c>
      <c r="G113" s="320">
        <f t="shared" si="30"/>
        <v>105.75903992192644</v>
      </c>
      <c r="H113" s="320">
        <f t="shared" si="30"/>
        <v>101.66642059462862</v>
      </c>
      <c r="I113" s="320">
        <f t="shared" si="30"/>
        <v>101.40446830003894</v>
      </c>
      <c r="J113" s="320">
        <f t="shared" si="30"/>
        <v>100.46047410561013</v>
      </c>
      <c r="K113" s="320">
        <f t="shared" si="30"/>
        <v>96.667568135169205</v>
      </c>
      <c r="L113" s="320">
        <f t="shared" si="30"/>
        <v>99.194771286176604</v>
      </c>
      <c r="M113" s="320">
        <f t="shared" si="30"/>
        <v>99.212462675420014</v>
      </c>
      <c r="N113" s="320">
        <f t="shared" si="30"/>
        <v>99.996127920555324</v>
      </c>
      <c r="O113" s="320">
        <f t="shared" si="30"/>
        <v>98.644404463652734</v>
      </c>
      <c r="P113" s="320">
        <f t="shared" si="30"/>
        <v>97.287241633792576</v>
      </c>
      <c r="Q113" s="320">
        <f t="shared" si="30"/>
        <v>95.644111514181105</v>
      </c>
      <c r="R113" s="320">
        <f t="shared" si="30"/>
        <v>97.349277509353271</v>
      </c>
      <c r="S113" s="320">
        <f t="shared" si="30"/>
        <v>97.689943262779849</v>
      </c>
      <c r="T113" s="320">
        <f t="shared" si="30"/>
        <v>98.166485076638196</v>
      </c>
      <c r="U113" s="320">
        <f t="shared" si="30"/>
        <v>95.967479901010392</v>
      </c>
      <c r="V113" s="320">
        <f t="shared" si="30"/>
        <v>96.628114700679461</v>
      </c>
      <c r="W113" s="320">
        <f t="shared" si="30"/>
        <v>100.82155772557383</v>
      </c>
      <c r="X113" s="320">
        <f t="shared" si="30"/>
        <v>99.996916203670253</v>
      </c>
      <c r="Y113" s="320">
        <f t="shared" si="30"/>
        <v>91.001652296177099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1.2363698937507568</v>
      </c>
      <c r="C114" s="330">
        <f>IF(C$6=0,0,C$6/FBT!C$5*1000)</f>
        <v>1.398957296562255</v>
      </c>
      <c r="D114" s="330">
        <f>IF(D$6=0,0,D$6/FBT!D$5*1000)</f>
        <v>1.3742691624238743</v>
      </c>
      <c r="E114" s="330">
        <f>IF(E$6=0,0,E$6/FBT!E$5*1000)</f>
        <v>1.5177169186467494</v>
      </c>
      <c r="F114" s="330">
        <f>IF(F$6=0,0,F$6/FBT!F$5*1000)</f>
        <v>1.7141753849842929</v>
      </c>
      <c r="G114" s="330">
        <f>IF(G$6=0,0,G$6/FBT!G$5*1000)</f>
        <v>1.7446578132112294</v>
      </c>
      <c r="H114" s="330">
        <f>IF(H$6=0,0,H$6/FBT!H$5*1000)</f>
        <v>1.5316331005420145</v>
      </c>
      <c r="I114" s="330">
        <f>IF(I$6=0,0,I$6/FBT!I$5*1000)</f>
        <v>1.5649266463983638</v>
      </c>
      <c r="J114" s="330">
        <f>IF(J$6=0,0,J$6/FBT!J$5*1000)</f>
        <v>1.764961041005531</v>
      </c>
      <c r="K114" s="330">
        <f>IF(K$6=0,0,K$6/FBT!K$5*1000)</f>
        <v>1.6189373697163949</v>
      </c>
      <c r="L114" s="330">
        <f>IF(L$6=0,0,L$6/FBT!L$5*1000)</f>
        <v>1.7041373762105165</v>
      </c>
      <c r="M114" s="330">
        <f>IF(M$6=0,0,M$6/FBT!M$5*1000)</f>
        <v>1.8325722214920739</v>
      </c>
      <c r="N114" s="330">
        <f>IF(N$6=0,0,N$6/FBT!N$5*1000)</f>
        <v>1.8159526150539682</v>
      </c>
      <c r="O114" s="330">
        <f>IF(O$6=0,0,O$6/FBT!O$5*1000)</f>
        <v>1.7989377836283287</v>
      </c>
      <c r="P114" s="330">
        <f>IF(P$6=0,0,P$6/FBT!P$5*1000)</f>
        <v>1.8397129263147245</v>
      </c>
      <c r="Q114" s="330">
        <f>IF(Q$6=0,0,Q$6/FBT!Q$5*1000)</f>
        <v>1.74381171109689</v>
      </c>
      <c r="R114" s="330">
        <f>IF(R$6=0,0,R$6/FBT!R$5*1000)</f>
        <v>1.860741308921444</v>
      </c>
      <c r="S114" s="330">
        <f>IF(S$6=0,0,S$6/FBT!S$5*1000)</f>
        <v>1.9934081962579</v>
      </c>
      <c r="T114" s="330">
        <f>IF(T$6=0,0,T$6/FBT!T$5*1000)</f>
        <v>1.9240215904473232</v>
      </c>
      <c r="U114" s="330">
        <f>IF(U$6=0,0,U$6/FBT!U$5*1000)</f>
        <v>1.9583303253274811</v>
      </c>
      <c r="V114" s="330">
        <f>IF(V$6=0,0,V$6/FBT!V$5*1000)</f>
        <v>1.8024813924446279</v>
      </c>
      <c r="W114" s="330">
        <f>IF(W$6=0,0,W$6/FBT!W$5*1000)</f>
        <v>1.7205444899921869</v>
      </c>
      <c r="X114" s="330">
        <f>IF(X$6=0,0,X$6/FBT!X$5*1000)</f>
        <v>1.7396364819115047</v>
      </c>
      <c r="Y114" s="330">
        <f>IF(Y$6=0,0,Y$6/FBT!Y$5*1000)</f>
        <v>1.5653891855167332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1.4424315427092165</v>
      </c>
      <c r="C115" s="331">
        <f>IF(C$7=0,0,C$7/FBT!C$5*1000)</f>
        <v>1.6321168459892976</v>
      </c>
      <c r="D115" s="331">
        <f>IF(D$7=0,0,D$7/FBT!D$5*1000)</f>
        <v>1.6033140228278535</v>
      </c>
      <c r="E115" s="331">
        <f>IF(E$7=0,0,E$7/FBT!E$5*1000)</f>
        <v>1.7706697384212078</v>
      </c>
      <c r="F115" s="331">
        <f>IF(F$7=0,0,F$7/FBT!F$5*1000)</f>
        <v>1.9998712824816756</v>
      </c>
      <c r="G115" s="331">
        <f>IF(G$7=0,0,G$7/FBT!G$5*1000)</f>
        <v>2.0354341154131008</v>
      </c>
      <c r="H115" s="331">
        <f>IF(H$7=0,0,H$7/FBT!H$5*1000)</f>
        <v>1.7869052839656845</v>
      </c>
      <c r="I115" s="331">
        <f>IF(I$7=0,0,I$7/FBT!I$5*1000)</f>
        <v>1.8257477541314246</v>
      </c>
      <c r="J115" s="331">
        <f>IF(J$7=0,0,J$7/FBT!J$5*1000)</f>
        <v>2.0591212145064532</v>
      </c>
      <c r="K115" s="331">
        <f>IF(K$7=0,0,K$7/FBT!K$5*1000)</f>
        <v>1.8887602646691275</v>
      </c>
      <c r="L115" s="331">
        <f>IF(L$7=0,0,L$7/FBT!L$5*1000)</f>
        <v>1.9881602722456029</v>
      </c>
      <c r="M115" s="331">
        <f>IF(M$7=0,0,M$7/FBT!M$5*1000)</f>
        <v>2.1380009250740866</v>
      </c>
      <c r="N115" s="331">
        <f>IF(N$7=0,0,N$7/FBT!N$5*1000)</f>
        <v>2.1186113842296304</v>
      </c>
      <c r="O115" s="331">
        <f>IF(O$7=0,0,O$7/FBT!O$5*1000)</f>
        <v>2.0987607475663843</v>
      </c>
      <c r="P115" s="331">
        <f>IF(P$7=0,0,P$7/FBT!P$5*1000)</f>
        <v>2.1463317473671792</v>
      </c>
      <c r="Q115" s="331">
        <f>IF(Q$7=0,0,Q$7/FBT!Q$5*1000)</f>
        <v>2.0344469962797049</v>
      </c>
      <c r="R115" s="331">
        <f>IF(R$7=0,0,R$7/FBT!R$5*1000)</f>
        <v>2.1708648604083511</v>
      </c>
      <c r="S115" s="331">
        <f>IF(S$7=0,0,S$7/FBT!S$5*1000)</f>
        <v>2.3256428956342172</v>
      </c>
      <c r="T115" s="331">
        <f>IF(T$7=0,0,T$7/FBT!T$5*1000)</f>
        <v>2.2446918555218773</v>
      </c>
      <c r="U115" s="331">
        <f>IF(U$7=0,0,U$7/FBT!U$5*1000)</f>
        <v>2.2847187128820607</v>
      </c>
      <c r="V115" s="331">
        <f>IF(V$7=0,0,V$7/FBT!V$5*1000)</f>
        <v>2.1028949578520661</v>
      </c>
      <c r="W115" s="331">
        <f>IF(W$7=0,0,W$7/FBT!W$5*1000)</f>
        <v>2.0073019049908858</v>
      </c>
      <c r="X115" s="331">
        <f>IF(X$7=0,0,X$7/FBT!X$5*1000)</f>
        <v>2.029575895563422</v>
      </c>
      <c r="Y115" s="331">
        <f>IF(Y$7=0,0,Y$7/FBT!Y$5*1000)</f>
        <v>1.8262873831028559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3.2969863833353523</v>
      </c>
      <c r="C116" s="331">
        <f>IF(C$8=0,0,C$8/FBT!C$5*1000)</f>
        <v>3.7305527908326814</v>
      </c>
      <c r="D116" s="331">
        <f>IF(D$8=0,0,D$8/FBT!D$5*1000)</f>
        <v>3.6647177664636637</v>
      </c>
      <c r="E116" s="331">
        <f>IF(E$8=0,0,E$8/FBT!E$5*1000)</f>
        <v>4.0472451163913314</v>
      </c>
      <c r="F116" s="331">
        <f>IF(F$8=0,0,F$8/FBT!F$5*1000)</f>
        <v>4.5711343599581156</v>
      </c>
      <c r="G116" s="331">
        <f>IF(G$8=0,0,G$8/FBT!G$5*1000)</f>
        <v>4.652420835229945</v>
      </c>
      <c r="H116" s="331">
        <f>IF(H$8=0,0,H$8/FBT!H$5*1000)</f>
        <v>4.0843549347787071</v>
      </c>
      <c r="I116" s="331">
        <f>IF(I$8=0,0,I$8/FBT!I$5*1000)</f>
        <v>4.1731377237289706</v>
      </c>
      <c r="J116" s="331">
        <f>IF(J$8=0,0,J$8/FBT!J$5*1000)</f>
        <v>4.7065627760147501</v>
      </c>
      <c r="K116" s="331">
        <f>IF(K$8=0,0,K$8/FBT!K$5*1000)</f>
        <v>4.3171663192437197</v>
      </c>
      <c r="L116" s="331">
        <f>IF(L$8=0,0,L$8/FBT!L$5*1000)</f>
        <v>4.5443663365613771</v>
      </c>
      <c r="M116" s="331">
        <f>IF(M$8=0,0,M$8/FBT!M$5*1000)</f>
        <v>4.8868592573121949</v>
      </c>
      <c r="N116" s="331">
        <f>IF(N$8=0,0,N$8/FBT!N$5*1000)</f>
        <v>4.8425403068105846</v>
      </c>
      <c r="O116" s="331">
        <f>IF(O$8=0,0,O$8/FBT!O$5*1000)</f>
        <v>4.7971674230088768</v>
      </c>
      <c r="P116" s="331">
        <f>IF(P$8=0,0,P$8/FBT!P$5*1000)</f>
        <v>4.9059011368392689</v>
      </c>
      <c r="Q116" s="331">
        <f>IF(Q$8=0,0,Q$8/FBT!Q$5*1000)</f>
        <v>4.6501645629250419</v>
      </c>
      <c r="R116" s="331">
        <f>IF(R$8=0,0,R$8/FBT!R$5*1000)</f>
        <v>4.9619768237905193</v>
      </c>
      <c r="S116" s="331">
        <f>IF(S$8=0,0,S$8/FBT!S$5*1000)</f>
        <v>5.3157551900210649</v>
      </c>
      <c r="T116" s="331">
        <f>IF(T$8=0,0,T$8/FBT!T$5*1000)</f>
        <v>5.1307242411928655</v>
      </c>
      <c r="U116" s="331">
        <f>IF(U$8=0,0,U$8/FBT!U$5*1000)</f>
        <v>5.2222142008732835</v>
      </c>
      <c r="V116" s="331">
        <f>IF(V$8=0,0,V$8/FBT!V$5*1000)</f>
        <v>4.8066170465190075</v>
      </c>
      <c r="W116" s="331">
        <f>IF(W$8=0,0,W$8/FBT!W$5*1000)</f>
        <v>4.5881186399791662</v>
      </c>
      <c r="X116" s="331">
        <f>IF(X$8=0,0,X$8/FBT!X$5*1000)</f>
        <v>4.6390306184306773</v>
      </c>
      <c r="Y116" s="331">
        <f>IF(Y$8=0,0,Y$8/FBT!Y$5*1000)</f>
        <v>4.1743711613779553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2.4727397875015136</v>
      </c>
      <c r="C117" s="331">
        <f>IF(C$9=0,0,C$9/FBT!C$5*1000)</f>
        <v>2.7979145931245095</v>
      </c>
      <c r="D117" s="331">
        <f>IF(D$9=0,0,D$9/FBT!D$5*1000)</f>
        <v>2.7485383248477486</v>
      </c>
      <c r="E117" s="331">
        <f>IF(E$9=0,0,E$9/FBT!E$5*1000)</f>
        <v>3.0354338372934984</v>
      </c>
      <c r="F117" s="331">
        <f>IF(F$9=0,0,F$9/FBT!F$5*1000)</f>
        <v>3.4283507699685853</v>
      </c>
      <c r="G117" s="331">
        <f>IF(G$9=0,0,G$9/FBT!G$5*1000)</f>
        <v>3.4893156264224587</v>
      </c>
      <c r="H117" s="331">
        <f>IF(H$9=0,0,H$9/FBT!H$5*1000)</f>
        <v>3.063266201084029</v>
      </c>
      <c r="I117" s="331">
        <f>IF(I$9=0,0,I$9/FBT!I$5*1000)</f>
        <v>3.1298532927967275</v>
      </c>
      <c r="J117" s="331">
        <f>IF(J$9=0,0,J$9/FBT!J$5*1000)</f>
        <v>3.5299220820110619</v>
      </c>
      <c r="K117" s="331">
        <f>IF(K$9=0,0,K$9/FBT!K$5*1000)</f>
        <v>3.2378747394327898</v>
      </c>
      <c r="L117" s="331">
        <f>IF(L$9=0,0,L$9/FBT!L$5*1000)</f>
        <v>3.4082747524210331</v>
      </c>
      <c r="M117" s="331">
        <f>IF(M$9=0,0,M$9/FBT!M$5*1000)</f>
        <v>3.6651444429841478</v>
      </c>
      <c r="N117" s="331">
        <f>IF(N$9=0,0,N$9/FBT!N$5*1000)</f>
        <v>3.6319052301079364</v>
      </c>
      <c r="O117" s="331">
        <f>IF(O$9=0,0,O$9/FBT!O$5*1000)</f>
        <v>3.5978755672566574</v>
      </c>
      <c r="P117" s="331">
        <f>IF(P$9=0,0,P$9/FBT!P$5*1000)</f>
        <v>3.679425852629449</v>
      </c>
      <c r="Q117" s="331">
        <f>IF(Q$9=0,0,Q$9/FBT!Q$5*1000)</f>
        <v>3.4876234221937801</v>
      </c>
      <c r="R117" s="331">
        <f>IF(R$9=0,0,R$9/FBT!R$5*1000)</f>
        <v>3.7214826178428879</v>
      </c>
      <c r="S117" s="331">
        <f>IF(S$9=0,0,S$9/FBT!S$5*1000)</f>
        <v>3.9868163925158</v>
      </c>
      <c r="T117" s="331">
        <f>IF(T$9=0,0,T$9/FBT!T$5*1000)</f>
        <v>3.8480431808946465</v>
      </c>
      <c r="U117" s="331">
        <f>IF(U$9=0,0,U$9/FBT!U$5*1000)</f>
        <v>3.9166606506549622</v>
      </c>
      <c r="V117" s="331">
        <f>IF(V$9=0,0,V$9/FBT!V$5*1000)</f>
        <v>3.6049627848892558</v>
      </c>
      <c r="W117" s="331">
        <f>IF(W$9=0,0,W$9/FBT!W$5*1000)</f>
        <v>3.4410889799843738</v>
      </c>
      <c r="X117" s="331">
        <f>IF(X$9=0,0,X$9/FBT!X$5*1000)</f>
        <v>3.4792729638230093</v>
      </c>
      <c r="Y117" s="331">
        <f>IF(Y$9=0,0,Y$9/FBT!Y$5*1000)</f>
        <v>3.1307783710334665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2.0216663749310508</v>
      </c>
      <c r="C118" s="332">
        <f>IF(C$10=0,0,C$10/FBT!C$5*1000)</f>
        <v>2.0592100854457009</v>
      </c>
      <c r="D118" s="332">
        <f>IF(D$10=0,0,D$10/FBT!D$5*1000)</f>
        <v>2.096629582774618</v>
      </c>
      <c r="E118" s="332">
        <f>IF(E$10=0,0,E$10/FBT!E$5*1000)</f>
        <v>2.1587091910592382</v>
      </c>
      <c r="F118" s="332">
        <f>IF(F$10=0,0,F$10/FBT!F$5*1000)</f>
        <v>2.1937224767255068</v>
      </c>
      <c r="G118" s="332">
        <f>IF(G$10=0,0,G$10/FBT!G$5*1000)</f>
        <v>2.1603561026058138</v>
      </c>
      <c r="H118" s="332">
        <f>IF(H$10=0,0,H$10/FBT!H$5*1000)</f>
        <v>2.0038078228363396</v>
      </c>
      <c r="I118" s="332">
        <f>IF(I$10=0,0,I$10/FBT!I$5*1000)</f>
        <v>2.0188638333218138</v>
      </c>
      <c r="J118" s="332">
        <f>IF(J$10=0,0,J$10/FBT!J$5*1000)</f>
        <v>2.1056279981452142</v>
      </c>
      <c r="K118" s="332">
        <f>IF(K$10=0,0,K$10/FBT!K$5*1000)</f>
        <v>1.9758937208497058</v>
      </c>
      <c r="L118" s="332">
        <f>IF(L$10=0,0,L$10/FBT!L$5*1000)</f>
        <v>2.0375844585164478</v>
      </c>
      <c r="M118" s="332">
        <f>IF(M$10=0,0,M$10/FBT!M$5*1000)</f>
        <v>2.0920108603949918</v>
      </c>
      <c r="N118" s="332">
        <f>IF(N$10=0,0,N$10/FBT!N$5*1000)</f>
        <v>2.0959411778582311</v>
      </c>
      <c r="O118" s="332">
        <f>IF(O$10=0,0,O$10/FBT!O$5*1000)</f>
        <v>2.0682401024316674</v>
      </c>
      <c r="P118" s="332">
        <f>IF(P$10=0,0,P$10/FBT!P$5*1000)</f>
        <v>2.0911517223728384</v>
      </c>
      <c r="Q118" s="332">
        <f>IF(Q$10=0,0,Q$10/FBT!Q$5*1000)</f>
        <v>2.0210757282563736</v>
      </c>
      <c r="R118" s="332">
        <f>IF(R$10=0,0,R$10/FBT!R$5*1000)</f>
        <v>2.1217652912750817</v>
      </c>
      <c r="S118" s="332">
        <f>IF(S$10=0,0,S$10/FBT!S$5*1000)</f>
        <v>2.2079485700488624</v>
      </c>
      <c r="T118" s="332">
        <f>IF(T$10=0,0,T$10/FBT!T$5*1000)</f>
        <v>2.1752416112123854</v>
      </c>
      <c r="U118" s="332">
        <f>IF(U$10=0,0,U$10/FBT!U$5*1000)</f>
        <v>2.1956360224229421</v>
      </c>
      <c r="V118" s="332">
        <f>IF(V$10=0,0,V$10/FBT!V$5*1000)</f>
        <v>2.0887934798728631</v>
      </c>
      <c r="W118" s="332">
        <f>IF(W$10=0,0,W$10/FBT!W$5*1000)</f>
        <v>2.0507746752771903</v>
      </c>
      <c r="X118" s="332">
        <f>IF(X$10=0,0,X$10/FBT!X$5*1000)</f>
        <v>2.0569116672936287</v>
      </c>
      <c r="Y118" s="332">
        <f>IF(Y$10=0,0,Y$10/FBT!Y$5*1000)</f>
        <v>1.8616898644913564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6.7522226672922425</v>
      </c>
      <c r="C119" s="348">
        <f>IF(C$16=0,0,C$16/FBT!C$5*1000)</f>
        <v>6.6164769693060368</v>
      </c>
      <c r="D119" s="348">
        <f>IF(D$16=0,0,D$16/FBT!D$5*1000)</f>
        <v>6.7469562338455411</v>
      </c>
      <c r="E119" s="348">
        <f>IF(E$16=0,0,E$16/FBT!E$5*1000)</f>
        <v>6.781811738779882</v>
      </c>
      <c r="F119" s="348">
        <f>IF(F$16=0,0,F$16/FBT!F$5*1000)</f>
        <v>6.7074006874474863</v>
      </c>
      <c r="G119" s="348">
        <f>IF(G$16=0,0,G$16/FBT!G$5*1000)</f>
        <v>6.5175205585916389</v>
      </c>
      <c r="H119" s="348">
        <f>IF(H$16=0,0,H$16/FBT!H$5*1000)</f>
        <v>6.1746792041517509</v>
      </c>
      <c r="I119" s="348">
        <f>IF(I$16=0,0,I$16/FBT!I$5*1000)</f>
        <v>6.1923175113253013</v>
      </c>
      <c r="J119" s="348">
        <f>IF(J$16=0,0,J$16/FBT!J$5*1000)</f>
        <v>6.3157330623053118</v>
      </c>
      <c r="K119" s="348">
        <f>IF(K$16=0,0,K$16/FBT!K$5*1000)</f>
        <v>5.9800780132318563</v>
      </c>
      <c r="L119" s="348">
        <f>IF(L$16=0,0,L$16/FBT!L$5*1000)</f>
        <v>6.1871575211019652</v>
      </c>
      <c r="M119" s="348">
        <f>IF(M$16=0,0,M$16/FBT!M$5*1000)</f>
        <v>6.365223500854861</v>
      </c>
      <c r="N119" s="348">
        <f>IF(N$16=0,0,N$16/FBT!N$5*1000)</f>
        <v>6.3878123180789359</v>
      </c>
      <c r="O119" s="348">
        <f>IF(O$16=0,0,O$16/FBT!O$5*1000)</f>
        <v>6.3203632795469034</v>
      </c>
      <c r="P119" s="348">
        <f>IF(P$16=0,0,P$16/FBT!P$5*1000)</f>
        <v>6.3889102087787863</v>
      </c>
      <c r="Q119" s="348">
        <f>IF(Q$16=0,0,Q$16/FBT!Q$5*1000)</f>
        <v>6.1733306684238434</v>
      </c>
      <c r="R119" s="348">
        <f>IF(R$16=0,0,R$16/FBT!R$5*1000)</f>
        <v>6.4725256329987753</v>
      </c>
      <c r="S119" s="348">
        <f>IF(S$16=0,0,S$16/FBT!S$5*1000)</f>
        <v>6.7337716962171186</v>
      </c>
      <c r="T119" s="348">
        <f>IF(T$16=0,0,T$16/FBT!T$5*1000)</f>
        <v>6.6446653295645319</v>
      </c>
      <c r="U119" s="348">
        <f>IF(U$16=0,0,U$16/FBT!U$5*1000)</f>
        <v>6.6945541420302765</v>
      </c>
      <c r="V119" s="348">
        <f>IF(V$16=0,0,V$16/FBT!V$5*1000)</f>
        <v>6.3750731049658151</v>
      </c>
      <c r="W119" s="348">
        <f>IF(W$16=0,0,W$16/FBT!W$5*1000)</f>
        <v>6.2783106364030319</v>
      </c>
      <c r="X119" s="348">
        <f>IF(X$16=0,0,X$16/FBT!X$5*1000)</f>
        <v>6.2901042735343831</v>
      </c>
      <c r="Y119" s="348">
        <f>IF(Y$16=0,0,Y$16/FBT!Y$5*1000)</f>
        <v>5.6917775803275301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5.626852222743536</v>
      </c>
      <c r="C120" s="348">
        <f>IF(C$25=0,0,C$25/FBT!C$5*1000)</f>
        <v>5.5137308077550315</v>
      </c>
      <c r="D120" s="348">
        <f>IF(D$25=0,0,D$25/FBT!D$5*1000)</f>
        <v>5.6224635282046176</v>
      </c>
      <c r="E120" s="348">
        <f>IF(E$25=0,0,E$25/FBT!E$5*1000)</f>
        <v>5.6515097823165661</v>
      </c>
      <c r="F120" s="348">
        <f>IF(F$25=0,0,F$25/FBT!F$5*1000)</f>
        <v>5.5895005728729066</v>
      </c>
      <c r="G120" s="348">
        <f>IF(G$25=0,0,G$25/FBT!G$5*1000)</f>
        <v>5.4312671321597001</v>
      </c>
      <c r="H120" s="348">
        <f>IF(H$25=0,0,H$25/FBT!H$5*1000)</f>
        <v>5.1455660034597903</v>
      </c>
      <c r="I120" s="348">
        <f>IF(I$25=0,0,I$25/FBT!I$5*1000)</f>
        <v>5.1602645927710808</v>
      </c>
      <c r="J120" s="348">
        <f>IF(J$25=0,0,J$25/FBT!J$5*1000)</f>
        <v>5.2631108852544255</v>
      </c>
      <c r="K120" s="348">
        <f>IF(K$25=0,0,K$25/FBT!K$5*1000)</f>
        <v>4.9833983443598813</v>
      </c>
      <c r="L120" s="348">
        <f>IF(L$25=0,0,L$25/FBT!L$5*1000)</f>
        <v>5.1559646009183044</v>
      </c>
      <c r="M120" s="348">
        <f>IF(M$25=0,0,M$25/FBT!M$5*1000)</f>
        <v>5.3043529173790525</v>
      </c>
      <c r="N120" s="348">
        <f>IF(N$25=0,0,N$25/FBT!N$5*1000)</f>
        <v>5.3231769317324495</v>
      </c>
      <c r="O120" s="348">
        <f>IF(O$25=0,0,O$25/FBT!O$5*1000)</f>
        <v>5.2669693996224201</v>
      </c>
      <c r="P120" s="348">
        <f>IF(P$25=0,0,P$25/FBT!P$5*1000)</f>
        <v>5.3240918406489914</v>
      </c>
      <c r="Q120" s="348">
        <f>IF(Q$25=0,0,Q$25/FBT!Q$5*1000)</f>
        <v>5.1444422236865375</v>
      </c>
      <c r="R120" s="348">
        <f>IF(R$25=0,0,R$25/FBT!R$5*1000)</f>
        <v>5.3937713608323126</v>
      </c>
      <c r="S120" s="348">
        <f>IF(S$25=0,0,S$25/FBT!S$5*1000)</f>
        <v>5.6114764135142652</v>
      </c>
      <c r="T120" s="348">
        <f>IF(T$25=0,0,T$25/FBT!T$5*1000)</f>
        <v>5.5372211079704439</v>
      </c>
      <c r="U120" s="348">
        <f>IF(U$25=0,0,U$25/FBT!U$5*1000)</f>
        <v>5.5787951183585633</v>
      </c>
      <c r="V120" s="348">
        <f>IF(V$25=0,0,V$25/FBT!V$5*1000)</f>
        <v>5.3125609208048443</v>
      </c>
      <c r="W120" s="348">
        <f>IF(W$25=0,0,W$25/FBT!W$5*1000)</f>
        <v>5.2319255303358601</v>
      </c>
      <c r="X120" s="348">
        <f>IF(X$25=0,0,X$25/FBT!X$5*1000)</f>
        <v>5.241753561278653</v>
      </c>
      <c r="Y120" s="348">
        <f>IF(Y$25=0,0,Y$25/FBT!Y$5*1000)</f>
        <v>4.7431479836062751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60.490640414329718</v>
      </c>
      <c r="C121" s="348">
        <f>IF(C$34=0,0,C$34/FBT!C$5*1000)</f>
        <v>58.482775634996464</v>
      </c>
      <c r="D121" s="348">
        <f>IF(D$34=0,0,D$34/FBT!D$5*1000)</f>
        <v>60.578742765893928</v>
      </c>
      <c r="E121" s="348">
        <f>IF(E$34=0,0,E$34/FBT!E$5*1000)</f>
        <v>58.702227941328182</v>
      </c>
      <c r="F121" s="348">
        <f>IF(F$34=0,0,F$34/FBT!F$5*1000)</f>
        <v>54.24070101953324</v>
      </c>
      <c r="G121" s="348">
        <f>IF(G$34=0,0,G$34/FBT!G$5*1000)</f>
        <v>50.522452298060657</v>
      </c>
      <c r="H121" s="348">
        <f>IF(H$34=0,0,H$34/FBT!H$5*1000)</f>
        <v>50.896707965546561</v>
      </c>
      <c r="I121" s="348">
        <f>IF(I$34=0,0,I$34/FBT!I$5*1000)</f>
        <v>50.106485609175451</v>
      </c>
      <c r="J121" s="348">
        <f>IF(J$34=0,0,J$34/FBT!J$5*1000)</f>
        <v>46.12388173957752</v>
      </c>
      <c r="K121" s="348">
        <f>IF(K$34=0,0,K$34/FBT!K$5*1000)</f>
        <v>45.790564169160739</v>
      </c>
      <c r="L121" s="348">
        <f>IF(L$34=0,0,L$34/FBT!L$5*1000)</f>
        <v>46.235491259329102</v>
      </c>
      <c r="M121" s="348">
        <f>IF(M$34=0,0,M$34/FBT!M$5*1000)</f>
        <v>44.001956892142267</v>
      </c>
      <c r="N121" s="348">
        <f>IF(N$34=0,0,N$34/FBT!N$5*1000)</f>
        <v>44.905781071739838</v>
      </c>
      <c r="O121" s="348">
        <f>IF(O$34=0,0,O$34/FBT!O$5*1000)</f>
        <v>44.167599249944175</v>
      </c>
      <c r="P121" s="348">
        <f>IF(P$34=0,0,P$34/FBT!P$5*1000)</f>
        <v>42.340966890849224</v>
      </c>
      <c r="Q121" s="348">
        <f>IF(Q$34=0,0,Q$34/FBT!Q$5*1000)</f>
        <v>42.825958528520836</v>
      </c>
      <c r="R121" s="348">
        <f>IF(R$34=0,0,R$34/FBT!R$5*1000)</f>
        <v>41.961620900166778</v>
      </c>
      <c r="S121" s="348">
        <f>IF(S$34=0,0,S$34/FBT!S$5*1000)</f>
        <v>39.749422598085943</v>
      </c>
      <c r="T121" s="348">
        <f>IF(T$34=0,0,T$34/FBT!T$5*1000)</f>
        <v>41.393850499627348</v>
      </c>
      <c r="U121" s="348">
        <f>IF(U$34=0,0,U$34/FBT!U$5*1000)</f>
        <v>38.949198610055618</v>
      </c>
      <c r="V121" s="348">
        <f>IF(V$34=0,0,V$34/FBT!V$5*1000)</f>
        <v>42.467504483444159</v>
      </c>
      <c r="W121" s="348">
        <f>IF(W$34=0,0,W$34/FBT!W$5*1000)</f>
        <v>47.268740319345284</v>
      </c>
      <c r="X121" s="348">
        <f>IF(X$34=0,0,X$34/FBT!X$5*1000)</f>
        <v>46.316284589057162</v>
      </c>
      <c r="Y121" s="348">
        <f>IF(Y$34=0,0,Y$34/FBT!Y$5*1000)</f>
        <v>42.465935181089975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10.777822308099282</v>
      </c>
      <c r="C122" s="348">
        <f>IF(C$45=0,0,C$45/FBT!C$5*1000)</f>
        <v>10.610848358474477</v>
      </c>
      <c r="D122" s="348">
        <f>IF(D$45=0,0,D$45/FBT!D$5*1000)</f>
        <v>10.877746776255464</v>
      </c>
      <c r="E122" s="348">
        <f>IF(E$45=0,0,E$45/FBT!E$5*1000)</f>
        <v>10.795911819251645</v>
      </c>
      <c r="F122" s="348">
        <f>IF(F$45=0,0,F$45/FBT!F$5*1000)</f>
        <v>10.327460502606222</v>
      </c>
      <c r="G122" s="348">
        <f>IF(G$45=0,0,G$45/FBT!G$5*1000)</f>
        <v>9.7745271451974745</v>
      </c>
      <c r="H122" s="348">
        <f>IF(H$45=0,0,H$45/FBT!H$5*1000)</f>
        <v>9.6115237857643177</v>
      </c>
      <c r="I122" s="348">
        <f>IF(I$45=0,0,I$45/FBT!I$5*1000)</f>
        <v>9.5567112524778963</v>
      </c>
      <c r="J122" s="348">
        <f>IF(J$45=0,0,J$45/FBT!J$5*1000)</f>
        <v>9.1397253517683925</v>
      </c>
      <c r="K122" s="348">
        <f>IF(K$45=0,0,K$45/FBT!K$5*1000)</f>
        <v>8.8850104635405369</v>
      </c>
      <c r="L122" s="348">
        <f>IF(L$45=0,0,L$45/FBT!L$5*1000)</f>
        <v>9.0711492054638576</v>
      </c>
      <c r="M122" s="348">
        <f>IF(M$45=0,0,M$45/FBT!M$5*1000)</f>
        <v>8.8939128468093305</v>
      </c>
      <c r="N122" s="348">
        <f>IF(N$45=0,0,N$45/FBT!N$5*1000)</f>
        <v>8.9775290240152295</v>
      </c>
      <c r="O122" s="348">
        <f>IF(O$45=0,0,O$45/FBT!O$5*1000)</f>
        <v>8.8348357414626228</v>
      </c>
      <c r="P122" s="348">
        <f>IF(P$45=0,0,P$45/FBT!P$5*1000)</f>
        <v>8.5731275772936861</v>
      </c>
      <c r="Q122" s="348">
        <f>IF(Q$45=0,0,Q$45/FBT!Q$5*1000)</f>
        <v>8.5003173633205336</v>
      </c>
      <c r="R122" s="348">
        <f>IF(R$45=0,0,R$45/FBT!R$5*1000)</f>
        <v>8.5103929901565305</v>
      </c>
      <c r="S122" s="348">
        <f>IF(S$45=0,0,S$45/FBT!S$5*1000)</f>
        <v>8.3713745199350953</v>
      </c>
      <c r="T122" s="348">
        <f>IF(T$45=0,0,T$45/FBT!T$5*1000)</f>
        <v>8.4973197265551992</v>
      </c>
      <c r="U122" s="348">
        <f>IF(U$45=0,0,U$45/FBT!U$5*1000)</f>
        <v>8.1699694572389063</v>
      </c>
      <c r="V122" s="348">
        <f>IF(V$45=0,0,V$45/FBT!V$5*1000)</f>
        <v>8.4642174296339441</v>
      </c>
      <c r="W122" s="348">
        <f>IF(W$45=0,0,W$45/FBT!W$5*1000)</f>
        <v>9.1820266476360484</v>
      </c>
      <c r="X122" s="348">
        <f>IF(X$45=0,0,X$45/FBT!X$5*1000)</f>
        <v>9.0232699404959273</v>
      </c>
      <c r="Y122" s="348">
        <f>IF(Y$45=0,0,Y$45/FBT!Y$5*1000)</f>
        <v>8.2446351561422517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7.8361401403634501</v>
      </c>
      <c r="C123" s="348">
        <f>IF(C$66=0,0,C$66/FBT!C$5*1000)</f>
        <v>8.4374278371355924</v>
      </c>
      <c r="D123" s="348">
        <f>IF(D$66=0,0,D$66/FBT!D$5*1000)</f>
        <v>8.4377207110352863</v>
      </c>
      <c r="E123" s="348">
        <f>IF(E$66=0,0,E$66/FBT!E$5*1000)</f>
        <v>8.9892954033687538</v>
      </c>
      <c r="F123" s="348">
        <f>IF(F$66=0,0,F$66/FBT!F$5*1000)</f>
        <v>9.5997837442318001</v>
      </c>
      <c r="G123" s="348">
        <f>IF(G$66=0,0,G$66/FBT!G$5*1000)</f>
        <v>9.5598143878852859</v>
      </c>
      <c r="H123" s="348">
        <f>IF(H$66=0,0,H$66/FBT!H$5*1000)</f>
        <v>8.7019962096326964</v>
      </c>
      <c r="I123" s="348">
        <f>IF(I$66=0,0,I$66/FBT!I$5*1000)</f>
        <v>8.8218051185899604</v>
      </c>
      <c r="J123" s="348">
        <f>IF(J$66=0,0,J$66/FBT!J$5*1000)</f>
        <v>9.4656783850121791</v>
      </c>
      <c r="K123" s="348">
        <f>IF(K$66=0,0,K$66/FBT!K$5*1000)</f>
        <v>8.8299370931090895</v>
      </c>
      <c r="L123" s="348">
        <f>IF(L$66=0,0,L$66/FBT!L$5*1000)</f>
        <v>9.2204762288093107</v>
      </c>
      <c r="M123" s="348">
        <f>IF(M$66=0,0,M$66/FBT!M$5*1000)</f>
        <v>9.6637351817748556</v>
      </c>
      <c r="N123" s="348">
        <f>IF(N$66=0,0,N$66/FBT!N$5*1000)</f>
        <v>9.6222179649531814</v>
      </c>
      <c r="O123" s="348">
        <f>IF(O$66=0,0,O$66/FBT!O$5*1000)</f>
        <v>9.5152651894156097</v>
      </c>
      <c r="P123" s="348">
        <f>IF(P$66=0,0,P$66/FBT!P$5*1000)</f>
        <v>9.5885259936097196</v>
      </c>
      <c r="Q123" s="348">
        <f>IF(Q$66=0,0,Q$66/FBT!Q$5*1000)</f>
        <v>9.1964536480913637</v>
      </c>
      <c r="R123" s="348">
        <f>IF(R$66=0,0,R$66/FBT!R$5*1000)</f>
        <v>9.6460613970830575</v>
      </c>
      <c r="S123" s="348">
        <f>IF(S$66=0,0,S$66/FBT!S$5*1000)</f>
        <v>10.115623216122371</v>
      </c>
      <c r="T123" s="348">
        <f>IF(T$66=0,0,T$66/FBT!T$5*1000)</f>
        <v>9.8845917749006134</v>
      </c>
      <c r="U123" s="348">
        <f>IF(U$66=0,0,U$66/FBT!U$5*1000)</f>
        <v>9.9171696804634131</v>
      </c>
      <c r="V123" s="348">
        <f>IF(V$66=0,0,V$66/FBT!V$5*1000)</f>
        <v>9.4045693818011848</v>
      </c>
      <c r="W123" s="348">
        <f>IF(W$66=0,0,W$66/FBT!W$5*1000)</f>
        <v>9.3178851772540003</v>
      </c>
      <c r="X123" s="348">
        <f>IF(X$66=0,0,X$66/FBT!X$5*1000)</f>
        <v>9.3382129976265968</v>
      </c>
      <c r="Y123" s="348">
        <f>IF(Y$66=0,0,Y$66/FBT!Y$5*1000)</f>
        <v>8.4406684178350133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6.9953808588417834</v>
      </c>
      <c r="C124" s="333">
        <f>IF(C$80=0,0,C$80/FBT!C$5*1000)</f>
        <v>7.9153003839492388</v>
      </c>
      <c r="D124" s="333">
        <f>IF(D$80=0,0,D$80/FBT!D$5*1000)</f>
        <v>7.7756149209942773</v>
      </c>
      <c r="E124" s="333">
        <f>IF(E$80=0,0,E$80/FBT!E$5*1000)</f>
        <v>8.5872423257033059</v>
      </c>
      <c r="F124" s="333">
        <f>IF(F$80=0,0,F$80/FBT!F$5*1000)</f>
        <v>9.6988043282411276</v>
      </c>
      <c r="G124" s="333">
        <f>IF(G$80=0,0,G$80/FBT!G$5*1000)</f>
        <v>9.8712739071491349</v>
      </c>
      <c r="H124" s="333">
        <f>IF(H$80=0,0,H$80/FBT!H$5*1000)</f>
        <v>8.6659800828667173</v>
      </c>
      <c r="I124" s="333">
        <f>IF(I$80=0,0,I$80/FBT!I$5*1000)</f>
        <v>8.8543549653219422</v>
      </c>
      <c r="J124" s="333">
        <f>IF(J$80=0,0,J$80/FBT!J$5*1000)</f>
        <v>9.9861495700092942</v>
      </c>
      <c r="K124" s="333">
        <f>IF(K$80=0,0,K$80/FBT!K$5*1000)</f>
        <v>9.1599476378553604</v>
      </c>
      <c r="L124" s="333">
        <f>IF(L$80=0,0,L$80/FBT!L$5*1000)</f>
        <v>9.6420092745991006</v>
      </c>
      <c r="M124" s="333">
        <f>IF(M$80=0,0,M$80/FBT!M$5*1000)</f>
        <v>10.368693629202152</v>
      </c>
      <c r="N124" s="333">
        <f>IF(N$80=0,0,N$80/FBT!N$5*1000)</f>
        <v>10.274659895975354</v>
      </c>
      <c r="O124" s="333">
        <f>IF(O$80=0,0,O$80/FBT!O$5*1000)</f>
        <v>10.178389979769086</v>
      </c>
      <c r="P124" s="333">
        <f>IF(P$80=0,0,P$80/FBT!P$5*1000)</f>
        <v>10.409095737088712</v>
      </c>
      <c r="Q124" s="333">
        <f>IF(Q$80=0,0,Q$80/FBT!Q$5*1000)</f>
        <v>9.866486661386201</v>
      </c>
      <c r="R124" s="333">
        <f>IF(R$80=0,0,R$80/FBT!R$5*1000)</f>
        <v>10.528074325877528</v>
      </c>
      <c r="S124" s="333">
        <f>IF(S$80=0,0,S$80/FBT!S$5*1000)</f>
        <v>11.278703574427198</v>
      </c>
      <c r="T124" s="333">
        <f>IF(T$80=0,0,T$80/FBT!T$5*1000)</f>
        <v>10.88611415875096</v>
      </c>
      <c r="U124" s="333">
        <f>IF(U$80=0,0,U$80/FBT!U$5*1000)</f>
        <v>11.08023298070289</v>
      </c>
      <c r="V124" s="333">
        <f>IF(V$80=0,0,V$80/FBT!V$5*1000)</f>
        <v>10.198439718451699</v>
      </c>
      <c r="W124" s="333">
        <f>IF(W$80=0,0,W$80/FBT!W$5*1000)</f>
        <v>9.7348407243757933</v>
      </c>
      <c r="X124" s="333">
        <f>IF(X$80=0,0,X$80/FBT!X$5*1000)</f>
        <v>9.8428632146552903</v>
      </c>
      <c r="Y124" s="333">
        <f>IF(Y$80=0,0,Y$80/FBT!Y$5*1000)</f>
        <v>8.8569720116536796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BG: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137.67246278219761</v>
      </c>
      <c r="C5" s="223">
        <v>132.59563163913279</v>
      </c>
      <c r="D5" s="223">
        <v>133.1778296149283</v>
      </c>
      <c r="E5" s="223">
        <v>122.6935352896348</v>
      </c>
      <c r="F5" s="223">
        <v>133.12489374439349</v>
      </c>
      <c r="G5" s="223">
        <v>138.2820660919208</v>
      </c>
      <c r="H5" s="223">
        <v>133.08845740219249</v>
      </c>
      <c r="I5" s="223">
        <v>129.31666296901801</v>
      </c>
      <c r="J5" s="223">
        <v>134.66808079378549</v>
      </c>
      <c r="K5" s="223">
        <v>123.966586373431</v>
      </c>
      <c r="L5" s="223">
        <v>119.5814920930723</v>
      </c>
      <c r="M5" s="223">
        <v>113.44830982020321</v>
      </c>
      <c r="N5" s="223">
        <v>111.7950046586586</v>
      </c>
      <c r="O5" s="223">
        <v>115.67315657209519</v>
      </c>
      <c r="P5" s="223">
        <v>112.7108326096168</v>
      </c>
      <c r="Q5" s="223">
        <v>119.15536415690811</v>
      </c>
      <c r="R5" s="223">
        <v>114.4890112358872</v>
      </c>
      <c r="S5" s="223">
        <v>111.8673281826413</v>
      </c>
      <c r="T5" s="223">
        <v>121.4669938693864</v>
      </c>
      <c r="U5" s="223">
        <v>118.3233596501619</v>
      </c>
      <c r="V5" s="223">
        <v>119.62355282525129</v>
      </c>
      <c r="W5" s="223">
        <v>132.14964682575859</v>
      </c>
      <c r="X5" s="223">
        <v>136.09135543274709</v>
      </c>
      <c r="Y5" s="223">
        <v>127.6878307745426</v>
      </c>
      <c r="DA5" s="89" t="s">
        <v>2228</v>
      </c>
    </row>
    <row r="6" spans="1:105" ht="12" customHeight="1" x14ac:dyDescent="0.25">
      <c r="A6" s="55" t="s">
        <v>91</v>
      </c>
      <c r="B6" s="259">
        <v>1.6429693828489089</v>
      </c>
      <c r="C6" s="259">
        <v>1.7483023639996409</v>
      </c>
      <c r="D6" s="259">
        <v>1.68449743404179</v>
      </c>
      <c r="E6" s="259">
        <v>1.686941202526395</v>
      </c>
      <c r="F6" s="259">
        <v>2.0786179782936731</v>
      </c>
      <c r="G6" s="259">
        <v>2.2603281770650021</v>
      </c>
      <c r="H6" s="259">
        <v>2.0118263269299832</v>
      </c>
      <c r="I6" s="259">
        <v>1.991468352629653</v>
      </c>
      <c r="J6" s="259">
        <v>2.3067866405037121</v>
      </c>
      <c r="K6" s="259">
        <v>2.0308098292896388</v>
      </c>
      <c r="L6" s="259">
        <v>1.990407465219818</v>
      </c>
      <c r="M6" s="259">
        <v>2.0013391170676358</v>
      </c>
      <c r="N6" s="259">
        <v>1.947764657796156</v>
      </c>
      <c r="O6" s="259">
        <v>2.0176086858300728</v>
      </c>
      <c r="P6" s="259">
        <v>2.0382289446085902</v>
      </c>
      <c r="Q6" s="259">
        <v>2.0913626694333471</v>
      </c>
      <c r="R6" s="259">
        <v>2.0921437435852481</v>
      </c>
      <c r="S6" s="259">
        <v>2.1440795553967109</v>
      </c>
      <c r="T6" s="259">
        <v>2.2672129565208148</v>
      </c>
      <c r="U6" s="259">
        <v>2.2745060354504552</v>
      </c>
      <c r="V6" s="259">
        <v>2.1490372799207949</v>
      </c>
      <c r="W6" s="259">
        <v>2.184832746562495</v>
      </c>
      <c r="X6" s="259">
        <v>2.2879145945615522</v>
      </c>
      <c r="Y6" s="259">
        <v>2.1223215656840222</v>
      </c>
      <c r="DA6" s="67" t="s">
        <v>2229</v>
      </c>
    </row>
    <row r="7" spans="1:105" ht="12" customHeight="1" x14ac:dyDescent="0.25">
      <c r="A7" s="173" t="s">
        <v>92</v>
      </c>
      <c r="B7" s="224">
        <v>0.49675023198887303</v>
      </c>
      <c r="C7" s="224">
        <v>0.52859755876740078</v>
      </c>
      <c r="D7" s="224">
        <v>0.50930619881300143</v>
      </c>
      <c r="E7" s="224">
        <v>0.5100450698926009</v>
      </c>
      <c r="F7" s="224">
        <v>0.62846817093035268</v>
      </c>
      <c r="G7" s="224">
        <v>0.68340807689371452</v>
      </c>
      <c r="H7" s="224">
        <v>0.60827377859645493</v>
      </c>
      <c r="I7" s="224">
        <v>0.6021185644079976</v>
      </c>
      <c r="J7" s="224">
        <v>0.69745474917619343</v>
      </c>
      <c r="K7" s="224">
        <v>0.61401342249947677</v>
      </c>
      <c r="L7" s="224">
        <v>0.60179780610753808</v>
      </c>
      <c r="M7" s="224">
        <v>0.60510298065802715</v>
      </c>
      <c r="N7" s="224">
        <v>0.58890479379611582</v>
      </c>
      <c r="O7" s="224">
        <v>0.61002206931632352</v>
      </c>
      <c r="P7" s="224">
        <v>0.61625658496757507</v>
      </c>
      <c r="Q7" s="224">
        <v>0.63232151618824262</v>
      </c>
      <c r="R7" s="224">
        <v>0.63255767321600453</v>
      </c>
      <c r="S7" s="224">
        <v>0.64826041657518951</v>
      </c>
      <c r="T7" s="224">
        <v>0.68548968342124272</v>
      </c>
      <c r="U7" s="224">
        <v>0.68769473890677457</v>
      </c>
      <c r="V7" s="224">
        <v>0.6497593798749226</v>
      </c>
      <c r="W7" s="224">
        <v>0.66058210520628691</v>
      </c>
      <c r="X7" s="224">
        <v>0.69174880401511185</v>
      </c>
      <c r="Y7" s="224">
        <v>0.64168190905690081</v>
      </c>
      <c r="DA7" s="177" t="s">
        <v>2230</v>
      </c>
    </row>
    <row r="8" spans="1:105" ht="12" customHeight="1" x14ac:dyDescent="0.25">
      <c r="A8" s="173" t="s">
        <v>93</v>
      </c>
      <c r="B8" s="224">
        <v>6.2049356479710207</v>
      </c>
      <c r="C8" s="224">
        <v>6.6027424339477099</v>
      </c>
      <c r="D8" s="224">
        <v>6.3617729499484037</v>
      </c>
      <c r="E8" s="224">
        <v>6.37100223099515</v>
      </c>
      <c r="F8" s="224">
        <v>7.8502319803813174</v>
      </c>
      <c r="G8" s="224">
        <v>8.5364894978531467</v>
      </c>
      <c r="H8" s="224">
        <v>7.5979826671197541</v>
      </c>
      <c r="I8" s="224">
        <v>7.5210975335468069</v>
      </c>
      <c r="J8" s="224">
        <v>8.711947287237475</v>
      </c>
      <c r="K8" s="224">
        <v>7.6696768884146893</v>
      </c>
      <c r="L8" s="224">
        <v>7.517090923212808</v>
      </c>
      <c r="M8" s="224">
        <v>7.5583760481517244</v>
      </c>
      <c r="N8" s="224">
        <v>7.3560435667162256</v>
      </c>
      <c r="O8" s="224">
        <v>7.6198206668068327</v>
      </c>
      <c r="P8" s="224">
        <v>7.6976963595013288</v>
      </c>
      <c r="Q8" s="224">
        <v>7.8983643370767398</v>
      </c>
      <c r="R8" s="224">
        <v>7.9013141880596196</v>
      </c>
      <c r="S8" s="224">
        <v>8.0974580562773379</v>
      </c>
      <c r="T8" s="224">
        <v>8.5624909644171296</v>
      </c>
      <c r="U8" s="224">
        <v>8.5900344389982113</v>
      </c>
      <c r="V8" s="224">
        <v>8.1161816928547701</v>
      </c>
      <c r="W8" s="224">
        <v>8.2513689759042599</v>
      </c>
      <c r="X8" s="224">
        <v>8.6406739988615229</v>
      </c>
      <c r="Y8" s="224">
        <v>8.0152855414357358</v>
      </c>
      <c r="DA8" s="177" t="s">
        <v>2231</v>
      </c>
    </row>
    <row r="9" spans="1:105" ht="12" customHeight="1" x14ac:dyDescent="0.25">
      <c r="A9" s="173" t="s">
        <v>94</v>
      </c>
      <c r="B9" s="224">
        <v>3.2887951046167578</v>
      </c>
      <c r="C9" s="224">
        <v>3.499644190655431</v>
      </c>
      <c r="D9" s="224">
        <v>3.3719234044458131</v>
      </c>
      <c r="E9" s="224">
        <v>3.3768151899610421</v>
      </c>
      <c r="F9" s="224">
        <v>4.1608496803067201</v>
      </c>
      <c r="G9" s="224">
        <v>4.5245859850830348</v>
      </c>
      <c r="H9" s="224">
        <v>4.0271502588036414</v>
      </c>
      <c r="I9" s="224">
        <v>3.9863989174105701</v>
      </c>
      <c r="J9" s="224">
        <v>4.6175836810354118</v>
      </c>
      <c r="K9" s="224">
        <v>4.0651502667652357</v>
      </c>
      <c r="L9" s="224">
        <v>3.9842752982144738</v>
      </c>
      <c r="M9" s="224">
        <v>4.0061576068306808</v>
      </c>
      <c r="N9" s="224">
        <v>3.8989155478952862</v>
      </c>
      <c r="O9" s="224">
        <v>4.0387250293637464</v>
      </c>
      <c r="P9" s="224">
        <v>4.0800013957006058</v>
      </c>
      <c r="Q9" s="224">
        <v>4.1863612195158888</v>
      </c>
      <c r="R9" s="224">
        <v>4.1879247257345256</v>
      </c>
      <c r="S9" s="224">
        <v>4.2918866409247283</v>
      </c>
      <c r="T9" s="224">
        <v>4.5383675133373123</v>
      </c>
      <c r="U9" s="224">
        <v>4.5529663503769866</v>
      </c>
      <c r="V9" s="224">
        <v>4.3018107090875644</v>
      </c>
      <c r="W9" s="224">
        <v>4.3734638735881477</v>
      </c>
      <c r="X9" s="224">
        <v>4.5798067796782762</v>
      </c>
      <c r="Y9" s="224">
        <v>4.2483328347489158</v>
      </c>
      <c r="DA9" s="177" t="s">
        <v>2232</v>
      </c>
    </row>
    <row r="10" spans="1:105" ht="12" customHeight="1" x14ac:dyDescent="0.25">
      <c r="A10" s="56" t="s">
        <v>95</v>
      </c>
      <c r="B10" s="260">
        <v>3.9383815522508909</v>
      </c>
      <c r="C10" s="260">
        <v>3.874281973181255</v>
      </c>
      <c r="D10" s="260">
        <v>3.8437839459359222</v>
      </c>
      <c r="E10" s="260">
        <v>3.64310426786755</v>
      </c>
      <c r="F10" s="260">
        <v>4.2165965676671897</v>
      </c>
      <c r="G10" s="260">
        <v>4.5218855840901249</v>
      </c>
      <c r="H10" s="260">
        <v>4.1512578620924652</v>
      </c>
      <c r="I10" s="260">
        <v>4.045586529611537</v>
      </c>
      <c r="J10" s="260">
        <v>4.4825324198467147</v>
      </c>
      <c r="K10" s="260">
        <v>3.9977506927935789</v>
      </c>
      <c r="L10" s="260">
        <v>3.8205052999648612</v>
      </c>
      <c r="M10" s="260">
        <v>3.7041649159634829</v>
      </c>
      <c r="N10" s="260">
        <v>3.646236659722319</v>
      </c>
      <c r="O10" s="260">
        <v>3.7652932252769111</v>
      </c>
      <c r="P10" s="260">
        <v>3.8103068862688549</v>
      </c>
      <c r="Q10" s="260">
        <v>3.9720842265341338</v>
      </c>
      <c r="R10" s="260">
        <v>3.953808624658536</v>
      </c>
      <c r="S10" s="260">
        <v>3.966574923313178</v>
      </c>
      <c r="T10" s="260">
        <v>4.2706285505599348</v>
      </c>
      <c r="U10" s="260">
        <v>4.2846161218350263</v>
      </c>
      <c r="V10" s="260">
        <v>4.1369065012506647</v>
      </c>
      <c r="W10" s="260">
        <v>4.1699345670880534</v>
      </c>
      <c r="X10" s="260">
        <v>4.3803750596200661</v>
      </c>
      <c r="Y10" s="260">
        <v>4.072843154352908</v>
      </c>
      <c r="DA10" s="68" t="s">
        <v>2233</v>
      </c>
    </row>
    <row r="11" spans="1:105" ht="12" customHeight="1" x14ac:dyDescent="0.25">
      <c r="A11" s="37" t="s">
        <v>159</v>
      </c>
      <c r="B11" s="226">
        <v>1.150701398568458</v>
      </c>
      <c r="C11" s="226">
        <v>0.86392378266037162</v>
      </c>
      <c r="D11" s="226">
        <v>0.72057035363721178</v>
      </c>
      <c r="E11" s="226">
        <v>0.50580192406868041</v>
      </c>
      <c r="F11" s="226">
        <v>0.37205091196915591</v>
      </c>
      <c r="G11" s="226">
        <v>0.2050615380356185</v>
      </c>
      <c r="H11" s="226">
        <v>0.1621765949187591</v>
      </c>
      <c r="I11" s="226">
        <v>0.15006853035194159</v>
      </c>
      <c r="J11" s="226">
        <v>5.068362448116822E-2</v>
      </c>
      <c r="K11" s="226">
        <v>5.5718203528422418E-2</v>
      </c>
      <c r="L11" s="226">
        <v>4.9063660581807667E-2</v>
      </c>
      <c r="M11" s="226">
        <v>3.9724314221904769E-2</v>
      </c>
      <c r="N11" s="226">
        <v>4.1758101073426507E-2</v>
      </c>
      <c r="O11" s="226">
        <v>3.0646173562799601E-2</v>
      </c>
      <c r="P11" s="226">
        <v>4.7547789095272408E-2</v>
      </c>
      <c r="Q11" s="226">
        <v>6.338833459828444E-2</v>
      </c>
      <c r="R11" s="226">
        <v>4.7043066167283272E-2</v>
      </c>
      <c r="S11" s="226">
        <v>3.4011085868135227E-2</v>
      </c>
      <c r="T11" s="226">
        <v>3.4147097127588913E-2</v>
      </c>
      <c r="U11" s="226">
        <v>3.1646186867723428E-2</v>
      </c>
      <c r="V11" s="226">
        <v>3.4037218105845819E-2</v>
      </c>
      <c r="W11" s="226">
        <v>3.6595137226666512E-2</v>
      </c>
      <c r="X11" s="226">
        <v>4.6895796904984327E-2</v>
      </c>
      <c r="Y11" s="226">
        <v>4.408533178530754E-2</v>
      </c>
      <c r="DA11" s="69" t="s">
        <v>2234</v>
      </c>
    </row>
    <row r="12" spans="1:105" ht="12" customHeight="1" x14ac:dyDescent="0.25">
      <c r="A12" s="37" t="s">
        <v>35</v>
      </c>
      <c r="B12" s="226">
        <v>1.362848786371758</v>
      </c>
      <c r="C12" s="226">
        <v>1.262552363001729</v>
      </c>
      <c r="D12" s="226">
        <v>1.5842979975200651</v>
      </c>
      <c r="E12" s="226">
        <v>1.517676714638867</v>
      </c>
      <c r="F12" s="226">
        <v>1.2538061531430069</v>
      </c>
      <c r="G12" s="226">
        <v>1.2621274520274679</v>
      </c>
      <c r="H12" s="226">
        <v>1.645291862714638</v>
      </c>
      <c r="I12" s="226">
        <v>1.645021033292515</v>
      </c>
      <c r="J12" s="226">
        <v>1.3278213046698959</v>
      </c>
      <c r="K12" s="226">
        <v>1.340283992478825</v>
      </c>
      <c r="L12" s="226">
        <v>1.367103349861035</v>
      </c>
      <c r="M12" s="226">
        <v>1.1755722761019149</v>
      </c>
      <c r="N12" s="226">
        <v>1.1468950576265811</v>
      </c>
      <c r="O12" s="226">
        <v>1.1906514935396211</v>
      </c>
      <c r="P12" s="226">
        <v>0.96110726963607196</v>
      </c>
      <c r="Q12" s="226">
        <v>1.0426308588909741</v>
      </c>
      <c r="R12" s="226">
        <v>0.86946681189285802</v>
      </c>
      <c r="S12" s="226">
        <v>0.76085393972316295</v>
      </c>
      <c r="T12" s="226">
        <v>0.86842672581683367</v>
      </c>
      <c r="U12" s="226">
        <v>0.72189633319068414</v>
      </c>
      <c r="V12" s="226">
        <v>0.89262152612531831</v>
      </c>
      <c r="W12" s="226">
        <v>1.565851030709607</v>
      </c>
      <c r="X12" s="226">
        <v>1.4148287809242299</v>
      </c>
      <c r="Y12" s="226">
        <v>1.377347579774443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1.4248313673106749</v>
      </c>
      <c r="C15" s="226">
        <v>1.7478058275191539</v>
      </c>
      <c r="D15" s="226">
        <v>1.538915594778645</v>
      </c>
      <c r="E15" s="226">
        <v>1.6196256291600031</v>
      </c>
      <c r="F15" s="226">
        <v>2.5907395025550271</v>
      </c>
      <c r="G15" s="226">
        <v>3.0546965940270381</v>
      </c>
      <c r="H15" s="226">
        <v>2.343789404459069</v>
      </c>
      <c r="I15" s="226">
        <v>2.250496965967081</v>
      </c>
      <c r="J15" s="226">
        <v>3.1040274906956502</v>
      </c>
      <c r="K15" s="226">
        <v>2.6017484967863309</v>
      </c>
      <c r="L15" s="226">
        <v>2.404338289522018</v>
      </c>
      <c r="M15" s="226">
        <v>2.4888683256396629</v>
      </c>
      <c r="N15" s="226">
        <v>2.4575835010223122</v>
      </c>
      <c r="O15" s="226">
        <v>2.54399555817449</v>
      </c>
      <c r="P15" s="226">
        <v>2.8016518275375111</v>
      </c>
      <c r="Q15" s="226">
        <v>2.866065033044876</v>
      </c>
      <c r="R15" s="226">
        <v>3.0372987465983949</v>
      </c>
      <c r="S15" s="226">
        <v>3.1717098977218798</v>
      </c>
      <c r="T15" s="226">
        <v>3.3680547276155131</v>
      </c>
      <c r="U15" s="226">
        <v>3.531073601776618</v>
      </c>
      <c r="V15" s="226">
        <v>3.2102477570194998</v>
      </c>
      <c r="W15" s="226">
        <v>2.567488399151781</v>
      </c>
      <c r="X15" s="226">
        <v>2.9186504817908512</v>
      </c>
      <c r="Y15" s="226">
        <v>2.6514102427931578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9.4838429188105984</v>
      </c>
      <c r="C16" s="261">
        <f t="shared" si="0"/>
        <v>9.069379009700322</v>
      </c>
      <c r="D16" s="261">
        <f t="shared" si="0"/>
        <v>9.0573900337752598</v>
      </c>
      <c r="E16" s="261">
        <f t="shared" si="0"/>
        <v>8.4857661428818236</v>
      </c>
      <c r="F16" s="261">
        <f t="shared" si="0"/>
        <v>9.5475378802107969</v>
      </c>
      <c r="G16" s="261">
        <f t="shared" si="0"/>
        <v>10.172290936532461</v>
      </c>
      <c r="H16" s="261">
        <f t="shared" si="0"/>
        <v>9.4431821730575507</v>
      </c>
      <c r="I16" s="261">
        <f t="shared" si="0"/>
        <v>9.2411690998246474</v>
      </c>
      <c r="J16" s="261">
        <f t="shared" si="0"/>
        <v>10.211228674581271</v>
      </c>
      <c r="K16" s="261">
        <f t="shared" si="0"/>
        <v>9.2208695521909743</v>
      </c>
      <c r="L16" s="261">
        <f t="shared" si="0"/>
        <v>8.9774640397923591</v>
      </c>
      <c r="M16" s="261">
        <f t="shared" si="0"/>
        <v>8.8408063262124585</v>
      </c>
      <c r="N16" s="261">
        <f t="shared" si="0"/>
        <v>8.7292412766112264</v>
      </c>
      <c r="O16" s="261">
        <f t="shared" si="0"/>
        <v>9.0703744922795657</v>
      </c>
      <c r="P16" s="261">
        <f t="shared" si="0"/>
        <v>9.1861227014881859</v>
      </c>
      <c r="Q16" s="261">
        <f t="shared" si="0"/>
        <v>9.5667954924119698</v>
      </c>
      <c r="R16" s="261">
        <f t="shared" si="0"/>
        <v>9.5142465181076119</v>
      </c>
      <c r="S16" s="261">
        <f t="shared" si="0"/>
        <v>9.5477764337735369</v>
      </c>
      <c r="T16" s="261">
        <f t="shared" si="0"/>
        <v>10.300564936509186</v>
      </c>
      <c r="U16" s="261">
        <f t="shared" si="0"/>
        <v>10.307738151735705</v>
      </c>
      <c r="V16" s="261">
        <f t="shared" si="0"/>
        <v>9.9588419517322926</v>
      </c>
      <c r="W16" s="261">
        <f t="shared" si="0"/>
        <v>10.087337017615322</v>
      </c>
      <c r="X16" s="261">
        <f t="shared" si="0"/>
        <v>10.571434366628235</v>
      </c>
      <c r="Y16" s="261">
        <f t="shared" si="0"/>
        <v>9.8218441665015792</v>
      </c>
      <c r="DA16" s="70"/>
    </row>
    <row r="17" spans="1:105" ht="12" customHeight="1" x14ac:dyDescent="0.25">
      <c r="A17" s="60" t="s">
        <v>2148</v>
      </c>
      <c r="B17" s="329">
        <v>7.631377162372023</v>
      </c>
      <c r="C17" s="329">
        <v>6.4257267702408347</v>
      </c>
      <c r="D17" s="329">
        <v>6.6399237571137721</v>
      </c>
      <c r="E17" s="329">
        <v>5.6859099883284969</v>
      </c>
      <c r="F17" s="329">
        <v>4.9674352783161639</v>
      </c>
      <c r="G17" s="329">
        <v>4.5337763928303438</v>
      </c>
      <c r="H17" s="329">
        <v>5.3328191555000384</v>
      </c>
      <c r="I17" s="329">
        <v>5.1482018207746014</v>
      </c>
      <c r="J17" s="329">
        <v>3.9857796847974578</v>
      </c>
      <c r="K17" s="329">
        <v>3.9160804263843052</v>
      </c>
      <c r="L17" s="329">
        <v>3.7069964025809972</v>
      </c>
      <c r="M17" s="329">
        <v>3.0632034367104599</v>
      </c>
      <c r="N17" s="329">
        <v>2.971325593269345</v>
      </c>
      <c r="O17" s="329">
        <v>2.9943157511702192</v>
      </c>
      <c r="P17" s="329">
        <v>2.4772227581036921</v>
      </c>
      <c r="Q17" s="329">
        <v>2.726626786499502</v>
      </c>
      <c r="R17" s="329">
        <v>2.278462613679658</v>
      </c>
      <c r="S17" s="329">
        <v>1.970324974867443</v>
      </c>
      <c r="T17" s="329">
        <v>2.2198814919045011</v>
      </c>
      <c r="U17" s="329">
        <v>1.8700162518848731</v>
      </c>
      <c r="V17" s="329">
        <v>2.2997216508025629</v>
      </c>
      <c r="W17" s="329">
        <v>3.887659553571202</v>
      </c>
      <c r="X17" s="329">
        <v>3.584558411741082</v>
      </c>
      <c r="Y17" s="329">
        <v>3.498784005439866</v>
      </c>
      <c r="DA17" s="72" t="s">
        <v>2239</v>
      </c>
    </row>
    <row r="18" spans="1:105" ht="12" customHeight="1" x14ac:dyDescent="0.25">
      <c r="A18" s="59" t="s">
        <v>28</v>
      </c>
      <c r="B18" s="230">
        <v>0.94062543120350317</v>
      </c>
      <c r="C18" s="230">
        <v>0.7910708257833432</v>
      </c>
      <c r="D18" s="230">
        <v>1.1078224043599421</v>
      </c>
      <c r="E18" s="230">
        <v>0.67360887634833211</v>
      </c>
      <c r="F18" s="230">
        <v>0.67407147322944672</v>
      </c>
      <c r="G18" s="230">
        <v>0.57004454278045313</v>
      </c>
      <c r="H18" s="230">
        <v>0.69606306147377739</v>
      </c>
      <c r="I18" s="230">
        <v>0.31947712950558083</v>
      </c>
      <c r="J18" s="230">
        <v>0.30630854021997661</v>
      </c>
      <c r="K18" s="230">
        <v>0.26089779769990767</v>
      </c>
      <c r="L18" s="230">
        <v>0.24150834264329629</v>
      </c>
      <c r="M18" s="230">
        <v>4.3693056079188303E-2</v>
      </c>
      <c r="N18" s="230">
        <v>2.3156382396605429E-2</v>
      </c>
      <c r="O18" s="230">
        <v>5.4026343740883297E-2</v>
      </c>
      <c r="P18" s="230">
        <v>2.0542025072548219E-2</v>
      </c>
      <c r="Q18" s="230">
        <v>3.9943577520401369E-2</v>
      </c>
      <c r="R18" s="230">
        <v>1.2997114362978559E-2</v>
      </c>
      <c r="S18" s="230">
        <v>1.3340059258771301E-2</v>
      </c>
      <c r="T18" s="230">
        <v>1.4254389574877031E-2</v>
      </c>
      <c r="U18" s="230">
        <v>2.4349102439808559E-2</v>
      </c>
      <c r="V18" s="230">
        <v>2.1794914203971689E-2</v>
      </c>
      <c r="W18" s="230">
        <v>2.7980770819699689E-2</v>
      </c>
      <c r="X18" s="230">
        <v>3.3139852736771752E-2</v>
      </c>
      <c r="Y18" s="230">
        <v>2.6756932025282849E-2</v>
      </c>
      <c r="DA18" s="71" t="s">
        <v>2240</v>
      </c>
    </row>
    <row r="19" spans="1:105" ht="12" customHeight="1" x14ac:dyDescent="0.25">
      <c r="A19" s="59" t="s">
        <v>31</v>
      </c>
      <c r="B19" s="230">
        <v>4.5387332265975161E-2</v>
      </c>
      <c r="C19" s="230">
        <v>4.392891579012833E-2</v>
      </c>
      <c r="D19" s="230">
        <v>9.2064265249283517E-2</v>
      </c>
      <c r="E19" s="230">
        <v>4.1628775463842492E-2</v>
      </c>
      <c r="F19" s="230">
        <v>8.0033000490088338E-2</v>
      </c>
      <c r="G19" s="230">
        <v>7.4621918943982873E-2</v>
      </c>
      <c r="H19" s="230">
        <v>8.2692161001096498E-2</v>
      </c>
      <c r="I19" s="230">
        <v>6.898809846172646E-2</v>
      </c>
      <c r="J19" s="230">
        <v>0.1164201168621342</v>
      </c>
      <c r="K19" s="230">
        <v>0.16275736828509921</v>
      </c>
      <c r="L19" s="230">
        <v>0.12298713197576</v>
      </c>
      <c r="M19" s="230">
        <v>0.1317701717053468</v>
      </c>
      <c r="N19" s="230">
        <v>8.4033964961943722E-2</v>
      </c>
      <c r="O19" s="230">
        <v>5.5904699110769653E-2</v>
      </c>
      <c r="P19" s="230">
        <v>5.2287778592083202E-2</v>
      </c>
      <c r="Q19" s="230">
        <v>5.7987016276708901E-2</v>
      </c>
      <c r="R19" s="230">
        <v>0.1030907238026796</v>
      </c>
      <c r="S19" s="230">
        <v>8.690776461031742E-2</v>
      </c>
      <c r="T19" s="230">
        <v>6.8320788373049265E-2</v>
      </c>
      <c r="U19" s="230">
        <v>5.9417264091838957E-2</v>
      </c>
      <c r="V19" s="230">
        <v>8.640274965581031E-2</v>
      </c>
      <c r="W19" s="230">
        <v>7.9908932881456285E-2</v>
      </c>
      <c r="X19" s="230">
        <v>0.1195121255796585</v>
      </c>
      <c r="Y19" s="230">
        <v>0.14486331423900581</v>
      </c>
      <c r="DA19" s="71" t="s">
        <v>2241</v>
      </c>
    </row>
    <row r="20" spans="1:105" ht="12" customHeight="1" x14ac:dyDescent="0.25">
      <c r="A20" s="59" t="s">
        <v>159</v>
      </c>
      <c r="B20" s="230">
        <v>1.383888709219022</v>
      </c>
      <c r="C20" s="230">
        <v>1.2431007754505581</v>
      </c>
      <c r="D20" s="230">
        <v>1.0721372234925499</v>
      </c>
      <c r="E20" s="230">
        <v>0.83779597276892226</v>
      </c>
      <c r="F20" s="230">
        <v>0.64161102993119401</v>
      </c>
      <c r="G20" s="230">
        <v>0.37156730593559922</v>
      </c>
      <c r="H20" s="230">
        <v>0.27625895386078853</v>
      </c>
      <c r="I20" s="230">
        <v>0.26519588253807558</v>
      </c>
      <c r="J20" s="230">
        <v>0.1001451921446668</v>
      </c>
      <c r="K20" s="230">
        <v>0.1117598584773052</v>
      </c>
      <c r="L20" s="230">
        <v>0.10586817764798601</v>
      </c>
      <c r="M20" s="230">
        <v>9.1108281566398774E-2</v>
      </c>
      <c r="N20" s="230">
        <v>9.675404012735378E-2</v>
      </c>
      <c r="O20" s="230">
        <v>7.2438794297191272E-2</v>
      </c>
      <c r="P20" s="230">
        <v>0.113057337000688</v>
      </c>
      <c r="Q20" s="230">
        <v>0.1501836451823288</v>
      </c>
      <c r="R20" s="230">
        <v>0.1114735813947173</v>
      </c>
      <c r="S20" s="230">
        <v>8.0880326683707135E-2</v>
      </c>
      <c r="T20" s="230">
        <v>8.1571148000872604E-2</v>
      </c>
      <c r="U20" s="230">
        <v>7.5389822694486811E-2</v>
      </c>
      <c r="V20" s="230">
        <v>8.0855123280437882E-2</v>
      </c>
      <c r="W20" s="230">
        <v>8.7243186465531128E-2</v>
      </c>
      <c r="X20" s="230">
        <v>0.11116276123605889</v>
      </c>
      <c r="Y20" s="230">
        <v>0.1040040610042408</v>
      </c>
      <c r="DA20" s="71" t="s">
        <v>2242</v>
      </c>
    </row>
    <row r="21" spans="1:105" ht="12" customHeight="1" x14ac:dyDescent="0.25">
      <c r="A21" s="59" t="s">
        <v>32</v>
      </c>
      <c r="B21" s="230">
        <v>3.6616950385735381</v>
      </c>
      <c r="C21" s="230">
        <v>2.5744392082243119</v>
      </c>
      <c r="D21" s="230">
        <v>2.0670668477920451</v>
      </c>
      <c r="E21" s="230">
        <v>1.679233752763601</v>
      </c>
      <c r="F21" s="230">
        <v>1.4612745360336039</v>
      </c>
      <c r="G21" s="230">
        <v>1.285354779142595</v>
      </c>
      <c r="H21" s="230">
        <v>1.542250439119873</v>
      </c>
      <c r="I21" s="230">
        <v>1.657125806277141</v>
      </c>
      <c r="J21" s="230">
        <v>0.90210197946004611</v>
      </c>
      <c r="K21" s="230">
        <v>0.75668968662281988</v>
      </c>
      <c r="L21" s="230">
        <v>0.35737144608769678</v>
      </c>
      <c r="M21" s="230">
        <v>0.16500073661596479</v>
      </c>
      <c r="N21" s="230">
        <v>0.1736420889995304</v>
      </c>
      <c r="O21" s="230">
        <v>6.4976269377019752E-2</v>
      </c>
      <c r="P21" s="230">
        <v>6.0772436681814888E-2</v>
      </c>
      <c r="Q21" s="230">
        <v>6.7396480973801159E-2</v>
      </c>
      <c r="R21" s="230">
        <v>3.9940480875201197E-2</v>
      </c>
      <c r="S21" s="230">
        <v>2.316739835883554E-2</v>
      </c>
      <c r="T21" s="230">
        <v>3.0897514169018019E-2</v>
      </c>
      <c r="U21" s="230">
        <v>3.2286369542570588E-2</v>
      </c>
      <c r="V21" s="230">
        <v>4.1027550753459027E-2</v>
      </c>
      <c r="W21" s="230">
        <v>4.8908781940323769E-2</v>
      </c>
      <c r="X21" s="230">
        <v>4.7310083455937527E-2</v>
      </c>
      <c r="Y21" s="230">
        <v>5.1592066504870457E-2</v>
      </c>
      <c r="DA21" s="71" t="s">
        <v>2243</v>
      </c>
    </row>
    <row r="22" spans="1:105" ht="12" customHeight="1" x14ac:dyDescent="0.25">
      <c r="A22" s="59" t="s">
        <v>35</v>
      </c>
      <c r="B22" s="230">
        <v>1.599780651109985</v>
      </c>
      <c r="C22" s="230">
        <v>1.7731870449924929</v>
      </c>
      <c r="D22" s="230">
        <v>2.3008330162199528</v>
      </c>
      <c r="E22" s="230">
        <v>2.453642610983799</v>
      </c>
      <c r="F22" s="230">
        <v>2.1104452386318311</v>
      </c>
      <c r="G22" s="230">
        <v>2.2321878460277138</v>
      </c>
      <c r="H22" s="230">
        <v>2.7355545400445029</v>
      </c>
      <c r="I22" s="230">
        <v>2.8374149039920771</v>
      </c>
      <c r="J22" s="230">
        <v>2.5608038561106339</v>
      </c>
      <c r="K22" s="230">
        <v>2.623975715299173</v>
      </c>
      <c r="L22" s="230">
        <v>2.879261304226258</v>
      </c>
      <c r="M22" s="230">
        <v>2.631631190743561</v>
      </c>
      <c r="N22" s="230">
        <v>2.5937391167839121</v>
      </c>
      <c r="O22" s="230">
        <v>2.7469696446443548</v>
      </c>
      <c r="P22" s="230">
        <v>2.2305631807565569</v>
      </c>
      <c r="Q22" s="230">
        <v>2.4111160665462621</v>
      </c>
      <c r="R22" s="230">
        <v>2.010960713244081</v>
      </c>
      <c r="S22" s="230">
        <v>1.766029425955812</v>
      </c>
      <c r="T22" s="230">
        <v>2.024837651786684</v>
      </c>
      <c r="U22" s="230">
        <v>1.6785736931161681</v>
      </c>
      <c r="V22" s="230">
        <v>2.069641312908884</v>
      </c>
      <c r="W22" s="230">
        <v>3.6436178814641909</v>
      </c>
      <c r="X22" s="230">
        <v>3.2734335887326562</v>
      </c>
      <c r="Y22" s="230">
        <v>3.1715676316664672</v>
      </c>
      <c r="DA22" s="71" t="s">
        <v>2244</v>
      </c>
    </row>
    <row r="23" spans="1:105" ht="12" customHeight="1" x14ac:dyDescent="0.25">
      <c r="A23" s="60" t="s">
        <v>2155</v>
      </c>
      <c r="B23" s="329">
        <v>1.666320338401116</v>
      </c>
      <c r="C23" s="329">
        <v>2.445572787827663</v>
      </c>
      <c r="D23" s="329">
        <v>2.2266158065821142</v>
      </c>
      <c r="E23" s="329">
        <v>2.608728809986272</v>
      </c>
      <c r="F23" s="329">
        <v>4.3445989969286511</v>
      </c>
      <c r="G23" s="329">
        <v>5.3824235064534314</v>
      </c>
      <c r="H23" s="329">
        <v>3.8824267842019178</v>
      </c>
      <c r="I23" s="329">
        <v>3.8673375668482182</v>
      </c>
      <c r="J23" s="329">
        <v>5.9640942938276336</v>
      </c>
      <c r="K23" s="329">
        <v>5.0747020964475444</v>
      </c>
      <c r="L23" s="329">
        <v>5.0449581216075083</v>
      </c>
      <c r="M23" s="329">
        <v>5.5508548377913289</v>
      </c>
      <c r="N23" s="329">
        <v>5.5372375196165429</v>
      </c>
      <c r="O23" s="329">
        <v>5.8474673770946328</v>
      </c>
      <c r="P23" s="329">
        <v>6.4779723418656374</v>
      </c>
      <c r="Q23" s="329">
        <v>6.6032211508128329</v>
      </c>
      <c r="R23" s="329">
        <v>6.998747855059321</v>
      </c>
      <c r="S23" s="329">
        <v>7.3345311773042363</v>
      </c>
      <c r="T23" s="329">
        <v>7.8238123744696431</v>
      </c>
      <c r="U23" s="329">
        <v>8.1800245372478297</v>
      </c>
      <c r="V23" s="329">
        <v>7.415638318231256</v>
      </c>
      <c r="W23" s="329">
        <v>5.9521399206204002</v>
      </c>
      <c r="X23" s="329">
        <v>6.7276594271268024</v>
      </c>
      <c r="Y23" s="329">
        <v>6.0826050197923553</v>
      </c>
      <c r="DA23" s="72" t="s">
        <v>2245</v>
      </c>
    </row>
    <row r="24" spans="1:105" ht="12" customHeight="1" x14ac:dyDescent="0.25">
      <c r="A24" s="60" t="s">
        <v>2157</v>
      </c>
      <c r="B24" s="329">
        <v>0.18614541803745779</v>
      </c>
      <c r="C24" s="329">
        <v>0.1980794516318243</v>
      </c>
      <c r="D24" s="329">
        <v>0.19085047007937431</v>
      </c>
      <c r="E24" s="329">
        <v>0.19112734456705641</v>
      </c>
      <c r="F24" s="329">
        <v>0.23550360496598099</v>
      </c>
      <c r="G24" s="329">
        <v>0.25609103724868543</v>
      </c>
      <c r="H24" s="329">
        <v>0.22793623335559379</v>
      </c>
      <c r="I24" s="329">
        <v>0.2256297122018279</v>
      </c>
      <c r="J24" s="329">
        <v>0.261354695956178</v>
      </c>
      <c r="K24" s="329">
        <v>0.23008702935912351</v>
      </c>
      <c r="L24" s="329">
        <v>0.22550951560385349</v>
      </c>
      <c r="M24" s="329">
        <v>0.22674805171066981</v>
      </c>
      <c r="N24" s="329">
        <v>0.22067816372533941</v>
      </c>
      <c r="O24" s="329">
        <v>0.22859136401471389</v>
      </c>
      <c r="P24" s="329">
        <v>0.23092760151885519</v>
      </c>
      <c r="Q24" s="329">
        <v>0.23694755509963411</v>
      </c>
      <c r="R24" s="329">
        <v>0.23703604936863379</v>
      </c>
      <c r="S24" s="329">
        <v>0.24292028160185769</v>
      </c>
      <c r="T24" s="329">
        <v>0.25687107013504129</v>
      </c>
      <c r="U24" s="329">
        <v>0.25769736260300202</v>
      </c>
      <c r="V24" s="329">
        <v>0.2434819826984721</v>
      </c>
      <c r="W24" s="329">
        <v>0.247537543423719</v>
      </c>
      <c r="X24" s="329">
        <v>0.25921652776035092</v>
      </c>
      <c r="Y24" s="329">
        <v>0.2404551412693578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4.3108376903684524</v>
      </c>
      <c r="C25" s="261">
        <f t="shared" si="1"/>
        <v>4.1224450044092364</v>
      </c>
      <c r="D25" s="261">
        <f t="shared" si="1"/>
        <v>4.1169954698978453</v>
      </c>
      <c r="E25" s="261">
        <f t="shared" si="1"/>
        <v>3.8571664285826466</v>
      </c>
      <c r="F25" s="261">
        <f t="shared" si="1"/>
        <v>4.3397899455503612</v>
      </c>
      <c r="G25" s="261">
        <f t="shared" si="1"/>
        <v>4.6237686075147559</v>
      </c>
      <c r="H25" s="261">
        <f t="shared" si="1"/>
        <v>4.2923555332079761</v>
      </c>
      <c r="I25" s="261">
        <f t="shared" si="1"/>
        <v>4.2005314090112007</v>
      </c>
      <c r="J25" s="261">
        <f t="shared" si="1"/>
        <v>4.6414675793551226</v>
      </c>
      <c r="K25" s="261">
        <f t="shared" si="1"/>
        <v>4.1913043419049867</v>
      </c>
      <c r="L25" s="261">
        <f t="shared" si="1"/>
        <v>4.0806654726328899</v>
      </c>
      <c r="M25" s="261">
        <f t="shared" si="1"/>
        <v>4.0185483300965714</v>
      </c>
      <c r="N25" s="261">
        <f t="shared" si="1"/>
        <v>3.9678369439141958</v>
      </c>
      <c r="O25" s="261">
        <f t="shared" si="1"/>
        <v>4.1228974964907099</v>
      </c>
      <c r="P25" s="261">
        <f t="shared" si="1"/>
        <v>4.175510318858267</v>
      </c>
      <c r="Q25" s="261">
        <f t="shared" si="1"/>
        <v>4.3485434056418031</v>
      </c>
      <c r="R25" s="261">
        <f t="shared" si="1"/>
        <v>4.3246575082307324</v>
      </c>
      <c r="S25" s="261">
        <f t="shared" si="1"/>
        <v>4.3398983789879715</v>
      </c>
      <c r="T25" s="261">
        <f t="shared" si="1"/>
        <v>4.6820749711405378</v>
      </c>
      <c r="U25" s="261">
        <f t="shared" si="1"/>
        <v>4.6853355235162288</v>
      </c>
      <c r="V25" s="261">
        <f t="shared" si="1"/>
        <v>4.5267463416964961</v>
      </c>
      <c r="W25" s="261">
        <f t="shared" si="1"/>
        <v>4.5851531898251467</v>
      </c>
      <c r="X25" s="261">
        <f t="shared" si="1"/>
        <v>4.8051974393764718</v>
      </c>
      <c r="Y25" s="261">
        <f t="shared" si="1"/>
        <v>4.4644746211370823</v>
      </c>
      <c r="DA25" s="70"/>
    </row>
    <row r="26" spans="1:105" ht="12" customHeight="1" x14ac:dyDescent="0.25">
      <c r="A26" s="60" t="s">
        <v>2160</v>
      </c>
      <c r="B26" s="329">
        <v>3.4688078010781922</v>
      </c>
      <c r="C26" s="329">
        <v>2.9207848955640152</v>
      </c>
      <c r="D26" s="329">
        <v>3.0181471623244418</v>
      </c>
      <c r="E26" s="329">
        <v>2.5845045401493159</v>
      </c>
      <c r="F26" s="329">
        <v>2.257925126507347</v>
      </c>
      <c r="G26" s="329">
        <v>2.0608074512865202</v>
      </c>
      <c r="H26" s="329">
        <v>2.4240087070454721</v>
      </c>
      <c r="I26" s="329">
        <v>2.3400917367157259</v>
      </c>
      <c r="J26" s="329">
        <v>1.8117180385442979</v>
      </c>
      <c r="K26" s="329">
        <v>1.7800365574474111</v>
      </c>
      <c r="L26" s="329">
        <v>1.6849983648095439</v>
      </c>
      <c r="M26" s="329">
        <v>1.392365198504754</v>
      </c>
      <c r="N26" s="329">
        <v>1.3506025423951571</v>
      </c>
      <c r="O26" s="329">
        <v>1.361052614168281</v>
      </c>
      <c r="P26" s="329">
        <v>1.126010344592588</v>
      </c>
      <c r="Q26" s="329">
        <v>1.2393758120452281</v>
      </c>
      <c r="R26" s="329">
        <v>1.0356648243998441</v>
      </c>
      <c r="S26" s="329">
        <v>0.89560226130338305</v>
      </c>
      <c r="T26" s="329">
        <v>1.0090370417747729</v>
      </c>
      <c r="U26" s="329">
        <v>0.85000738722039637</v>
      </c>
      <c r="V26" s="329">
        <v>1.0453280230920741</v>
      </c>
      <c r="W26" s="329">
        <v>1.767117978896001</v>
      </c>
      <c r="X26" s="329">
        <v>1.629344732609584</v>
      </c>
      <c r="Y26" s="329">
        <v>1.5903563661090301</v>
      </c>
      <c r="DA26" s="72" t="s">
        <v>2247</v>
      </c>
    </row>
    <row r="27" spans="1:105" ht="12" customHeight="1" x14ac:dyDescent="0.25">
      <c r="A27" s="59" t="s">
        <v>28</v>
      </c>
      <c r="B27" s="230">
        <v>0.42755701418341041</v>
      </c>
      <c r="C27" s="230">
        <v>0.3595776480833377</v>
      </c>
      <c r="D27" s="230">
        <v>0.50355563834542805</v>
      </c>
      <c r="E27" s="230">
        <v>0.3061858528856054</v>
      </c>
      <c r="F27" s="230">
        <v>0.3063961241952029</v>
      </c>
      <c r="G27" s="230">
        <v>0.25911115580929678</v>
      </c>
      <c r="H27" s="230">
        <v>0.31639230066989871</v>
      </c>
      <c r="I27" s="230">
        <v>0.14521687704799119</v>
      </c>
      <c r="J27" s="230">
        <v>0.13923115464544389</v>
      </c>
      <c r="K27" s="230">
        <v>0.1185899080454126</v>
      </c>
      <c r="L27" s="230">
        <v>0.10977651938331651</v>
      </c>
      <c r="M27" s="230">
        <v>1.9860480035994679E-2</v>
      </c>
      <c r="N27" s="230">
        <v>1.052562836209339E-2</v>
      </c>
      <c r="O27" s="230">
        <v>2.4557428973128771E-2</v>
      </c>
      <c r="P27" s="230">
        <v>9.337284123885561E-3</v>
      </c>
      <c r="Q27" s="230">
        <v>1.8156171600182441E-2</v>
      </c>
      <c r="R27" s="230">
        <v>5.9077792558993409E-3</v>
      </c>
      <c r="S27" s="230">
        <v>6.063663299441498E-3</v>
      </c>
      <c r="T27" s="230">
        <v>6.4792679885804644E-3</v>
      </c>
      <c r="U27" s="230">
        <v>1.106777383627662E-2</v>
      </c>
      <c r="V27" s="230">
        <v>9.9067791836234924E-3</v>
      </c>
      <c r="W27" s="230">
        <v>1.271853219077259E-2</v>
      </c>
      <c r="X27" s="230">
        <v>1.506356942580534E-2</v>
      </c>
      <c r="Y27" s="230">
        <v>1.2162241829674019E-2</v>
      </c>
      <c r="DA27" s="71" t="s">
        <v>2248</v>
      </c>
    </row>
    <row r="28" spans="1:105" ht="12" customHeight="1" x14ac:dyDescent="0.25">
      <c r="A28" s="59" t="s">
        <v>31</v>
      </c>
      <c r="B28" s="230">
        <v>2.0630605575443248E-2</v>
      </c>
      <c r="C28" s="230">
        <v>1.9967688995512871E-2</v>
      </c>
      <c r="D28" s="230">
        <v>4.1847393295128883E-2</v>
      </c>
      <c r="E28" s="230">
        <v>1.8922170665382949E-2</v>
      </c>
      <c r="F28" s="230">
        <v>3.6378636586403772E-2</v>
      </c>
      <c r="G28" s="230">
        <v>3.3919054065446742E-2</v>
      </c>
      <c r="H28" s="230">
        <v>3.7587345909589301E-2</v>
      </c>
      <c r="I28" s="230">
        <v>3.1358226573511998E-2</v>
      </c>
      <c r="J28" s="230">
        <v>5.2918234937333691E-2</v>
      </c>
      <c r="K28" s="230">
        <v>7.3980621947772357E-2</v>
      </c>
      <c r="L28" s="230">
        <v>5.590324180716362E-2</v>
      </c>
      <c r="M28" s="230">
        <v>5.9895532593339428E-2</v>
      </c>
      <c r="N28" s="230">
        <v>3.8197256800883532E-2</v>
      </c>
      <c r="O28" s="230">
        <v>2.5411226868531651E-2</v>
      </c>
      <c r="P28" s="230">
        <v>2.376717208731054E-2</v>
      </c>
      <c r="Q28" s="230">
        <v>2.6357734671231311E-2</v>
      </c>
      <c r="R28" s="230">
        <v>4.6859419910308897E-2</v>
      </c>
      <c r="S28" s="230">
        <v>3.950352936832608E-2</v>
      </c>
      <c r="T28" s="230">
        <v>3.105490380593148E-2</v>
      </c>
      <c r="U28" s="230">
        <v>2.7007847314472259E-2</v>
      </c>
      <c r="V28" s="230">
        <v>3.9273977116277392E-2</v>
      </c>
      <c r="W28" s="230">
        <v>3.6322242218843767E-2</v>
      </c>
      <c r="X28" s="230">
        <v>5.4323693445299297E-2</v>
      </c>
      <c r="Y28" s="230">
        <v>6.584696101772991E-2</v>
      </c>
      <c r="DA28" s="71" t="s">
        <v>2249</v>
      </c>
    </row>
    <row r="29" spans="1:105" ht="12" customHeight="1" x14ac:dyDescent="0.25">
      <c r="A29" s="59" t="s">
        <v>159</v>
      </c>
      <c r="B29" s="230">
        <v>0.62904032237228236</v>
      </c>
      <c r="C29" s="230">
        <v>0.56504580702298091</v>
      </c>
      <c r="D29" s="230">
        <v>0.48733510158752269</v>
      </c>
      <c r="E29" s="230">
        <v>0.38081635125860092</v>
      </c>
      <c r="F29" s="230">
        <v>0.29164137724145173</v>
      </c>
      <c r="G29" s="230">
        <v>0.16889422997072689</v>
      </c>
      <c r="H29" s="230">
        <v>0.1255722517549038</v>
      </c>
      <c r="I29" s="230">
        <v>0.1205435829718525</v>
      </c>
      <c r="J29" s="230">
        <v>4.5520541883939433E-2</v>
      </c>
      <c r="K29" s="230">
        <v>5.0799935671502372E-2</v>
      </c>
      <c r="L29" s="230">
        <v>4.8121898930902733E-2</v>
      </c>
      <c r="M29" s="230">
        <v>4.141285525745398E-2</v>
      </c>
      <c r="N29" s="230">
        <v>4.3979109148797192E-2</v>
      </c>
      <c r="O29" s="230">
        <v>3.2926724680541468E-2</v>
      </c>
      <c r="P29" s="230">
        <v>5.1389698636676383E-2</v>
      </c>
      <c r="Q29" s="230">
        <v>6.826529326469491E-2</v>
      </c>
      <c r="R29" s="230">
        <v>5.0669809724871451E-2</v>
      </c>
      <c r="S29" s="230">
        <v>3.6763784856230511E-2</v>
      </c>
      <c r="T29" s="230">
        <v>3.7077794545851188E-2</v>
      </c>
      <c r="U29" s="230">
        <v>3.4268101224766721E-2</v>
      </c>
      <c r="V29" s="230">
        <v>3.6752328763835392E-2</v>
      </c>
      <c r="W29" s="230">
        <v>3.9655993847968689E-2</v>
      </c>
      <c r="X29" s="230">
        <v>5.0528527834572207E-2</v>
      </c>
      <c r="Y29" s="230">
        <v>4.7274573183745831E-2</v>
      </c>
      <c r="DA29" s="71" t="s">
        <v>2250</v>
      </c>
    </row>
    <row r="30" spans="1:105" ht="12" customHeight="1" x14ac:dyDescent="0.25">
      <c r="A30" s="59" t="s">
        <v>32</v>
      </c>
      <c r="B30" s="230">
        <v>1.6644068357152451</v>
      </c>
      <c r="C30" s="230">
        <v>1.1701996401019601</v>
      </c>
      <c r="D30" s="230">
        <v>0.93957583990547477</v>
      </c>
      <c r="E30" s="230">
        <v>0.76328806943800032</v>
      </c>
      <c r="F30" s="230">
        <v>0.6642156981970927</v>
      </c>
      <c r="G30" s="230">
        <v>0.58425217233754312</v>
      </c>
      <c r="H30" s="230">
        <v>0.70102292687266976</v>
      </c>
      <c r="I30" s="230">
        <v>0.75323900285324563</v>
      </c>
      <c r="J30" s="230">
        <v>0.4100463543000209</v>
      </c>
      <c r="K30" s="230">
        <v>0.34394985755582719</v>
      </c>
      <c r="L30" s="230">
        <v>0.16244156640349849</v>
      </c>
      <c r="M30" s="230">
        <v>7.5000334825438539E-2</v>
      </c>
      <c r="N30" s="230">
        <v>7.8928222272513851E-2</v>
      </c>
      <c r="O30" s="230">
        <v>2.953466789864535E-2</v>
      </c>
      <c r="P30" s="230">
        <v>2.762383485537041E-2</v>
      </c>
      <c r="Q30" s="230">
        <v>3.063476407900053E-2</v>
      </c>
      <c r="R30" s="230">
        <v>1.8154764034182359E-2</v>
      </c>
      <c r="S30" s="230">
        <v>1.0530635617652511E-2</v>
      </c>
      <c r="T30" s="230">
        <v>1.404432462228092E-2</v>
      </c>
      <c r="U30" s="230">
        <v>1.467562251935027E-2</v>
      </c>
      <c r="V30" s="230">
        <v>1.8648886706117741E-2</v>
      </c>
      <c r="W30" s="230">
        <v>2.2231264518328981E-2</v>
      </c>
      <c r="X30" s="230">
        <v>2.1504583389062519E-2</v>
      </c>
      <c r="Y30" s="230">
        <v>2.3450939320395669E-2</v>
      </c>
      <c r="DA30" s="71" t="s">
        <v>2251</v>
      </c>
    </row>
    <row r="31" spans="1:105" ht="12" customHeight="1" x14ac:dyDescent="0.25">
      <c r="A31" s="59" t="s">
        <v>35</v>
      </c>
      <c r="B31" s="230">
        <v>0.72717302323181143</v>
      </c>
      <c r="C31" s="230">
        <v>0.80599411136022403</v>
      </c>
      <c r="D31" s="230">
        <v>1.0458331891908881</v>
      </c>
      <c r="E31" s="230">
        <v>1.1152920959017261</v>
      </c>
      <c r="F31" s="230">
        <v>0.95929329028719534</v>
      </c>
      <c r="G31" s="230">
        <v>1.0146308391035059</v>
      </c>
      <c r="H31" s="230">
        <v>1.243433881838411</v>
      </c>
      <c r="I31" s="230">
        <v>1.289734047269125</v>
      </c>
      <c r="J31" s="230">
        <v>1.1640017527775599</v>
      </c>
      <c r="K31" s="230">
        <v>1.1927162342268971</v>
      </c>
      <c r="L31" s="230">
        <v>1.3087551382846629</v>
      </c>
      <c r="M31" s="230">
        <v>1.1961959957925281</v>
      </c>
      <c r="N31" s="230">
        <v>1.1789723258108691</v>
      </c>
      <c r="O31" s="230">
        <v>1.2486225657474339</v>
      </c>
      <c r="P31" s="230">
        <v>1.013892354889345</v>
      </c>
      <c r="Q31" s="230">
        <v>1.095961848430119</v>
      </c>
      <c r="R31" s="230">
        <v>0.91407305147458207</v>
      </c>
      <c r="S31" s="230">
        <v>0.80274064816173241</v>
      </c>
      <c r="T31" s="230">
        <v>0.92038075081212922</v>
      </c>
      <c r="U31" s="230">
        <v>0.76298804232553052</v>
      </c>
      <c r="V31" s="230">
        <v>0.94074605132222</v>
      </c>
      <c r="W31" s="230">
        <v>1.656189946120086</v>
      </c>
      <c r="X31" s="230">
        <v>1.4879243585148441</v>
      </c>
      <c r="Y31" s="230">
        <v>1.4416216507574851</v>
      </c>
      <c r="DA31" s="71" t="s">
        <v>2252</v>
      </c>
    </row>
    <row r="32" spans="1:105" ht="12" customHeight="1" x14ac:dyDescent="0.25">
      <c r="A32" s="60" t="s">
        <v>2167</v>
      </c>
      <c r="B32" s="329">
        <v>0.757418335636871</v>
      </c>
      <c r="C32" s="329">
        <v>1.1116239944671189</v>
      </c>
      <c r="D32" s="329">
        <v>1.0120980939009609</v>
      </c>
      <c r="E32" s="329">
        <v>1.1857858227210321</v>
      </c>
      <c r="F32" s="329">
        <v>1.974817725876659</v>
      </c>
      <c r="G32" s="329">
        <v>2.446556139297015</v>
      </c>
      <c r="H32" s="329">
        <v>1.7647394473645071</v>
      </c>
      <c r="I32" s="329">
        <v>1.757880712203735</v>
      </c>
      <c r="J32" s="329">
        <v>2.7109519517398342</v>
      </c>
      <c r="K32" s="329">
        <v>2.30668277111252</v>
      </c>
      <c r="L32" s="329">
        <v>2.2931627825488672</v>
      </c>
      <c r="M32" s="329">
        <v>2.523115835359695</v>
      </c>
      <c r="N32" s="329">
        <v>2.5169261452802481</v>
      </c>
      <c r="O32" s="329">
        <v>2.657939716861196</v>
      </c>
      <c r="P32" s="329">
        <v>2.9445328826661998</v>
      </c>
      <c r="Q32" s="329">
        <v>3.0014641594603781</v>
      </c>
      <c r="R32" s="329">
        <v>3.1812490250269638</v>
      </c>
      <c r="S32" s="329">
        <v>3.3338778078655622</v>
      </c>
      <c r="T32" s="329">
        <v>3.5562783520316552</v>
      </c>
      <c r="U32" s="329">
        <v>3.7181929714762858</v>
      </c>
      <c r="V32" s="329">
        <v>3.3707446901051168</v>
      </c>
      <c r="W32" s="329">
        <v>2.705518145736546</v>
      </c>
      <c r="X32" s="329">
        <v>3.0580270123303648</v>
      </c>
      <c r="Y32" s="329">
        <v>2.7648204635419802</v>
      </c>
      <c r="DA32" s="72" t="s">
        <v>2253</v>
      </c>
    </row>
    <row r="33" spans="1:105" ht="12" customHeight="1" x14ac:dyDescent="0.25">
      <c r="A33" s="60" t="s">
        <v>2169</v>
      </c>
      <c r="B33" s="329">
        <v>8.4611553653389876E-2</v>
      </c>
      <c r="C33" s="329">
        <v>9.0036114378101967E-2</v>
      </c>
      <c r="D33" s="329">
        <v>8.67502136724429E-2</v>
      </c>
      <c r="E33" s="329">
        <v>8.6876065712298348E-2</v>
      </c>
      <c r="F33" s="329">
        <v>0.107047093166355</v>
      </c>
      <c r="G33" s="329">
        <v>0.1164050169312206</v>
      </c>
      <c r="H33" s="329">
        <v>0.1036073787979972</v>
      </c>
      <c r="I33" s="329">
        <v>0.1025589600917399</v>
      </c>
      <c r="J33" s="329">
        <v>0.11879758907099</v>
      </c>
      <c r="K33" s="329">
        <v>0.1045850133450562</v>
      </c>
      <c r="L33" s="329">
        <v>0.10250432527447891</v>
      </c>
      <c r="M33" s="329">
        <v>0.1030672962321226</v>
      </c>
      <c r="N33" s="329">
        <v>0.10030825623879069</v>
      </c>
      <c r="O33" s="329">
        <v>0.1039051654612336</v>
      </c>
      <c r="P33" s="329">
        <v>0.1049670915994797</v>
      </c>
      <c r="Q33" s="329">
        <v>0.1077034341361974</v>
      </c>
      <c r="R33" s="329">
        <v>0.10774365880392441</v>
      </c>
      <c r="S33" s="329">
        <v>0.1104183098190262</v>
      </c>
      <c r="T33" s="329">
        <v>0.1167595773341096</v>
      </c>
      <c r="U33" s="329">
        <v>0.11713516481954631</v>
      </c>
      <c r="V33" s="329">
        <v>0.1106736284993055</v>
      </c>
      <c r="W33" s="329">
        <v>0.1125170651925996</v>
      </c>
      <c r="X33" s="329">
        <v>0.1178256944365231</v>
      </c>
      <c r="Y33" s="329">
        <v>0.1092977914860717</v>
      </c>
      <c r="DA33" s="72" t="s">
        <v>2254</v>
      </c>
    </row>
    <row r="34" spans="1:105" ht="12" customHeight="1" x14ac:dyDescent="0.25">
      <c r="A34" s="57" t="s">
        <v>2171</v>
      </c>
      <c r="B34" s="261">
        <v>72.717718860360208</v>
      </c>
      <c r="C34" s="261">
        <v>67.248543742790787</v>
      </c>
      <c r="D34" s="261">
        <v>68.923064849299124</v>
      </c>
      <c r="E34" s="261">
        <v>60.800507592625969</v>
      </c>
      <c r="F34" s="261">
        <v>61.017482406651887</v>
      </c>
      <c r="G34" s="261">
        <v>61.222709824564802</v>
      </c>
      <c r="H34" s="261">
        <v>62.300318222973303</v>
      </c>
      <c r="I34" s="261">
        <v>59.766868619581658</v>
      </c>
      <c r="J34" s="261">
        <v>57.316802732392773</v>
      </c>
      <c r="K34" s="261">
        <v>54.729413114323343</v>
      </c>
      <c r="L34" s="261">
        <v>52.156900332166913</v>
      </c>
      <c r="M34" s="261">
        <v>47.039808690476647</v>
      </c>
      <c r="N34" s="261">
        <v>46.764285281686448</v>
      </c>
      <c r="O34" s="261">
        <v>48.32153538273937</v>
      </c>
      <c r="P34" s="261">
        <v>45.276878064485452</v>
      </c>
      <c r="Q34" s="261">
        <v>49.211324998447957</v>
      </c>
      <c r="R34" s="261">
        <v>45.334643198984999</v>
      </c>
      <c r="S34" s="261">
        <v>42.212998776931641</v>
      </c>
      <c r="T34" s="261">
        <v>46.955817285386431</v>
      </c>
      <c r="U34" s="261">
        <v>44.214200541862617</v>
      </c>
      <c r="V34" s="261">
        <v>47.992285239778987</v>
      </c>
      <c r="W34" s="261">
        <v>57.698673093457749</v>
      </c>
      <c r="X34" s="261">
        <v>58.518786865745319</v>
      </c>
      <c r="Y34" s="261">
        <v>55.485098182825958</v>
      </c>
      <c r="DA34" s="70" t="s">
        <v>2255</v>
      </c>
    </row>
    <row r="35" spans="1:105" ht="12" customHeight="1" x14ac:dyDescent="0.25">
      <c r="A35" s="64" t="s">
        <v>28</v>
      </c>
      <c r="B35" s="229">
        <v>7.446529130776252</v>
      </c>
      <c r="C35" s="229">
        <v>6.4802827550141711</v>
      </c>
      <c r="D35" s="229">
        <v>8.5586858134655852</v>
      </c>
      <c r="E35" s="229">
        <v>5.8900452991677437</v>
      </c>
      <c r="F35" s="229">
        <v>6.9205134372612269</v>
      </c>
      <c r="G35" s="229">
        <v>6.3258554930880706</v>
      </c>
      <c r="H35" s="229">
        <v>6.8913711474887824</v>
      </c>
      <c r="I35" s="229">
        <v>3.379060540217556</v>
      </c>
      <c r="J35" s="229">
        <v>3.9108702194114868</v>
      </c>
      <c r="K35" s="229">
        <v>2.9165465059990638</v>
      </c>
      <c r="L35" s="229">
        <v>2.890730742123321</v>
      </c>
      <c r="M35" s="229">
        <v>0.62403529399098634</v>
      </c>
      <c r="N35" s="229">
        <v>0.30680985913270398</v>
      </c>
      <c r="O35" s="229">
        <v>0.71613436544855613</v>
      </c>
      <c r="P35" s="229">
        <v>0.29148968397113661</v>
      </c>
      <c r="Q35" s="229">
        <v>0.50071774636112321</v>
      </c>
      <c r="R35" s="229">
        <v>0.1860335452201321</v>
      </c>
      <c r="S35" s="229">
        <v>0.24041867230411551</v>
      </c>
      <c r="T35" s="229">
        <v>0.21968159685365021</v>
      </c>
      <c r="U35" s="229">
        <v>0.42799759156695161</v>
      </c>
      <c r="V35" s="229">
        <v>0.28068868515168549</v>
      </c>
      <c r="W35" s="229">
        <v>0.30963776057595771</v>
      </c>
      <c r="X35" s="229">
        <v>0.37088672680196438</v>
      </c>
      <c r="Y35" s="229">
        <v>0.2935859659026181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7.0253474556544451E-3</v>
      </c>
      <c r="Y36" s="229">
        <v>3.9560208973551314E-3</v>
      </c>
      <c r="DA36" s="73" t="s">
        <v>2257</v>
      </c>
    </row>
    <row r="37" spans="1:105" ht="12" customHeight="1" x14ac:dyDescent="0.25">
      <c r="A37" s="64" t="s">
        <v>31</v>
      </c>
      <c r="B37" s="229">
        <v>0.36289357585690718</v>
      </c>
      <c r="C37" s="229">
        <v>0.36344317599721732</v>
      </c>
      <c r="D37" s="229">
        <v>0.71834897783657969</v>
      </c>
      <c r="E37" s="229">
        <v>0.3676308228678693</v>
      </c>
      <c r="F37" s="229">
        <v>0.8298678006674709</v>
      </c>
      <c r="G37" s="229">
        <v>0.83634282239878355</v>
      </c>
      <c r="H37" s="229">
        <v>0.82685401819979853</v>
      </c>
      <c r="I37" s="229">
        <v>0.73694965594988915</v>
      </c>
      <c r="J37" s="229">
        <v>1.5012387862467971</v>
      </c>
      <c r="K37" s="229">
        <v>1.8375814513593911</v>
      </c>
      <c r="L37" s="229">
        <v>1.486766011546953</v>
      </c>
      <c r="M37" s="229">
        <v>1.900733764248919</v>
      </c>
      <c r="N37" s="229">
        <v>1.1245037306044641</v>
      </c>
      <c r="O37" s="229">
        <v>0.7484188177732376</v>
      </c>
      <c r="P37" s="229">
        <v>0.74935493663768238</v>
      </c>
      <c r="Q37" s="229">
        <v>0.73414903750365412</v>
      </c>
      <c r="R37" s="229">
        <v>1.490291957287724</v>
      </c>
      <c r="S37" s="229">
        <v>1.581890659993844</v>
      </c>
      <c r="T37" s="229">
        <v>1.0634213339865779</v>
      </c>
      <c r="U37" s="229">
        <v>1.0548202671038149</v>
      </c>
      <c r="V37" s="229">
        <v>1.123840691331488</v>
      </c>
      <c r="W37" s="229">
        <v>0.89309369069444344</v>
      </c>
      <c r="X37" s="229">
        <v>1.3508593538280009</v>
      </c>
      <c r="Y37" s="229">
        <v>1.6053319149437151</v>
      </c>
      <c r="DA37" s="73" t="s">
        <v>2258</v>
      </c>
    </row>
    <row r="38" spans="1:105" ht="12" customHeight="1" x14ac:dyDescent="0.25">
      <c r="A38" s="64" t="s">
        <v>159</v>
      </c>
      <c r="B38" s="229">
        <v>11.275275243148521</v>
      </c>
      <c r="C38" s="229">
        <v>10.48030048926887</v>
      </c>
      <c r="D38" s="229">
        <v>8.5246415053589288</v>
      </c>
      <c r="E38" s="229">
        <v>7.53941955641805</v>
      </c>
      <c r="F38" s="229">
        <v>6.779427164923165</v>
      </c>
      <c r="G38" s="229">
        <v>4.2436228359892576</v>
      </c>
      <c r="H38" s="229">
        <v>2.814895168921145</v>
      </c>
      <c r="I38" s="229">
        <v>2.8867673578393931</v>
      </c>
      <c r="J38" s="229">
        <v>1.315931287261056</v>
      </c>
      <c r="K38" s="229">
        <v>1.2857991838583589</v>
      </c>
      <c r="L38" s="229">
        <v>1.3041566217370411</v>
      </c>
      <c r="M38" s="229">
        <v>1.3391936951641641</v>
      </c>
      <c r="N38" s="229">
        <v>1.31933935437286</v>
      </c>
      <c r="O38" s="229">
        <v>0.98820935397713117</v>
      </c>
      <c r="P38" s="229">
        <v>1.6510776400688989</v>
      </c>
      <c r="Q38" s="229">
        <v>1.93757032882049</v>
      </c>
      <c r="R38" s="229">
        <v>1.6421207396934181</v>
      </c>
      <c r="S38" s="229">
        <v>1.5001757546579071</v>
      </c>
      <c r="T38" s="229">
        <v>1.293809802085184</v>
      </c>
      <c r="U38" s="229">
        <v>1.363828934686383</v>
      </c>
      <c r="V38" s="229">
        <v>1.0716823935903379</v>
      </c>
      <c r="W38" s="229">
        <v>0.99360684026843227</v>
      </c>
      <c r="X38" s="229">
        <v>1.280379914683323</v>
      </c>
      <c r="Y38" s="229">
        <v>1.174459603082965</v>
      </c>
      <c r="DA38" s="73" t="s">
        <v>2259</v>
      </c>
    </row>
    <row r="39" spans="1:105" ht="12" customHeight="1" x14ac:dyDescent="0.25">
      <c r="A39" s="64" t="s">
        <v>32</v>
      </c>
      <c r="B39" s="229">
        <v>28.923147186422671</v>
      </c>
      <c r="C39" s="229">
        <v>21.042019962442531</v>
      </c>
      <c r="D39" s="229">
        <v>15.933737613552729</v>
      </c>
      <c r="E39" s="229">
        <v>14.650356340650379</v>
      </c>
      <c r="F39" s="229">
        <v>14.96891713143734</v>
      </c>
      <c r="G39" s="229">
        <v>14.231795368687269</v>
      </c>
      <c r="H39" s="229">
        <v>15.234849037571401</v>
      </c>
      <c r="I39" s="229">
        <v>17.487908784240439</v>
      </c>
      <c r="J39" s="229">
        <v>11.49201367564959</v>
      </c>
      <c r="K39" s="229">
        <v>8.4400011759654401</v>
      </c>
      <c r="L39" s="229">
        <v>4.2679719121571322</v>
      </c>
      <c r="M39" s="229">
        <v>2.3513041672157891</v>
      </c>
      <c r="N39" s="229">
        <v>2.2955132299724599</v>
      </c>
      <c r="O39" s="229">
        <v>0.85934966048790706</v>
      </c>
      <c r="P39" s="229">
        <v>0.86042453114753326</v>
      </c>
      <c r="Q39" s="229">
        <v>0.84296480946774033</v>
      </c>
      <c r="R39" s="229">
        <v>0.57040564007888295</v>
      </c>
      <c r="S39" s="229">
        <v>0.41659485459859907</v>
      </c>
      <c r="T39" s="229">
        <v>0.47511067942638069</v>
      </c>
      <c r="U39" s="229">
        <v>0.56624421911704226</v>
      </c>
      <c r="V39" s="229">
        <v>0.52719530435299189</v>
      </c>
      <c r="W39" s="229">
        <v>0.54001682369758996</v>
      </c>
      <c r="X39" s="229">
        <v>0.52828785998998218</v>
      </c>
      <c r="Y39" s="229">
        <v>0.56481744185590144</v>
      </c>
      <c r="DA39" s="73" t="s">
        <v>2260</v>
      </c>
    </row>
    <row r="40" spans="1:105" ht="12" customHeight="1" x14ac:dyDescent="0.25">
      <c r="A40" s="64" t="s">
        <v>33</v>
      </c>
      <c r="B40" s="229">
        <v>0.37186895459832342</v>
      </c>
      <c r="C40" s="229">
        <v>0.77149357499995919</v>
      </c>
      <c r="D40" s="229">
        <v>1.1411787885023701</v>
      </c>
      <c r="E40" s="229">
        <v>0.37186895459826791</v>
      </c>
      <c r="F40" s="229">
        <v>0.37395775043164858</v>
      </c>
      <c r="G40" s="229">
        <v>0.37395775043070029</v>
      </c>
      <c r="H40" s="229">
        <v>0.37395775043156593</v>
      </c>
      <c r="I40" s="229">
        <v>0.37395775043119522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12.76028782513249</v>
      </c>
      <c r="C41" s="229">
        <v>14.635110019963649</v>
      </c>
      <c r="D41" s="229">
        <v>17.909559120079042</v>
      </c>
      <c r="E41" s="229">
        <v>21.616480876159979</v>
      </c>
      <c r="F41" s="229">
        <v>21.830782866326359</v>
      </c>
      <c r="G41" s="229">
        <v>24.957671712106102</v>
      </c>
      <c r="H41" s="229">
        <v>27.287596540694551</v>
      </c>
      <c r="I41" s="229">
        <v>30.23722273606079</v>
      </c>
      <c r="J41" s="229">
        <v>32.94226588455048</v>
      </c>
      <c r="K41" s="229">
        <v>29.554332732597061</v>
      </c>
      <c r="L41" s="229">
        <v>34.723175743620509</v>
      </c>
      <c r="M41" s="229">
        <v>37.869067437434879</v>
      </c>
      <c r="N41" s="229">
        <v>34.624837561061597</v>
      </c>
      <c r="O41" s="229">
        <v>36.68644689182949</v>
      </c>
      <c r="P41" s="229">
        <v>31.890205503899629</v>
      </c>
      <c r="Q41" s="229">
        <v>30.452783546435551</v>
      </c>
      <c r="R41" s="229">
        <v>29.000852373817899</v>
      </c>
      <c r="S41" s="229">
        <v>32.06795205444314</v>
      </c>
      <c r="T41" s="229">
        <v>31.44112773930976</v>
      </c>
      <c r="U41" s="229">
        <v>29.72772228378804</v>
      </c>
      <c r="V41" s="229">
        <v>26.855156130672391</v>
      </c>
      <c r="W41" s="229">
        <v>40.62467714412162</v>
      </c>
      <c r="X41" s="229">
        <v>36.911110008091313</v>
      </c>
      <c r="Y41" s="229">
        <v>35.061929108917163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2.8108084075538371</v>
      </c>
      <c r="C43" s="229">
        <v>1.683058767228726</v>
      </c>
      <c r="D43" s="229">
        <v>1.888112544521525</v>
      </c>
      <c r="E43" s="229">
        <v>1.742880215680547</v>
      </c>
      <c r="F43" s="229">
        <v>1.956453551460863</v>
      </c>
      <c r="G43" s="229">
        <v>1.4865553049396809</v>
      </c>
      <c r="H43" s="229">
        <v>1.8966628595354631</v>
      </c>
      <c r="I43" s="229">
        <v>0.47844856151433379</v>
      </c>
      <c r="J43" s="229">
        <v>0.73474271573863537</v>
      </c>
      <c r="K43" s="229">
        <v>3.4515591713949481</v>
      </c>
      <c r="L43" s="229">
        <v>2.5203129933617152</v>
      </c>
      <c r="M43" s="229">
        <v>1.8881125445439171</v>
      </c>
      <c r="N43" s="229">
        <v>4.6476498186719599</v>
      </c>
      <c r="O43" s="229">
        <v>4.8099827774897559</v>
      </c>
      <c r="P43" s="229">
        <v>7.2021640720223239</v>
      </c>
      <c r="Q43" s="229">
        <v>9.8933603392099201</v>
      </c>
      <c r="R43" s="229">
        <v>8.7143395654504463</v>
      </c>
      <c r="S43" s="229">
        <v>1.9573762473259531</v>
      </c>
      <c r="T43" s="229">
        <v>8.8139907186292383</v>
      </c>
      <c r="U43" s="229">
        <v>4.5440310732553018</v>
      </c>
      <c r="V43" s="229">
        <v>13.254433802960479</v>
      </c>
      <c r="W43" s="229">
        <v>11.3844983669334</v>
      </c>
      <c r="X43" s="229">
        <v>11.88001680193571</v>
      </c>
      <c r="Y43" s="229">
        <v>10.32607394245062</v>
      </c>
      <c r="DA43" s="73" t="s">
        <v>2264</v>
      </c>
    </row>
    <row r="44" spans="1:105" ht="12" customHeight="1" x14ac:dyDescent="0.25">
      <c r="A44" s="64" t="s">
        <v>39</v>
      </c>
      <c r="B44" s="229">
        <v>8.7669085368711919</v>
      </c>
      <c r="C44" s="229">
        <v>11.792834997875669</v>
      </c>
      <c r="D44" s="229">
        <v>14.248800485982381</v>
      </c>
      <c r="E44" s="229">
        <v>8.6218255270831321</v>
      </c>
      <c r="F44" s="229">
        <v>7.357562704143815</v>
      </c>
      <c r="G44" s="229">
        <v>8.766908536924948</v>
      </c>
      <c r="H44" s="229">
        <v>6.9741317001305916</v>
      </c>
      <c r="I44" s="229">
        <v>4.1865532333280546</v>
      </c>
      <c r="J44" s="229">
        <v>5.419740163534728</v>
      </c>
      <c r="K44" s="229">
        <v>7.2435928931490876</v>
      </c>
      <c r="L44" s="229">
        <v>4.963786307620242</v>
      </c>
      <c r="M44" s="229">
        <v>1.0673617878780051</v>
      </c>
      <c r="N44" s="229">
        <v>2.4456317278704121</v>
      </c>
      <c r="O44" s="229">
        <v>3.5129935157332892</v>
      </c>
      <c r="P44" s="229">
        <v>2.6321616967382471</v>
      </c>
      <c r="Q44" s="229">
        <v>4.8497791906494809</v>
      </c>
      <c r="R44" s="229">
        <v>3.7305993774364961</v>
      </c>
      <c r="S44" s="229">
        <v>4.4485905336080798</v>
      </c>
      <c r="T44" s="229">
        <v>3.64867541509564</v>
      </c>
      <c r="U44" s="229">
        <v>6.5295561723450906</v>
      </c>
      <c r="V44" s="229">
        <v>4.8792882317196149</v>
      </c>
      <c r="W44" s="229">
        <v>2.9531424671663</v>
      </c>
      <c r="X44" s="229">
        <v>6.1902208529593681</v>
      </c>
      <c r="Y44" s="229">
        <v>6.4549441847756208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11.683356087456353</v>
      </c>
      <c r="C45" s="261">
        <f t="shared" si="2"/>
        <v>10.952527124482751</v>
      </c>
      <c r="D45" s="261">
        <f t="shared" si="2"/>
        <v>11.089805410942512</v>
      </c>
      <c r="E45" s="261">
        <f t="shared" si="2"/>
        <v>10.049570683760248</v>
      </c>
      <c r="F45" s="261">
        <f t="shared" si="2"/>
        <v>10.45966205114572</v>
      </c>
      <c r="G45" s="261">
        <f t="shared" si="2"/>
        <v>10.642732249379314</v>
      </c>
      <c r="H45" s="261">
        <f t="shared" si="2"/>
        <v>10.597869204331969</v>
      </c>
      <c r="I45" s="261">
        <f t="shared" si="2"/>
        <v>10.265665783757594</v>
      </c>
      <c r="J45" s="261">
        <f t="shared" si="2"/>
        <v>10.191103690215082</v>
      </c>
      <c r="K45" s="261">
        <f t="shared" si="2"/>
        <v>9.5465653265430532</v>
      </c>
      <c r="L45" s="261">
        <f t="shared" si="2"/>
        <v>9.1795402380351021</v>
      </c>
      <c r="M45" s="261">
        <f t="shared" si="2"/>
        <v>8.5060988708129468</v>
      </c>
      <c r="N45" s="261">
        <f t="shared" si="2"/>
        <v>8.4127627974022214</v>
      </c>
      <c r="O45" s="261">
        <f t="shared" si="2"/>
        <v>8.6893919829691022</v>
      </c>
      <c r="P45" s="261">
        <f t="shared" si="2"/>
        <v>8.2900128983201249</v>
      </c>
      <c r="Q45" s="261">
        <f t="shared" si="2"/>
        <v>8.8717919803154874</v>
      </c>
      <c r="R45" s="261">
        <f t="shared" si="2"/>
        <v>8.3382951819340008</v>
      </c>
      <c r="S45" s="261">
        <f t="shared" si="2"/>
        <v>7.9179408006854661</v>
      </c>
      <c r="T45" s="261">
        <f t="shared" si="2"/>
        <v>8.734031573716674</v>
      </c>
      <c r="U45" s="261">
        <f t="shared" si="2"/>
        <v>8.3088412968050989</v>
      </c>
      <c r="V45" s="261">
        <f t="shared" si="2"/>
        <v>8.7554994109484561</v>
      </c>
      <c r="W45" s="261">
        <f t="shared" si="2"/>
        <v>10.194847863693306</v>
      </c>
      <c r="X45" s="261">
        <f t="shared" si="2"/>
        <v>10.364440291482412</v>
      </c>
      <c r="Y45" s="261">
        <f t="shared" si="2"/>
        <v>9.7755621335796352</v>
      </c>
      <c r="DA45" s="70"/>
    </row>
    <row r="46" spans="1:105" ht="12" customHeight="1" x14ac:dyDescent="0.25">
      <c r="A46" s="165" t="s">
        <v>2184</v>
      </c>
      <c r="B46" s="346">
        <v>5.2059617274515588</v>
      </c>
      <c r="C46" s="346">
        <v>4.7561050046897586</v>
      </c>
      <c r="D46" s="346">
        <v>4.8357818035774116</v>
      </c>
      <c r="E46" s="346">
        <v>4.3515520664480576</v>
      </c>
      <c r="F46" s="346">
        <v>4.3939029607042217</v>
      </c>
      <c r="G46" s="346">
        <v>4.3991815808663279</v>
      </c>
      <c r="H46" s="346">
        <v>4.5041168996771779</v>
      </c>
      <c r="I46" s="346">
        <v>4.3643585185871263</v>
      </c>
      <c r="J46" s="346">
        <v>4.174128016239731</v>
      </c>
      <c r="K46" s="346">
        <v>3.9560075470466338</v>
      </c>
      <c r="L46" s="346">
        <v>3.8021683744898271</v>
      </c>
      <c r="M46" s="346">
        <v>3.4705413949232322</v>
      </c>
      <c r="N46" s="346">
        <v>3.4444009260875781</v>
      </c>
      <c r="O46" s="346">
        <v>3.551094509790075</v>
      </c>
      <c r="P46" s="346">
        <v>3.342378272878423</v>
      </c>
      <c r="Q46" s="346">
        <v>3.605906625496484</v>
      </c>
      <c r="R46" s="346">
        <v>3.3381233665289649</v>
      </c>
      <c r="S46" s="346">
        <v>3.0855130166108791</v>
      </c>
      <c r="T46" s="346">
        <v>3.4647424153745878</v>
      </c>
      <c r="U46" s="346">
        <v>3.221394490955058</v>
      </c>
      <c r="V46" s="346">
        <v>3.521435805325551</v>
      </c>
      <c r="W46" s="346">
        <v>4.2614871274666006</v>
      </c>
      <c r="X46" s="346">
        <v>4.2818609503944733</v>
      </c>
      <c r="Y46" s="346">
        <v>4.050636041728052</v>
      </c>
      <c r="DA46" s="167" t="s">
        <v>2266</v>
      </c>
    </row>
    <row r="47" spans="1:105" ht="12" customHeight="1" x14ac:dyDescent="0.25">
      <c r="A47" s="59" t="s">
        <v>28</v>
      </c>
      <c r="B47" s="230">
        <v>0.6416744829305473</v>
      </c>
      <c r="C47" s="230">
        <v>0.58552379335469362</v>
      </c>
      <c r="D47" s="230">
        <v>0.80681459916760134</v>
      </c>
      <c r="E47" s="230">
        <v>0.51552769985249913</v>
      </c>
      <c r="F47" s="230">
        <v>0.59624423389630954</v>
      </c>
      <c r="G47" s="230">
        <v>0.5531215559811965</v>
      </c>
      <c r="H47" s="230">
        <v>0.58789719039911881</v>
      </c>
      <c r="I47" s="230">
        <v>0.27083490123191323</v>
      </c>
      <c r="J47" s="230">
        <v>0.32078317429897568</v>
      </c>
      <c r="K47" s="230">
        <v>0.2635578293425464</v>
      </c>
      <c r="L47" s="230">
        <v>0.24770873312271319</v>
      </c>
      <c r="M47" s="230">
        <v>4.9503261186063477E-2</v>
      </c>
      <c r="N47" s="230">
        <v>2.6843192530760729E-2</v>
      </c>
      <c r="O47" s="230">
        <v>6.4072285151391711E-2</v>
      </c>
      <c r="P47" s="230">
        <v>2.7716206812167139E-2</v>
      </c>
      <c r="Q47" s="230">
        <v>5.2824541862496681E-2</v>
      </c>
      <c r="R47" s="230">
        <v>1.9041774436860621E-2</v>
      </c>
      <c r="S47" s="230">
        <v>2.0890425188904931E-2</v>
      </c>
      <c r="T47" s="230">
        <v>2.2247939065872639E-2</v>
      </c>
      <c r="U47" s="230">
        <v>4.1945124476986992E-2</v>
      </c>
      <c r="V47" s="230">
        <v>3.3373339432222197E-2</v>
      </c>
      <c r="W47" s="230">
        <v>3.067133143261214E-2</v>
      </c>
      <c r="X47" s="230">
        <v>3.9586533412488863E-2</v>
      </c>
      <c r="Y47" s="230">
        <v>3.097721753019516E-2</v>
      </c>
      <c r="DA47" s="71" t="s">
        <v>2267</v>
      </c>
    </row>
    <row r="48" spans="1:105" ht="12" customHeight="1" x14ac:dyDescent="0.25">
      <c r="A48" s="59" t="s">
        <v>31</v>
      </c>
      <c r="B48" s="230">
        <v>3.0962264039686209E-2</v>
      </c>
      <c r="C48" s="230">
        <v>3.2514693467458708E-2</v>
      </c>
      <c r="D48" s="230">
        <v>6.7049369079763235E-2</v>
      </c>
      <c r="E48" s="230">
        <v>3.1859418152104663E-2</v>
      </c>
      <c r="F48" s="230">
        <v>7.0792515272920561E-2</v>
      </c>
      <c r="G48" s="230">
        <v>7.2406608289372149E-2</v>
      </c>
      <c r="H48" s="230">
        <v>6.9842075828078762E-2</v>
      </c>
      <c r="I48" s="230">
        <v>5.8484264153665463E-2</v>
      </c>
      <c r="J48" s="230">
        <v>0.1219215586103907</v>
      </c>
      <c r="K48" s="230">
        <v>0.16441679106876311</v>
      </c>
      <c r="L48" s="230">
        <v>0.126144655371627</v>
      </c>
      <c r="M48" s="230">
        <v>0.14929267512531011</v>
      </c>
      <c r="N48" s="230">
        <v>9.7413311887928178E-2</v>
      </c>
      <c r="O48" s="230">
        <v>6.6299911759851907E-2</v>
      </c>
      <c r="P48" s="230">
        <v>7.0548978500843004E-2</v>
      </c>
      <c r="Q48" s="230">
        <v>7.6686610437579697E-2</v>
      </c>
      <c r="R48" s="230">
        <v>0.15103585721880619</v>
      </c>
      <c r="S48" s="230">
        <v>0.13609685832040441</v>
      </c>
      <c r="T48" s="230">
        <v>0.1066335902124446</v>
      </c>
      <c r="U48" s="230">
        <v>0.10235549932795759</v>
      </c>
      <c r="V48" s="230">
        <v>0.13230372302246579</v>
      </c>
      <c r="W48" s="230">
        <v>8.7592775074943785E-2</v>
      </c>
      <c r="X48" s="230">
        <v>0.14276076571719801</v>
      </c>
      <c r="Y48" s="230">
        <v>0.16771214252390601</v>
      </c>
      <c r="DA48" s="71" t="s">
        <v>2268</v>
      </c>
    </row>
    <row r="49" spans="1:105" ht="12" customHeight="1" x14ac:dyDescent="0.25">
      <c r="A49" s="59" t="s">
        <v>159</v>
      </c>
      <c r="B49" s="230">
        <v>0.94405917856735011</v>
      </c>
      <c r="C49" s="230">
        <v>0.9201010299466138</v>
      </c>
      <c r="D49" s="230">
        <v>0.78082548323671153</v>
      </c>
      <c r="E49" s="230">
        <v>0.64118369866002844</v>
      </c>
      <c r="F49" s="230">
        <v>0.56753162267486823</v>
      </c>
      <c r="G49" s="230">
        <v>0.36053653879113529</v>
      </c>
      <c r="H49" s="230">
        <v>0.23332923665491159</v>
      </c>
      <c r="I49" s="230">
        <v>0.2248182859457396</v>
      </c>
      <c r="J49" s="230">
        <v>0.1048775610496411</v>
      </c>
      <c r="K49" s="230">
        <v>0.1128993267386218</v>
      </c>
      <c r="L49" s="230">
        <v>0.1085861957237894</v>
      </c>
      <c r="M49" s="230">
        <v>0.103223657562903</v>
      </c>
      <c r="N49" s="230">
        <v>0.1121585955346909</v>
      </c>
      <c r="O49" s="230">
        <v>8.5908443230823861E-2</v>
      </c>
      <c r="P49" s="230">
        <v>0.1525419486578026</v>
      </c>
      <c r="Q49" s="230">
        <v>0.1986147146670641</v>
      </c>
      <c r="R49" s="230">
        <v>0.16331738979180441</v>
      </c>
      <c r="S49" s="230">
        <v>0.1266579391489</v>
      </c>
      <c r="T49" s="230">
        <v>0.12731446132601909</v>
      </c>
      <c r="U49" s="230">
        <v>0.12987072131448521</v>
      </c>
      <c r="V49" s="230">
        <v>0.12380895142870051</v>
      </c>
      <c r="W49" s="230">
        <v>9.563227205440529E-2</v>
      </c>
      <c r="X49" s="230">
        <v>0.13278720327604071</v>
      </c>
      <c r="Y49" s="230">
        <v>0.1204082896614526</v>
      </c>
      <c r="DA49" s="71" t="s">
        <v>2269</v>
      </c>
    </row>
    <row r="50" spans="1:105" ht="12" customHeight="1" x14ac:dyDescent="0.25">
      <c r="A50" s="59" t="s">
        <v>32</v>
      </c>
      <c r="B50" s="230">
        <v>2.4979297737248709</v>
      </c>
      <c r="C50" s="230">
        <v>1.9055125809599709</v>
      </c>
      <c r="D50" s="230">
        <v>1.5054215402129669</v>
      </c>
      <c r="E50" s="230">
        <v>1.28515455254963</v>
      </c>
      <c r="F50" s="230">
        <v>1.292558060757703</v>
      </c>
      <c r="G50" s="230">
        <v>1.2471962839244961</v>
      </c>
      <c r="H50" s="230">
        <v>1.3025898804781471</v>
      </c>
      <c r="I50" s="230">
        <v>1.404818882548786</v>
      </c>
      <c r="J50" s="230">
        <v>0.94473087921337195</v>
      </c>
      <c r="K50" s="230">
        <v>0.76440465596261564</v>
      </c>
      <c r="L50" s="230">
        <v>0.36654646044821693</v>
      </c>
      <c r="M50" s="230">
        <v>0.18694216641173689</v>
      </c>
      <c r="N50" s="230">
        <v>0.201288264575436</v>
      </c>
      <c r="O50" s="230">
        <v>7.7058297329264877E-2</v>
      </c>
      <c r="P50" s="230">
        <v>8.1996853650201873E-2</v>
      </c>
      <c r="Q50" s="230">
        <v>8.9130429761008212E-2</v>
      </c>
      <c r="R50" s="230">
        <v>5.8515883332662631E-2</v>
      </c>
      <c r="S50" s="230">
        <v>3.6279958945354032E-2</v>
      </c>
      <c r="T50" s="230">
        <v>4.8224163434594472E-2</v>
      </c>
      <c r="U50" s="230">
        <v>5.5618304318233953E-2</v>
      </c>
      <c r="V50" s="230">
        <v>6.2823205659529438E-2</v>
      </c>
      <c r="W50" s="230">
        <v>5.361172751541541E-2</v>
      </c>
      <c r="X50" s="230">
        <v>5.6513292752143542E-2</v>
      </c>
      <c r="Y50" s="230">
        <v>5.9729518520416927E-2</v>
      </c>
      <c r="DA50" s="71" t="s">
        <v>2270</v>
      </c>
    </row>
    <row r="51" spans="1:105" ht="12" customHeight="1" x14ac:dyDescent="0.25">
      <c r="A51" s="59" t="s">
        <v>35</v>
      </c>
      <c r="B51" s="230">
        <v>1.091336028189104</v>
      </c>
      <c r="C51" s="230">
        <v>1.3124529069610209</v>
      </c>
      <c r="D51" s="230">
        <v>1.675670811880368</v>
      </c>
      <c r="E51" s="230">
        <v>1.8778266972337969</v>
      </c>
      <c r="F51" s="230">
        <v>1.86677652810242</v>
      </c>
      <c r="G51" s="230">
        <v>2.165920593880128</v>
      </c>
      <c r="H51" s="230">
        <v>2.3104585163169209</v>
      </c>
      <c r="I51" s="230">
        <v>2.4054021847070222</v>
      </c>
      <c r="J51" s="230">
        <v>2.6818148430673521</v>
      </c>
      <c r="K51" s="230">
        <v>2.6507289439340869</v>
      </c>
      <c r="L51" s="230">
        <v>2.9531823298234809</v>
      </c>
      <c r="M51" s="230">
        <v>2.9815796346372192</v>
      </c>
      <c r="N51" s="230">
        <v>3.0066975615587621</v>
      </c>
      <c r="O51" s="230">
        <v>3.2577555723187421</v>
      </c>
      <c r="P51" s="230">
        <v>3.009574285257409</v>
      </c>
      <c r="Q51" s="230">
        <v>3.1886503287683361</v>
      </c>
      <c r="R51" s="230">
        <v>2.9462124617488308</v>
      </c>
      <c r="S51" s="230">
        <v>2.7655878350073162</v>
      </c>
      <c r="T51" s="230">
        <v>3.160322261335657</v>
      </c>
      <c r="U51" s="230">
        <v>2.8916048415173949</v>
      </c>
      <c r="V51" s="230">
        <v>3.169126585782633</v>
      </c>
      <c r="W51" s="230">
        <v>3.9939790213892241</v>
      </c>
      <c r="X51" s="230">
        <v>3.910213155236602</v>
      </c>
      <c r="Y51" s="230">
        <v>3.6718088734920808</v>
      </c>
      <c r="DA51" s="71" t="s">
        <v>2271</v>
      </c>
    </row>
    <row r="52" spans="1:105" ht="12" customHeight="1" x14ac:dyDescent="0.25">
      <c r="A52" s="165" t="s">
        <v>2191</v>
      </c>
      <c r="B52" s="346">
        <v>4.9973786943905329</v>
      </c>
      <c r="C52" s="346">
        <v>4.6215206554314587</v>
      </c>
      <c r="D52" s="346">
        <v>4.7365987441300552</v>
      </c>
      <c r="E52" s="346">
        <v>4.1783923645210717</v>
      </c>
      <c r="F52" s="346">
        <v>4.193303521386631</v>
      </c>
      <c r="G52" s="346">
        <v>4.2074073621266326</v>
      </c>
      <c r="H52" s="346">
        <v>4.2814638278065331</v>
      </c>
      <c r="I52" s="346">
        <v>4.1073576089960424</v>
      </c>
      <c r="J52" s="346">
        <v>3.938981768054131</v>
      </c>
      <c r="K52" s="346">
        <v>3.7611686304300358</v>
      </c>
      <c r="L52" s="346">
        <v>3.5843778733755838</v>
      </c>
      <c r="M52" s="346">
        <v>3.2327160618089592</v>
      </c>
      <c r="N52" s="346">
        <v>3.2137812707501521</v>
      </c>
      <c r="O52" s="346">
        <v>3.320800145912937</v>
      </c>
      <c r="P52" s="346">
        <v>3.1115622070389142</v>
      </c>
      <c r="Q52" s="346">
        <v>3.381949144227514</v>
      </c>
      <c r="R52" s="346">
        <v>3.1155319995042299</v>
      </c>
      <c r="S52" s="346">
        <v>2.9010032770591629</v>
      </c>
      <c r="T52" s="346">
        <v>3.226943921746154</v>
      </c>
      <c r="U52" s="346">
        <v>3.03853183571001</v>
      </c>
      <c r="V52" s="346">
        <v>3.298173093313626</v>
      </c>
      <c r="W52" s="346">
        <v>3.9652250391070898</v>
      </c>
      <c r="X52" s="346">
        <v>4.0215857054871282</v>
      </c>
      <c r="Y52" s="346">
        <v>3.8131015639734529</v>
      </c>
      <c r="DA52" s="167" t="s">
        <v>2272</v>
      </c>
    </row>
    <row r="53" spans="1:105" ht="12" customHeight="1" x14ac:dyDescent="0.25">
      <c r="A53" s="64" t="s">
        <v>28</v>
      </c>
      <c r="B53" s="229">
        <v>0.51174770892854948</v>
      </c>
      <c r="C53" s="229">
        <v>0.44534437384816761</v>
      </c>
      <c r="D53" s="229">
        <v>0.58817843582701679</v>
      </c>
      <c r="E53" s="229">
        <v>0.4047814940892136</v>
      </c>
      <c r="F53" s="229">
        <v>0.47559834037183041</v>
      </c>
      <c r="G53" s="229">
        <v>0.43473167146039737</v>
      </c>
      <c r="H53" s="229">
        <v>0.47359559523217287</v>
      </c>
      <c r="I53" s="229">
        <v>0.2322191264438041</v>
      </c>
      <c r="J53" s="229">
        <v>0.26876667499078077</v>
      </c>
      <c r="K53" s="229">
        <v>0.20043378145933599</v>
      </c>
      <c r="L53" s="229">
        <v>0.19865964510860981</v>
      </c>
      <c r="M53" s="229">
        <v>4.2885568079037512E-2</v>
      </c>
      <c r="N53" s="229">
        <v>2.1084889312920071E-2</v>
      </c>
      <c r="O53" s="229">
        <v>4.9214891175091119E-2</v>
      </c>
      <c r="P53" s="229">
        <v>2.0032041146797491E-2</v>
      </c>
      <c r="Q53" s="229">
        <v>3.4410818116743173E-2</v>
      </c>
      <c r="R53" s="229">
        <v>1.278478051697813E-2</v>
      </c>
      <c r="S53" s="229">
        <v>1.6522288783747681E-2</v>
      </c>
      <c r="T53" s="229">
        <v>1.509717506092687E-2</v>
      </c>
      <c r="U53" s="229">
        <v>2.941327201771014E-2</v>
      </c>
      <c r="V53" s="229">
        <v>1.9289764268144129E-2</v>
      </c>
      <c r="W53" s="229">
        <v>2.1279231141071889E-2</v>
      </c>
      <c r="X53" s="229">
        <v>2.5488442921478071E-2</v>
      </c>
      <c r="Y53" s="229">
        <v>2.017610389829742E-2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4.8280284703370251E-4</v>
      </c>
      <c r="Y54" s="229">
        <v>2.7186956434882212E-4</v>
      </c>
      <c r="DA54" s="73" t="s">
        <v>2274</v>
      </c>
    </row>
    <row r="55" spans="1:105" ht="12" customHeight="1" x14ac:dyDescent="0.25">
      <c r="A55" s="64" t="s">
        <v>31</v>
      </c>
      <c r="B55" s="229">
        <v>2.4939129729866779E-2</v>
      </c>
      <c r="C55" s="229">
        <v>2.49768998920042E-2</v>
      </c>
      <c r="D55" s="229">
        <v>4.9367085948767889E-2</v>
      </c>
      <c r="E55" s="229">
        <v>2.5264687484615769E-2</v>
      </c>
      <c r="F55" s="229">
        <v>5.703099232499504E-2</v>
      </c>
      <c r="G55" s="229">
        <v>5.7475975145590878E-2</v>
      </c>
      <c r="H55" s="229">
        <v>5.6823876198010999E-2</v>
      </c>
      <c r="I55" s="229">
        <v>5.0645380069670787E-2</v>
      </c>
      <c r="J55" s="229">
        <v>0.10316961042176021</v>
      </c>
      <c r="K55" s="229">
        <v>0.12628408231376101</v>
      </c>
      <c r="L55" s="229">
        <v>0.1021749981447634</v>
      </c>
      <c r="M55" s="229">
        <v>0.1306240977581625</v>
      </c>
      <c r="N55" s="229">
        <v>7.7279252885760596E-2</v>
      </c>
      <c r="O55" s="229">
        <v>5.1433575104344292E-2</v>
      </c>
      <c r="P55" s="229">
        <v>5.1497907986919653E-2</v>
      </c>
      <c r="Q55" s="229">
        <v>5.0452913210510812E-2</v>
      </c>
      <c r="R55" s="229">
        <v>0.1024173116606253</v>
      </c>
      <c r="S55" s="229">
        <v>0.1087122479225342</v>
      </c>
      <c r="T55" s="229">
        <v>7.3081488266016306E-2</v>
      </c>
      <c r="U55" s="229">
        <v>7.2490397276604404E-2</v>
      </c>
      <c r="V55" s="229">
        <v>7.7233686847823238E-2</v>
      </c>
      <c r="W55" s="229">
        <v>6.1376064209901333E-2</v>
      </c>
      <c r="X55" s="229">
        <v>9.2835086960052854E-2</v>
      </c>
      <c r="Y55" s="229">
        <v>0.1103232009322293</v>
      </c>
      <c r="DA55" s="73" t="s">
        <v>2275</v>
      </c>
    </row>
    <row r="56" spans="1:105" ht="12" customHeight="1" x14ac:dyDescent="0.25">
      <c r="A56" s="64" t="s">
        <v>159</v>
      </c>
      <c r="B56" s="229">
        <v>0.77487057015226557</v>
      </c>
      <c r="C56" s="229">
        <v>0.72023753215439468</v>
      </c>
      <c r="D56" s="229">
        <v>0.58583880935545263</v>
      </c>
      <c r="E56" s="229">
        <v>0.51813141624624759</v>
      </c>
      <c r="F56" s="229">
        <v>0.46590247060992068</v>
      </c>
      <c r="G56" s="229">
        <v>0.29163442803157269</v>
      </c>
      <c r="H56" s="229">
        <v>0.1934479981574011</v>
      </c>
      <c r="I56" s="229">
        <v>0.19838726951035679</v>
      </c>
      <c r="J56" s="229">
        <v>9.0434725969176788E-2</v>
      </c>
      <c r="K56" s="229">
        <v>8.8363957882364647E-2</v>
      </c>
      <c r="L56" s="229">
        <v>8.9625535808298878E-2</v>
      </c>
      <c r="M56" s="229">
        <v>9.2033388075979758E-2</v>
      </c>
      <c r="N56" s="229">
        <v>9.0668938513801353E-2</v>
      </c>
      <c r="O56" s="229">
        <v>6.7912696500368269E-2</v>
      </c>
      <c r="P56" s="229">
        <v>0.1134669837087357</v>
      </c>
      <c r="Q56" s="229">
        <v>0.13315561642857079</v>
      </c>
      <c r="R56" s="229">
        <v>0.1128514387795809</v>
      </c>
      <c r="S56" s="229">
        <v>0.1030965557179406</v>
      </c>
      <c r="T56" s="229">
        <v>8.8914471477716903E-2</v>
      </c>
      <c r="U56" s="229">
        <v>9.3726395269397883E-2</v>
      </c>
      <c r="V56" s="229">
        <v>7.3649212940331193E-2</v>
      </c>
      <c r="W56" s="229">
        <v>6.8283627869203001E-2</v>
      </c>
      <c r="X56" s="229">
        <v>8.7991529528740106E-2</v>
      </c>
      <c r="Y56" s="229">
        <v>8.0712369555208829E-2</v>
      </c>
      <c r="DA56" s="73" t="s">
        <v>2276</v>
      </c>
    </row>
    <row r="57" spans="1:105" ht="12" customHeight="1" x14ac:dyDescent="0.25">
      <c r="A57" s="64" t="s">
        <v>32</v>
      </c>
      <c r="B57" s="229">
        <v>1.987685007029856</v>
      </c>
      <c r="C57" s="229">
        <v>1.4460704199093419</v>
      </c>
      <c r="D57" s="229">
        <v>1.0950140092387251</v>
      </c>
      <c r="E57" s="229">
        <v>1.006816217414453</v>
      </c>
      <c r="F57" s="229">
        <v>1.0287086658258779</v>
      </c>
      <c r="G57" s="229">
        <v>0.97805145806317861</v>
      </c>
      <c r="H57" s="229">
        <v>1.046984300192586</v>
      </c>
      <c r="I57" s="229">
        <v>1.201821291116548</v>
      </c>
      <c r="J57" s="229">
        <v>0.78976548217386466</v>
      </c>
      <c r="K57" s="229">
        <v>0.5800220732775585</v>
      </c>
      <c r="L57" s="229">
        <v>0.29330776922511431</v>
      </c>
      <c r="M57" s="229">
        <v>0.16158864075260759</v>
      </c>
      <c r="N57" s="229">
        <v>0.15775452101550061</v>
      </c>
      <c r="O57" s="229">
        <v>5.9057073731929387E-2</v>
      </c>
      <c r="P57" s="229">
        <v>5.9130942052028318E-2</v>
      </c>
      <c r="Q57" s="229">
        <v>5.7931057862864767E-2</v>
      </c>
      <c r="R57" s="229">
        <v>3.9199978183643021E-2</v>
      </c>
      <c r="S57" s="229">
        <v>2.862964189734276E-2</v>
      </c>
      <c r="T57" s="229">
        <v>3.2651024042739688E-2</v>
      </c>
      <c r="U57" s="229">
        <v>3.8913992913766383E-2</v>
      </c>
      <c r="V57" s="229">
        <v>3.6230434934511432E-2</v>
      </c>
      <c r="W57" s="229">
        <v>3.7111568014682031E-2</v>
      </c>
      <c r="X57" s="229">
        <v>3.6305518619042507E-2</v>
      </c>
      <c r="Y57" s="229">
        <v>3.8815940521609263E-2</v>
      </c>
      <c r="DA57" s="73" t="s">
        <v>2277</v>
      </c>
    </row>
    <row r="58" spans="1:105" ht="12" customHeight="1" x14ac:dyDescent="0.25">
      <c r="A58" s="64" t="s">
        <v>33</v>
      </c>
      <c r="B58" s="229">
        <v>2.5555944547484631E-2</v>
      </c>
      <c r="C58" s="229">
        <v>5.3019341296549623E-2</v>
      </c>
      <c r="D58" s="229">
        <v>7.8425212637698763E-2</v>
      </c>
      <c r="E58" s="229">
        <v>2.5555944547480822E-2</v>
      </c>
      <c r="F58" s="229">
        <v>2.5699492831974091E-2</v>
      </c>
      <c r="G58" s="229">
        <v>2.5699492831908911E-2</v>
      </c>
      <c r="H58" s="229">
        <v>2.5699492831968401E-2</v>
      </c>
      <c r="I58" s="229">
        <v>2.5699492831942929E-2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0.87692506738366838</v>
      </c>
      <c r="C59" s="229">
        <v>1.005768444748288</v>
      </c>
      <c r="D59" s="229">
        <v>1.230798360774753</v>
      </c>
      <c r="E59" s="229">
        <v>1.4855490886019691</v>
      </c>
      <c r="F59" s="229">
        <v>1.50027656103382</v>
      </c>
      <c r="G59" s="229">
        <v>1.715165695931383</v>
      </c>
      <c r="H59" s="229">
        <v>1.87528508471857</v>
      </c>
      <c r="I59" s="229">
        <v>2.0779922011704142</v>
      </c>
      <c r="J59" s="229">
        <v>2.2638908405876981</v>
      </c>
      <c r="K59" s="229">
        <v>2.0310619617816452</v>
      </c>
      <c r="L59" s="229">
        <v>2.3862802819209308</v>
      </c>
      <c r="M59" s="229">
        <v>2.6024753492568231</v>
      </c>
      <c r="N59" s="229">
        <v>2.37952218848694</v>
      </c>
      <c r="O59" s="229">
        <v>2.5212021353719671</v>
      </c>
      <c r="P59" s="229">
        <v>2.1915901109460938</v>
      </c>
      <c r="Q59" s="229">
        <v>2.0928061834844218</v>
      </c>
      <c r="R59" s="229">
        <v>1.9930251394490031</v>
      </c>
      <c r="S59" s="229">
        <v>2.2038053844531378</v>
      </c>
      <c r="T59" s="229">
        <v>2.160728146516278</v>
      </c>
      <c r="U59" s="229">
        <v>2.0429778092880242</v>
      </c>
      <c r="V59" s="229">
        <v>1.845566488955299</v>
      </c>
      <c r="W59" s="229">
        <v>2.7918490734889629</v>
      </c>
      <c r="X59" s="229">
        <v>2.5366416553159059</v>
      </c>
      <c r="Y59" s="229">
        <v>2.4095604243252522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0.1931671437177114</v>
      </c>
      <c r="C61" s="229">
        <v>0.1156648222272682</v>
      </c>
      <c r="D61" s="229">
        <v>0.1297567298655582</v>
      </c>
      <c r="E61" s="229">
        <v>0.1197759307252505</v>
      </c>
      <c r="F61" s="229">
        <v>0.13445332785273759</v>
      </c>
      <c r="G61" s="229">
        <v>0.102160517757776</v>
      </c>
      <c r="H61" s="229">
        <v>0.1303443330350558</v>
      </c>
      <c r="I61" s="229">
        <v>3.2880413263030768E-2</v>
      </c>
      <c r="J61" s="229">
        <v>5.0493712550882273E-2</v>
      </c>
      <c r="K61" s="229">
        <v>0.23720144877866869</v>
      </c>
      <c r="L61" s="229">
        <v>0.1732034317579125</v>
      </c>
      <c r="M61" s="229">
        <v>0.12975672986709699</v>
      </c>
      <c r="N61" s="229">
        <v>0.3194003682571544</v>
      </c>
      <c r="O61" s="229">
        <v>0.33055637373294849</v>
      </c>
      <c r="P61" s="229">
        <v>0.49495421268844558</v>
      </c>
      <c r="Q61" s="229">
        <v>0.67990125309124805</v>
      </c>
      <c r="R61" s="229">
        <v>0.59887542627256207</v>
      </c>
      <c r="S61" s="229">
        <v>0.13451673826673119</v>
      </c>
      <c r="T61" s="229">
        <v>0.60572375096662256</v>
      </c>
      <c r="U61" s="229">
        <v>0.31227937878168638</v>
      </c>
      <c r="V61" s="229">
        <v>0.91088425395081662</v>
      </c>
      <c r="W61" s="229">
        <v>0.78237670923764469</v>
      </c>
      <c r="X61" s="229">
        <v>0.8164302151584435</v>
      </c>
      <c r="Y61" s="229">
        <v>0.70963862350794815</v>
      </c>
      <c r="DA61" s="73" t="s">
        <v>2281</v>
      </c>
    </row>
    <row r="62" spans="1:105" ht="12" customHeight="1" x14ac:dyDescent="0.25">
      <c r="A62" s="64" t="s">
        <v>39</v>
      </c>
      <c r="B62" s="229">
        <v>0.60248812290113085</v>
      </c>
      <c r="C62" s="229">
        <v>0.81043882135544454</v>
      </c>
      <c r="D62" s="229">
        <v>0.97922010048208363</v>
      </c>
      <c r="E62" s="229">
        <v>0.59251758541184074</v>
      </c>
      <c r="F62" s="229">
        <v>0.50563367053547548</v>
      </c>
      <c r="G62" s="229">
        <v>0.60248812290482523</v>
      </c>
      <c r="H62" s="229">
        <v>0.47928314744076689</v>
      </c>
      <c r="I62" s="229">
        <v>0.28771243459027551</v>
      </c>
      <c r="J62" s="229">
        <v>0.37246072135996822</v>
      </c>
      <c r="K62" s="229">
        <v>0.49780132493670248</v>
      </c>
      <c r="L62" s="229">
        <v>0.34112621140995419</v>
      </c>
      <c r="M62" s="229">
        <v>7.3352288019251949E-2</v>
      </c>
      <c r="N62" s="229">
        <v>0.1680711122780752</v>
      </c>
      <c r="O62" s="229">
        <v>0.2414234002962875</v>
      </c>
      <c r="P62" s="229">
        <v>0.18089000850989281</v>
      </c>
      <c r="Q62" s="229">
        <v>0.33329130203315399</v>
      </c>
      <c r="R62" s="229">
        <v>0.2563779246418374</v>
      </c>
      <c r="S62" s="229">
        <v>0.30572042001772881</v>
      </c>
      <c r="T62" s="229">
        <v>0.25074786541585392</v>
      </c>
      <c r="U62" s="229">
        <v>0.44873059016282141</v>
      </c>
      <c r="V62" s="229">
        <v>0.33531925141670071</v>
      </c>
      <c r="W62" s="229">
        <v>0.20294876514562421</v>
      </c>
      <c r="X62" s="229">
        <v>0.42541045413643108</v>
      </c>
      <c r="Y62" s="229">
        <v>0.4436030316685593</v>
      </c>
      <c r="DA62" s="73" t="s">
        <v>2282</v>
      </c>
    </row>
    <row r="63" spans="1:105" ht="12" customHeight="1" x14ac:dyDescent="0.25">
      <c r="A63" s="166" t="s">
        <v>2203</v>
      </c>
      <c r="B63" s="347">
        <v>0.57927165268800163</v>
      </c>
      <c r="C63" s="347">
        <v>0.61640953895094308</v>
      </c>
      <c r="D63" s="347">
        <v>0.59391344887637554</v>
      </c>
      <c r="E63" s="347">
        <v>0.59477506311194261</v>
      </c>
      <c r="F63" s="347">
        <v>0.73287091297178397</v>
      </c>
      <c r="G63" s="347">
        <v>0.7969375768130863</v>
      </c>
      <c r="H63" s="347">
        <v>0.70932177646619921</v>
      </c>
      <c r="I63" s="347">
        <v>0.70214404233345262</v>
      </c>
      <c r="J63" s="347">
        <v>0.8133177182682001</v>
      </c>
      <c r="K63" s="347">
        <v>0.71601490471343188</v>
      </c>
      <c r="L63" s="347">
        <v>0.70176999884266911</v>
      </c>
      <c r="M63" s="347">
        <v>0.70562423745392977</v>
      </c>
      <c r="N63" s="347">
        <v>0.68673516630748965</v>
      </c>
      <c r="O63" s="347">
        <v>0.71136049771776821</v>
      </c>
      <c r="P63" s="347">
        <v>0.71863070707539656</v>
      </c>
      <c r="Q63" s="347">
        <v>0.7373643858122062</v>
      </c>
      <c r="R63" s="347">
        <v>0.73763977385021007</v>
      </c>
      <c r="S63" s="347">
        <v>0.7559510971504364</v>
      </c>
      <c r="T63" s="347">
        <v>0.79936498514789389</v>
      </c>
      <c r="U63" s="347">
        <v>0.80193635009775754</v>
      </c>
      <c r="V63" s="347">
        <v>0.75769907207231713</v>
      </c>
      <c r="W63" s="347">
        <v>0.7703196962523744</v>
      </c>
      <c r="X63" s="347">
        <v>0.80666388688421986</v>
      </c>
      <c r="Y63" s="347">
        <v>0.74827975111586642</v>
      </c>
      <c r="DA63" s="168" t="s">
        <v>2283</v>
      </c>
    </row>
    <row r="64" spans="1:105" ht="12" customHeight="1" x14ac:dyDescent="0.25">
      <c r="A64" s="60" t="s">
        <v>2205</v>
      </c>
      <c r="B64" s="262">
        <v>0.67299791434255063</v>
      </c>
      <c r="C64" s="262">
        <v>0.71614471754286579</v>
      </c>
      <c r="D64" s="262">
        <v>0.6900087558903446</v>
      </c>
      <c r="E64" s="262">
        <v>0.69100977947023801</v>
      </c>
      <c r="F64" s="262">
        <v>0.8514495636436441</v>
      </c>
      <c r="G64" s="262">
        <v>0.92588222566673239</v>
      </c>
      <c r="H64" s="262">
        <v>0.82409017245078242</v>
      </c>
      <c r="I64" s="262">
        <v>0.81575107959404025</v>
      </c>
      <c r="J64" s="262">
        <v>0.94491267707027271</v>
      </c>
      <c r="K64" s="262">
        <v>0.83186625009917525</v>
      </c>
      <c r="L64" s="262">
        <v>0.81531651579654973</v>
      </c>
      <c r="M64" s="262">
        <v>0.81979437093536145</v>
      </c>
      <c r="N64" s="262">
        <v>0.79784904454758954</v>
      </c>
      <c r="O64" s="262">
        <v>0.82645875918183498</v>
      </c>
      <c r="P64" s="262">
        <v>0.83490528977212608</v>
      </c>
      <c r="Q64" s="262">
        <v>0.85667008122935073</v>
      </c>
      <c r="R64" s="262">
        <v>0.85699002710336603</v>
      </c>
      <c r="S64" s="262">
        <v>0.8782641259354419</v>
      </c>
      <c r="T64" s="262">
        <v>0.92870238912372627</v>
      </c>
      <c r="U64" s="262">
        <v>0.93168980140299407</v>
      </c>
      <c r="V64" s="262">
        <v>0.88029492352633021</v>
      </c>
      <c r="W64" s="262">
        <v>0.89495756705716156</v>
      </c>
      <c r="X64" s="262">
        <v>0.93718225452494996</v>
      </c>
      <c r="Y64" s="262">
        <v>0.86935155467891889</v>
      </c>
      <c r="DA64" s="72" t="s">
        <v>2284</v>
      </c>
    </row>
    <row r="65" spans="1:105" ht="12" customHeight="1" x14ac:dyDescent="0.25">
      <c r="A65" s="101" t="s">
        <v>2207</v>
      </c>
      <c r="B65" s="278">
        <v>0.2277460985837079</v>
      </c>
      <c r="C65" s="278">
        <v>0.2423472078677244</v>
      </c>
      <c r="D65" s="278">
        <v>0.23350265846832549</v>
      </c>
      <c r="E65" s="278">
        <v>0.23384141020893651</v>
      </c>
      <c r="F65" s="278">
        <v>0.2881350924394388</v>
      </c>
      <c r="G65" s="278">
        <v>0.31332350390653552</v>
      </c>
      <c r="H65" s="278">
        <v>0.27887652793127582</v>
      </c>
      <c r="I65" s="278">
        <v>0.27605453424693338</v>
      </c>
      <c r="J65" s="278">
        <v>0.31976351058274821</v>
      </c>
      <c r="K65" s="278">
        <v>0.28150799425377621</v>
      </c>
      <c r="L65" s="278">
        <v>0.27590747553047229</v>
      </c>
      <c r="M65" s="278">
        <v>0.27742280569146338</v>
      </c>
      <c r="N65" s="278">
        <v>0.26999638970941148</v>
      </c>
      <c r="O65" s="278">
        <v>0.27967807036648717</v>
      </c>
      <c r="P65" s="278">
        <v>0.28253642155526609</v>
      </c>
      <c r="Q65" s="278">
        <v>0.28990174354993109</v>
      </c>
      <c r="R65" s="278">
        <v>0.29001001494722989</v>
      </c>
      <c r="S65" s="278">
        <v>0.2972092839295456</v>
      </c>
      <c r="T65" s="278">
        <v>0.31427786232431182</v>
      </c>
      <c r="U65" s="278">
        <v>0.31528881863927888</v>
      </c>
      <c r="V65" s="278">
        <v>0.29789651671063072</v>
      </c>
      <c r="W65" s="278">
        <v>0.30285843381008037</v>
      </c>
      <c r="X65" s="278">
        <v>0.31714749419164118</v>
      </c>
      <c r="Y65" s="278">
        <v>0.29419322208334309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13.806116325606187</v>
      </c>
      <c r="C66" s="261">
        <f t="shared" si="3"/>
        <v>14.202964210291302</v>
      </c>
      <c r="D66" s="261">
        <f t="shared" si="3"/>
        <v>13.865272511135924</v>
      </c>
      <c r="E66" s="261">
        <f t="shared" si="3"/>
        <v>13.54357808247395</v>
      </c>
      <c r="F66" s="261">
        <f t="shared" si="3"/>
        <v>16.049118339900431</v>
      </c>
      <c r="G66" s="261">
        <f t="shared" si="3"/>
        <v>17.200419281068164</v>
      </c>
      <c r="H66" s="261">
        <f t="shared" si="3"/>
        <v>15.692247585290778</v>
      </c>
      <c r="I66" s="261">
        <f t="shared" si="3"/>
        <v>15.454897727332892</v>
      </c>
      <c r="J66" s="261">
        <f t="shared" si="3"/>
        <v>17.312161518691784</v>
      </c>
      <c r="K66" s="261">
        <f t="shared" si="3"/>
        <v>15.4183541900093</v>
      </c>
      <c r="L66" s="261">
        <f t="shared" si="3"/>
        <v>15.038505690209345</v>
      </c>
      <c r="M66" s="261">
        <f t="shared" si="3"/>
        <v>14.866374360450225</v>
      </c>
      <c r="N66" s="261">
        <f t="shared" si="3"/>
        <v>14.510784049591059</v>
      </c>
      <c r="O66" s="261">
        <f t="shared" si="3"/>
        <v>15.015951610597012</v>
      </c>
      <c r="P66" s="261">
        <f t="shared" si="3"/>
        <v>15.011536996023967</v>
      </c>
      <c r="Q66" s="261">
        <f t="shared" si="3"/>
        <v>15.521538402708181</v>
      </c>
      <c r="R66" s="261">
        <f t="shared" si="3"/>
        <v>15.349742974724483</v>
      </c>
      <c r="S66" s="261">
        <f t="shared" si="3"/>
        <v>15.521546004798333</v>
      </c>
      <c r="T66" s="261">
        <f t="shared" si="3"/>
        <v>16.534549227734558</v>
      </c>
      <c r="U66" s="261">
        <f t="shared" si="3"/>
        <v>16.436832235001244</v>
      </c>
      <c r="V66" s="261">
        <f t="shared" si="3"/>
        <v>15.827102721993262</v>
      </c>
      <c r="W66" s="261">
        <f t="shared" si="3"/>
        <v>16.514049565029634</v>
      </c>
      <c r="X66" s="261">
        <f t="shared" si="3"/>
        <v>17.187965287264639</v>
      </c>
      <c r="Y66" s="261">
        <f t="shared" si="3"/>
        <v>15.995217233904206</v>
      </c>
      <c r="DA66" s="70"/>
    </row>
    <row r="67" spans="1:105" ht="12" customHeight="1" x14ac:dyDescent="0.25">
      <c r="A67" s="165" t="s">
        <v>2210</v>
      </c>
      <c r="B67" s="346">
        <v>2.4693023622375572</v>
      </c>
      <c r="C67" s="346">
        <v>2.2704807934875109</v>
      </c>
      <c r="D67" s="346">
        <v>2.3148221344279718</v>
      </c>
      <c r="E67" s="346">
        <v>2.0828122775431299</v>
      </c>
      <c r="F67" s="346">
        <v>2.1073065612857431</v>
      </c>
      <c r="G67" s="346">
        <v>2.106224808339423</v>
      </c>
      <c r="H67" s="346">
        <v>2.156436967995139</v>
      </c>
      <c r="I67" s="346">
        <v>2.0806927520759042</v>
      </c>
      <c r="J67" s="346">
        <v>1.9745748540792321</v>
      </c>
      <c r="K67" s="346">
        <v>1.860435934264574</v>
      </c>
      <c r="L67" s="346">
        <v>1.7695246340931969</v>
      </c>
      <c r="M67" s="346">
        <v>1.5944670066235469</v>
      </c>
      <c r="N67" s="346">
        <v>1.581422404547008</v>
      </c>
      <c r="O67" s="346">
        <v>1.624510597668434</v>
      </c>
      <c r="P67" s="346">
        <v>1.5290396731690861</v>
      </c>
      <c r="Q67" s="346">
        <v>1.651919061292864</v>
      </c>
      <c r="R67" s="346">
        <v>1.5253654200899109</v>
      </c>
      <c r="S67" s="346">
        <v>1.408967381662338</v>
      </c>
      <c r="T67" s="346">
        <v>1.581478662338639</v>
      </c>
      <c r="U67" s="346">
        <v>1.4731068947709489</v>
      </c>
      <c r="V67" s="346">
        <v>1.608342181018215</v>
      </c>
      <c r="W67" s="346">
        <v>1.943152452267471</v>
      </c>
      <c r="X67" s="346">
        <v>1.954227047488484</v>
      </c>
      <c r="Y67" s="346">
        <v>1.8484988827490061</v>
      </c>
      <c r="DA67" s="167" t="s">
        <v>2286</v>
      </c>
    </row>
    <row r="68" spans="1:105" ht="12" customHeight="1" x14ac:dyDescent="0.25">
      <c r="A68" s="165" t="s">
        <v>2212</v>
      </c>
      <c r="B68" s="346">
        <v>0.94133449091012777</v>
      </c>
      <c r="C68" s="346">
        <v>0.87053574672947187</v>
      </c>
      <c r="D68" s="346">
        <v>0.89221250581951195</v>
      </c>
      <c r="E68" s="346">
        <v>0.78706559774912122</v>
      </c>
      <c r="F68" s="346">
        <v>0.78987434751881103</v>
      </c>
      <c r="G68" s="346">
        <v>0.79253102666097219</v>
      </c>
      <c r="H68" s="346">
        <v>0.8064807210272692</v>
      </c>
      <c r="I68" s="346">
        <v>0.77368508978318806</v>
      </c>
      <c r="J68" s="346">
        <v>0.74196886489662295</v>
      </c>
      <c r="K68" s="346">
        <v>0.70847497747712584</v>
      </c>
      <c r="L68" s="346">
        <v>0.67517367143916818</v>
      </c>
      <c r="M68" s="346">
        <v>0.60893266538229684</v>
      </c>
      <c r="N68" s="346">
        <v>0.60536600113853278</v>
      </c>
      <c r="O68" s="346">
        <v>0.62552468122459726</v>
      </c>
      <c r="P68" s="346">
        <v>0.58611144066106979</v>
      </c>
      <c r="Q68" s="346">
        <v>0.63704305209825729</v>
      </c>
      <c r="R68" s="346">
        <v>0.58685921320301249</v>
      </c>
      <c r="S68" s="346">
        <v>0.54644937074798616</v>
      </c>
      <c r="T68" s="346">
        <v>0.60784539246187896</v>
      </c>
      <c r="U68" s="346">
        <v>0.57235502722515441</v>
      </c>
      <c r="V68" s="346">
        <v>0.62126252173220653</v>
      </c>
      <c r="W68" s="346">
        <v>0.74691219573208334</v>
      </c>
      <c r="X68" s="346">
        <v>0.7575286093438357</v>
      </c>
      <c r="Y68" s="346">
        <v>0.71825735831078918</v>
      </c>
      <c r="DA68" s="167" t="s">
        <v>2287</v>
      </c>
    </row>
    <row r="69" spans="1:105" ht="12" customHeight="1" x14ac:dyDescent="0.25">
      <c r="A69" s="64" t="s">
        <v>28</v>
      </c>
      <c r="B69" s="229">
        <v>9.6395690324491287E-2</v>
      </c>
      <c r="C69" s="229">
        <v>8.3887582885527459E-2</v>
      </c>
      <c r="D69" s="229">
        <v>0.1107926139507954</v>
      </c>
      <c r="E69" s="229">
        <v>7.6246929634533292E-2</v>
      </c>
      <c r="F69" s="229">
        <v>8.9586390984167485E-2</v>
      </c>
      <c r="G69" s="229">
        <v>8.1888514291709194E-2</v>
      </c>
      <c r="H69" s="229">
        <v>8.9209142592209856E-2</v>
      </c>
      <c r="I69" s="229">
        <v>4.3742106920162539E-2</v>
      </c>
      <c r="J69" s="229">
        <v>5.0626409693554253E-2</v>
      </c>
      <c r="K69" s="229">
        <v>3.7754839720872152E-2</v>
      </c>
      <c r="L69" s="229">
        <v>3.7420653372258909E-2</v>
      </c>
      <c r="M69" s="229">
        <v>8.0781679484059603E-3</v>
      </c>
      <c r="N69" s="229">
        <v>3.9716689010486552E-3</v>
      </c>
      <c r="O69" s="229">
        <v>9.2703950135905721E-3</v>
      </c>
      <c r="P69" s="229">
        <v>3.7733484708649019E-3</v>
      </c>
      <c r="Q69" s="229">
        <v>6.4818161549543918E-3</v>
      </c>
      <c r="R69" s="229">
        <v>2.4082135045831381E-3</v>
      </c>
      <c r="S69" s="229">
        <v>3.11223168225718E-3</v>
      </c>
      <c r="T69" s="229">
        <v>2.84378920815243E-3</v>
      </c>
      <c r="U69" s="229">
        <v>5.5404501307598046E-3</v>
      </c>
      <c r="V69" s="229">
        <v>3.6335290034177291E-3</v>
      </c>
      <c r="W69" s="229">
        <v>4.0082762260190818E-3</v>
      </c>
      <c r="X69" s="229">
        <v>4.8011471431039024E-3</v>
      </c>
      <c r="Y69" s="229">
        <v>3.8004849448316472E-3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9.0943472571445341E-5</v>
      </c>
      <c r="Y70" s="229">
        <v>5.1210887467368168E-5</v>
      </c>
      <c r="DA70" s="73" t="s">
        <v>2289</v>
      </c>
    </row>
    <row r="71" spans="1:105" ht="12" customHeight="1" x14ac:dyDescent="0.25">
      <c r="A71" s="64" t="s">
        <v>31</v>
      </c>
      <c r="B71" s="229">
        <v>4.6976754061798911E-3</v>
      </c>
      <c r="C71" s="229">
        <v>4.7047900073581344E-3</v>
      </c>
      <c r="D71" s="229">
        <v>9.2990632812083567E-3</v>
      </c>
      <c r="E71" s="229">
        <v>4.7589993045813626E-3</v>
      </c>
      <c r="F71" s="229">
        <v>1.0742679994735899E-2</v>
      </c>
      <c r="G71" s="229">
        <v>1.08264994734077E-2</v>
      </c>
      <c r="H71" s="229">
        <v>1.0703666430650269E-2</v>
      </c>
      <c r="I71" s="229">
        <v>9.5398499854227534E-3</v>
      </c>
      <c r="J71" s="229">
        <v>1.9433610827367571E-2</v>
      </c>
      <c r="K71" s="229">
        <v>2.3787583372121179E-2</v>
      </c>
      <c r="L71" s="229">
        <v>1.9246260038348791E-2</v>
      </c>
      <c r="M71" s="229">
        <v>2.4605093206523671E-2</v>
      </c>
      <c r="N71" s="229">
        <v>1.455675677626515E-2</v>
      </c>
      <c r="O71" s="229">
        <v>9.6883188562199764E-3</v>
      </c>
      <c r="P71" s="229">
        <v>9.700436961525033E-3</v>
      </c>
      <c r="Q71" s="229">
        <v>9.5035958402070186E-3</v>
      </c>
      <c r="R71" s="229">
        <v>1.9291903581502821E-2</v>
      </c>
      <c r="S71" s="229">
        <v>2.0477653348288979E-2</v>
      </c>
      <c r="T71" s="229">
        <v>1.376604211105016E-2</v>
      </c>
      <c r="U71" s="229">
        <v>1.3654700872047371E-2</v>
      </c>
      <c r="V71" s="229">
        <v>1.454817369986698E-2</v>
      </c>
      <c r="W71" s="229">
        <v>1.156114228884568E-2</v>
      </c>
      <c r="X71" s="229">
        <v>1.74869415880432E-2</v>
      </c>
      <c r="Y71" s="229">
        <v>2.0781101560641529E-2</v>
      </c>
      <c r="DA71" s="73" t="s">
        <v>2290</v>
      </c>
    </row>
    <row r="72" spans="1:105" ht="12" customHeight="1" x14ac:dyDescent="0.25">
      <c r="A72" s="64" t="s">
        <v>159</v>
      </c>
      <c r="B72" s="229">
        <v>0.14595899936386161</v>
      </c>
      <c r="C72" s="229">
        <v>0.13566801159694969</v>
      </c>
      <c r="D72" s="229">
        <v>0.1103519086874537</v>
      </c>
      <c r="E72" s="229">
        <v>9.7598161508988437E-2</v>
      </c>
      <c r="F72" s="229">
        <v>8.7760022164749554E-2</v>
      </c>
      <c r="G72" s="229">
        <v>5.4933908881293458E-2</v>
      </c>
      <c r="H72" s="229">
        <v>3.6438958101671123E-2</v>
      </c>
      <c r="I72" s="229">
        <v>3.7369347165385772E-2</v>
      </c>
      <c r="J72" s="229">
        <v>1.7034796027434958E-2</v>
      </c>
      <c r="K72" s="229">
        <v>1.6644734448755659E-2</v>
      </c>
      <c r="L72" s="229">
        <v>1.6882372396023061E-2</v>
      </c>
      <c r="M72" s="229">
        <v>1.733592905586322E-2</v>
      </c>
      <c r="N72" s="229">
        <v>1.70789136258684E-2</v>
      </c>
      <c r="O72" s="229">
        <v>1.279241928538793E-2</v>
      </c>
      <c r="P72" s="229">
        <v>2.1373282249844961E-2</v>
      </c>
      <c r="Q72" s="229">
        <v>2.508194436881666E-2</v>
      </c>
      <c r="R72" s="229">
        <v>2.1257334728563709E-2</v>
      </c>
      <c r="S72" s="229">
        <v>1.941984983052621E-2</v>
      </c>
      <c r="T72" s="229">
        <v>1.6748432300511769E-2</v>
      </c>
      <c r="U72" s="229">
        <v>1.7654833457947529E-2</v>
      </c>
      <c r="V72" s="229">
        <v>1.3872981938898949E-2</v>
      </c>
      <c r="W72" s="229">
        <v>1.2862290014143509E-2</v>
      </c>
      <c r="X72" s="229">
        <v>1.6574581739485669E-2</v>
      </c>
      <c r="Y72" s="229">
        <v>1.5203438032560119E-2</v>
      </c>
      <c r="DA72" s="73" t="s">
        <v>2291</v>
      </c>
    </row>
    <row r="73" spans="1:105" ht="12" customHeight="1" x14ac:dyDescent="0.25">
      <c r="A73" s="64" t="s">
        <v>32</v>
      </c>
      <c r="B73" s="229">
        <v>0.37441158027155158</v>
      </c>
      <c r="C73" s="229">
        <v>0.2723899959940036</v>
      </c>
      <c r="D73" s="229">
        <v>0.20626302667100629</v>
      </c>
      <c r="E73" s="229">
        <v>0.18964959219995231</v>
      </c>
      <c r="F73" s="229">
        <v>0.1937733774962872</v>
      </c>
      <c r="G73" s="229">
        <v>0.18423129957976769</v>
      </c>
      <c r="H73" s="229">
        <v>0.19721587926065329</v>
      </c>
      <c r="I73" s="229">
        <v>0.2263818498502084</v>
      </c>
      <c r="J73" s="229">
        <v>0.148764689162944</v>
      </c>
      <c r="K73" s="229">
        <v>0.1092562354096232</v>
      </c>
      <c r="L73" s="229">
        <v>5.5249108884509061E-2</v>
      </c>
      <c r="M73" s="229">
        <v>3.0437749504646311E-2</v>
      </c>
      <c r="N73" s="229">
        <v>2.971553304447104E-2</v>
      </c>
      <c r="O73" s="229">
        <v>1.112432413787035E-2</v>
      </c>
      <c r="P73" s="229">
        <v>1.1138238392071819E-2</v>
      </c>
      <c r="Q73" s="229">
        <v>1.091222142569198E-2</v>
      </c>
      <c r="R73" s="229">
        <v>7.3839294085532511E-3</v>
      </c>
      <c r="S73" s="229">
        <v>5.3928411330174727E-3</v>
      </c>
      <c r="T73" s="229">
        <v>6.1503313986324033E-3</v>
      </c>
      <c r="U73" s="229">
        <v>7.3300596070252451E-3</v>
      </c>
      <c r="V73" s="229">
        <v>6.8245694613484134E-3</v>
      </c>
      <c r="W73" s="229">
        <v>6.990544667585535E-3</v>
      </c>
      <c r="X73" s="229">
        <v>6.8387126484622997E-3</v>
      </c>
      <c r="Y73" s="229">
        <v>7.3115899043474514E-3</v>
      </c>
      <c r="DA73" s="73" t="s">
        <v>2292</v>
      </c>
    </row>
    <row r="74" spans="1:105" ht="12" customHeight="1" x14ac:dyDescent="0.25">
      <c r="A74" s="64" t="s">
        <v>33</v>
      </c>
      <c r="B74" s="229">
        <v>4.8138621308281256E-3</v>
      </c>
      <c r="C74" s="229">
        <v>9.9870227373002086E-3</v>
      </c>
      <c r="D74" s="229">
        <v>1.477261623092386E-2</v>
      </c>
      <c r="E74" s="229">
        <v>4.8138621308274118E-3</v>
      </c>
      <c r="F74" s="229">
        <v>4.8409016968815454E-3</v>
      </c>
      <c r="G74" s="229">
        <v>4.8409016968692688E-3</v>
      </c>
      <c r="H74" s="229">
        <v>4.8409016968804716E-3</v>
      </c>
      <c r="I74" s="229">
        <v>4.8409016968756751E-3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0.16518256116922281</v>
      </c>
      <c r="C75" s="229">
        <v>0.1894522278196222</v>
      </c>
      <c r="D75" s="229">
        <v>0.23184013443956561</v>
      </c>
      <c r="E75" s="229">
        <v>0.27982642112170047</v>
      </c>
      <c r="F75" s="229">
        <v>0.28260057105346181</v>
      </c>
      <c r="G75" s="229">
        <v>0.32307830283472028</v>
      </c>
      <c r="H75" s="229">
        <v>0.35323929573646201</v>
      </c>
      <c r="I75" s="229">
        <v>0.39142235368306971</v>
      </c>
      <c r="J75" s="229">
        <v>0.42643927191125602</v>
      </c>
      <c r="K75" s="229">
        <v>0.38258230859044828</v>
      </c>
      <c r="L75" s="229">
        <v>0.44949323869978752</v>
      </c>
      <c r="M75" s="229">
        <v>0.49021696329491388</v>
      </c>
      <c r="N75" s="229">
        <v>0.44822024603078081</v>
      </c>
      <c r="O75" s="229">
        <v>0.47490788145510732</v>
      </c>
      <c r="P75" s="229">
        <v>0.41282029790674363</v>
      </c>
      <c r="Q75" s="229">
        <v>0.39421279910509888</v>
      </c>
      <c r="R75" s="229">
        <v>0.37541747779094781</v>
      </c>
      <c r="S75" s="229">
        <v>0.41512123585266852</v>
      </c>
      <c r="T75" s="229">
        <v>0.40700696388672242</v>
      </c>
      <c r="U75" s="229">
        <v>0.38482684496284109</v>
      </c>
      <c r="V75" s="229">
        <v>0.34764133309961309</v>
      </c>
      <c r="W75" s="229">
        <v>0.52588846813642509</v>
      </c>
      <c r="X75" s="229">
        <v>0.47781615668000449</v>
      </c>
      <c r="Y75" s="229">
        <v>0.45387841787844102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3.6386054772311271E-2</v>
      </c>
      <c r="C77" s="229">
        <v>2.178727953311424E-2</v>
      </c>
      <c r="D77" s="229">
        <v>2.44417108888032E-2</v>
      </c>
      <c r="E77" s="229">
        <v>2.2561671161543031E-2</v>
      </c>
      <c r="F77" s="229">
        <v>2.532638862600043E-2</v>
      </c>
      <c r="G77" s="229">
        <v>1.924353243082761E-2</v>
      </c>
      <c r="H77" s="229">
        <v>2.4552395142337379E-2</v>
      </c>
      <c r="I77" s="229">
        <v>6.1935404484379309E-3</v>
      </c>
      <c r="J77" s="229">
        <v>9.511281034515217E-3</v>
      </c>
      <c r="K77" s="229">
        <v>4.4680605310109353E-2</v>
      </c>
      <c r="L77" s="229">
        <v>3.2625577173235602E-2</v>
      </c>
      <c r="M77" s="229">
        <v>2.4441710889093079E-2</v>
      </c>
      <c r="N77" s="229">
        <v>6.0164058286666218E-2</v>
      </c>
      <c r="O77" s="229">
        <v>6.2265466520333809E-2</v>
      </c>
      <c r="P77" s="229">
        <v>9.3232372473169831E-2</v>
      </c>
      <c r="Q77" s="229">
        <v>0.1280700421335314</v>
      </c>
      <c r="R77" s="229">
        <v>0.1128075595194853</v>
      </c>
      <c r="S77" s="229">
        <v>2.5338332969910581E-2</v>
      </c>
      <c r="T77" s="229">
        <v>0.11409754865853269</v>
      </c>
      <c r="U77" s="229">
        <v>5.8822708468572529E-2</v>
      </c>
      <c r="V77" s="229">
        <v>0.17157930545333941</v>
      </c>
      <c r="W77" s="229">
        <v>0.14737289813894691</v>
      </c>
      <c r="X77" s="229">
        <v>0.1537874089495129</v>
      </c>
      <c r="Y77" s="229">
        <v>0.13367154127019529</v>
      </c>
      <c r="DA77" s="73" t="s">
        <v>2296</v>
      </c>
    </row>
    <row r="78" spans="1:105" ht="12" customHeight="1" x14ac:dyDescent="0.25">
      <c r="A78" s="64" t="s">
        <v>39</v>
      </c>
      <c r="B78" s="229">
        <v>0.11348806747168109</v>
      </c>
      <c r="C78" s="229">
        <v>0.15265883615559631</v>
      </c>
      <c r="D78" s="229">
        <v>0.18445143166975539</v>
      </c>
      <c r="E78" s="229">
        <v>0.1116099606869949</v>
      </c>
      <c r="F78" s="229">
        <v>9.5244015502527202E-2</v>
      </c>
      <c r="G78" s="229">
        <v>0.113488067472377</v>
      </c>
      <c r="H78" s="229">
        <v>9.0280482066404863E-2</v>
      </c>
      <c r="I78" s="229">
        <v>5.4195140033625293E-2</v>
      </c>
      <c r="J78" s="229">
        <v>7.01588062395508E-2</v>
      </c>
      <c r="K78" s="229">
        <v>9.3768670625195991E-2</v>
      </c>
      <c r="L78" s="229">
        <v>6.4256460875005236E-2</v>
      </c>
      <c r="M78" s="229">
        <v>1.3817051482850781E-2</v>
      </c>
      <c r="N78" s="229">
        <v>3.1658824473432448E-2</v>
      </c>
      <c r="O78" s="229">
        <v>4.5475875956087368E-2</v>
      </c>
      <c r="P78" s="229">
        <v>3.4073464206849619E-2</v>
      </c>
      <c r="Q78" s="229">
        <v>6.2780633069956959E-2</v>
      </c>
      <c r="R78" s="229">
        <v>4.829279466937654E-2</v>
      </c>
      <c r="S78" s="229">
        <v>5.7587225931317307E-2</v>
      </c>
      <c r="T78" s="229">
        <v>4.7232284898277153E-2</v>
      </c>
      <c r="U78" s="229">
        <v>8.4525429725960846E-2</v>
      </c>
      <c r="V78" s="229">
        <v>6.3162629075721982E-2</v>
      </c>
      <c r="W78" s="229">
        <v>3.822857626011758E-2</v>
      </c>
      <c r="X78" s="229">
        <v>8.0132717122651811E-2</v>
      </c>
      <c r="Y78" s="229">
        <v>8.3559573832304807E-2</v>
      </c>
      <c r="DA78" s="73" t="s">
        <v>2297</v>
      </c>
    </row>
    <row r="79" spans="1:105" ht="12" customHeight="1" x14ac:dyDescent="0.25">
      <c r="A79" s="165" t="s">
        <v>2224</v>
      </c>
      <c r="B79" s="346">
        <v>10.395479472458501</v>
      </c>
      <c r="C79" s="346">
        <v>11.06194767007432</v>
      </c>
      <c r="D79" s="346">
        <v>10.65823787088844</v>
      </c>
      <c r="E79" s="346">
        <v>10.6737002071817</v>
      </c>
      <c r="F79" s="346">
        <v>13.151937431095879</v>
      </c>
      <c r="G79" s="346">
        <v>14.301663446067771</v>
      </c>
      <c r="H79" s="346">
        <v>12.72932989626837</v>
      </c>
      <c r="I79" s="346">
        <v>12.600519885473799</v>
      </c>
      <c r="J79" s="346">
        <v>14.59561779971593</v>
      </c>
      <c r="K79" s="346">
        <v>12.8494432782676</v>
      </c>
      <c r="L79" s="346">
        <v>12.59380738467698</v>
      </c>
      <c r="M79" s="346">
        <v>12.662974688444381</v>
      </c>
      <c r="N79" s="346">
        <v>12.323995643905519</v>
      </c>
      <c r="O79" s="346">
        <v>12.765916331703981</v>
      </c>
      <c r="P79" s="346">
        <v>12.89638588219381</v>
      </c>
      <c r="Q79" s="346">
        <v>13.232576289317061</v>
      </c>
      <c r="R79" s="346">
        <v>13.23751834143156</v>
      </c>
      <c r="S79" s="346">
        <v>13.566129252388009</v>
      </c>
      <c r="T79" s="346">
        <v>14.34522517293404</v>
      </c>
      <c r="U79" s="346">
        <v>14.39137031300514</v>
      </c>
      <c r="V79" s="346">
        <v>13.59749801924284</v>
      </c>
      <c r="W79" s="346">
        <v>13.82398491703008</v>
      </c>
      <c r="X79" s="346">
        <v>14.47620963043232</v>
      </c>
      <c r="Y79" s="346">
        <v>13.428460992844411</v>
      </c>
      <c r="DA79" s="167" t="s">
        <v>2298</v>
      </c>
    </row>
    <row r="80" spans="1:105" ht="12" customHeight="1" x14ac:dyDescent="0.25">
      <c r="A80" s="132" t="s">
        <v>2226</v>
      </c>
      <c r="B80" s="316">
        <v>10.09875897991942</v>
      </c>
      <c r="C80" s="316">
        <v>10.74620402690692</v>
      </c>
      <c r="D80" s="316">
        <v>10.354017406692691</v>
      </c>
      <c r="E80" s="316">
        <v>10.36903839806744</v>
      </c>
      <c r="F80" s="316">
        <v>12.776538743355021</v>
      </c>
      <c r="G80" s="316">
        <v>13.89344787187629</v>
      </c>
      <c r="H80" s="316">
        <v>12.365993789788631</v>
      </c>
      <c r="I80" s="316">
        <v>12.24086043190345</v>
      </c>
      <c r="J80" s="316">
        <v>14.17901182075</v>
      </c>
      <c r="K80" s="316">
        <v>12.482678748696671</v>
      </c>
      <c r="L80" s="316">
        <v>12.234339527516189</v>
      </c>
      <c r="M80" s="316">
        <v>12.301532573482801</v>
      </c>
      <c r="N80" s="316">
        <v>11.972229083527299</v>
      </c>
      <c r="O80" s="316">
        <v>12.401535930425579</v>
      </c>
      <c r="P80" s="316">
        <v>12.52828145939381</v>
      </c>
      <c r="Q80" s="316">
        <v>12.85487590863433</v>
      </c>
      <c r="R80" s="316">
        <v>12.85967689865145</v>
      </c>
      <c r="S80" s="316">
        <v>13.178908194977231</v>
      </c>
      <c r="T80" s="316">
        <v>13.93576620664258</v>
      </c>
      <c r="U80" s="316">
        <v>13.98059421567355</v>
      </c>
      <c r="V80" s="316">
        <v>13.209381596113129</v>
      </c>
      <c r="W80" s="316">
        <v>13.42940382778823</v>
      </c>
      <c r="X80" s="316">
        <v>14.063011945513511</v>
      </c>
      <c r="Y80" s="316">
        <v>13.045169431315671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0.99999999999999956</v>
      </c>
      <c r="D84" s="232">
        <f t="shared" si="4"/>
        <v>0.99999999999999989</v>
      </c>
      <c r="E84" s="232">
        <f t="shared" si="4"/>
        <v>1.0000000000000002</v>
      </c>
      <c r="F84" s="232">
        <f t="shared" si="4"/>
        <v>0.99999999999999989</v>
      </c>
      <c r="G84" s="232">
        <f t="shared" si="4"/>
        <v>1</v>
      </c>
      <c r="H84" s="232">
        <f t="shared" si="4"/>
        <v>1.0000000000000002</v>
      </c>
      <c r="I84" s="232">
        <f t="shared" si="4"/>
        <v>0.99999999999999989</v>
      </c>
      <c r="J84" s="232">
        <f t="shared" si="4"/>
        <v>1.0000000000000002</v>
      </c>
      <c r="K84" s="232">
        <f t="shared" si="4"/>
        <v>0.99999999999999978</v>
      </c>
      <c r="L84" s="232">
        <f t="shared" si="4"/>
        <v>0.99999999999999989</v>
      </c>
      <c r="M84" s="232">
        <f t="shared" si="4"/>
        <v>1</v>
      </c>
      <c r="N84" s="232">
        <f t="shared" si="4"/>
        <v>0.99999999999999956</v>
      </c>
      <c r="O84" s="232">
        <f t="shared" si="4"/>
        <v>1.0000000000000002</v>
      </c>
      <c r="P84" s="232">
        <f t="shared" si="4"/>
        <v>0.99999999999999956</v>
      </c>
      <c r="Q84" s="232">
        <f t="shared" si="4"/>
        <v>0.99999999999999989</v>
      </c>
      <c r="R84" s="232">
        <f t="shared" si="4"/>
        <v>1</v>
      </c>
      <c r="S84" s="232">
        <f t="shared" si="4"/>
        <v>1.0000000000000004</v>
      </c>
      <c r="T84" s="232">
        <f t="shared" si="4"/>
        <v>1</v>
      </c>
      <c r="U84" s="232">
        <f t="shared" si="4"/>
        <v>0.99999999999999978</v>
      </c>
      <c r="V84" s="232">
        <f t="shared" si="4"/>
        <v>1.0000000000000004</v>
      </c>
      <c r="W84" s="232">
        <f t="shared" si="4"/>
        <v>1.0000000000000002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1.1933899849297682E-2</v>
      </c>
      <c r="C85" s="299">
        <f t="shared" si="5"/>
        <v>1.3185218414719377E-2</v>
      </c>
      <c r="D85" s="299">
        <f t="shared" si="5"/>
        <v>1.2648482400654543E-2</v>
      </c>
      <c r="E85" s="299">
        <f t="shared" si="5"/>
        <v>1.374922646530757E-2</v>
      </c>
      <c r="F85" s="299">
        <f t="shared" si="5"/>
        <v>1.5614044224401219E-2</v>
      </c>
      <c r="G85" s="299">
        <f t="shared" si="5"/>
        <v>1.6345779615141741E-2</v>
      </c>
      <c r="H85" s="299">
        <f t="shared" si="5"/>
        <v>1.5116459880891523E-2</v>
      </c>
      <c r="I85" s="299">
        <f t="shared" si="5"/>
        <v>1.5399936148265547E-2</v>
      </c>
      <c r="J85" s="299">
        <f t="shared" si="5"/>
        <v>1.7129423890996469E-2</v>
      </c>
      <c r="K85" s="299">
        <f t="shared" si="5"/>
        <v>1.6381912971065643E-2</v>
      </c>
      <c r="L85" s="299">
        <f t="shared" si="5"/>
        <v>1.6644778639077779E-2</v>
      </c>
      <c r="M85" s="299">
        <f t="shared" si="5"/>
        <v>1.7640977818351167E-2</v>
      </c>
      <c r="N85" s="299">
        <f t="shared" si="5"/>
        <v>1.7422644810859179E-2</v>
      </c>
      <c r="O85" s="299">
        <f t="shared" si="5"/>
        <v>1.7442324093339366E-2</v>
      </c>
      <c r="P85" s="299">
        <f t="shared" si="5"/>
        <v>1.8083700540729417E-2</v>
      </c>
      <c r="Q85" s="299">
        <f t="shared" si="5"/>
        <v>1.7551561226227003E-2</v>
      </c>
      <c r="R85" s="299">
        <f t="shared" si="5"/>
        <v>1.8273751524281259E-2</v>
      </c>
      <c r="S85" s="299">
        <f t="shared" si="5"/>
        <v>1.9166271244953292E-2</v>
      </c>
      <c r="T85" s="299">
        <f t="shared" si="5"/>
        <v>1.8665259461008409E-2</v>
      </c>
      <c r="U85" s="299">
        <f t="shared" si="5"/>
        <v>1.9222797951100462E-2</v>
      </c>
      <c r="V85" s="299">
        <f t="shared" si="5"/>
        <v>1.7965001282482854E-2</v>
      </c>
      <c r="W85" s="299">
        <f t="shared" si="5"/>
        <v>1.6533019943997519E-2</v>
      </c>
      <c r="X85" s="299">
        <f t="shared" si="5"/>
        <v>1.6811608549906622E-2</v>
      </c>
      <c r="Y85" s="299">
        <f t="shared" si="5"/>
        <v>1.6621173316284061E-2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3.6082032815432982E-3</v>
      </c>
      <c r="C86" s="233">
        <f t="shared" si="6"/>
        <v>3.986538260973874E-3</v>
      </c>
      <c r="D86" s="233">
        <f t="shared" si="6"/>
        <v>3.8242566370514856E-3</v>
      </c>
      <c r="E86" s="233">
        <f t="shared" si="6"/>
        <v>4.1570655592290994E-3</v>
      </c>
      <c r="F86" s="233">
        <f t="shared" si="6"/>
        <v>4.7208914370068401E-3</v>
      </c>
      <c r="G86" s="233">
        <f t="shared" si="6"/>
        <v>4.9421309372064915E-3</v>
      </c>
      <c r="H86" s="233">
        <f t="shared" si="6"/>
        <v>4.5704472834804553E-3</v>
      </c>
      <c r="I86" s="233">
        <f t="shared" si="6"/>
        <v>4.6561560636022179E-3</v>
      </c>
      <c r="J86" s="233">
        <f t="shared" si="6"/>
        <v>5.1790650395039921E-3</v>
      </c>
      <c r="K86" s="233">
        <f t="shared" si="6"/>
        <v>4.953055823041317E-3</v>
      </c>
      <c r="L86" s="233">
        <f t="shared" si="6"/>
        <v>5.0325330080272677E-3</v>
      </c>
      <c r="M86" s="233">
        <f t="shared" si="6"/>
        <v>5.3337328834340081E-3</v>
      </c>
      <c r="N86" s="233">
        <f t="shared" si="6"/>
        <v>5.2677201060477323E-3</v>
      </c>
      <c r="O86" s="233">
        <f t="shared" si="6"/>
        <v>5.2736701184091682E-3</v>
      </c>
      <c r="P86" s="233">
        <f t="shared" si="6"/>
        <v>5.4675896779330007E-3</v>
      </c>
      <c r="Q86" s="233">
        <f t="shared" si="6"/>
        <v>5.3066978617561751E-3</v>
      </c>
      <c r="R86" s="233">
        <f t="shared" si="6"/>
        <v>5.5250514122505224E-3</v>
      </c>
      <c r="S86" s="233">
        <f t="shared" si="6"/>
        <v>5.7949039018505982E-3</v>
      </c>
      <c r="T86" s="233">
        <f t="shared" si="6"/>
        <v>5.6434234649648989E-3</v>
      </c>
      <c r="U86" s="233">
        <f t="shared" si="6"/>
        <v>5.8119946977505683E-3</v>
      </c>
      <c r="V86" s="233">
        <f t="shared" si="6"/>
        <v>5.4317010699732795E-3</v>
      </c>
      <c r="W86" s="233">
        <f t="shared" si="6"/>
        <v>4.9987428727469464E-3</v>
      </c>
      <c r="X86" s="233">
        <f t="shared" si="6"/>
        <v>5.0829738730683496E-3</v>
      </c>
      <c r="Y86" s="233">
        <f t="shared" si="6"/>
        <v>5.0253959611070024E-3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4.5070274204271586E-2</v>
      </c>
      <c r="C87" s="233">
        <f t="shared" si="7"/>
        <v>4.9796078138663588E-2</v>
      </c>
      <c r="D87" s="233">
        <f t="shared" si="7"/>
        <v>4.7769009063617397E-2</v>
      </c>
      <c r="E87" s="233">
        <f t="shared" si="7"/>
        <v>5.1926144404882718E-2</v>
      </c>
      <c r="F87" s="233">
        <f t="shared" si="7"/>
        <v>5.8968925792753375E-2</v>
      </c>
      <c r="G87" s="233">
        <f t="shared" si="7"/>
        <v>6.1732441082986506E-2</v>
      </c>
      <c r="H87" s="233">
        <f t="shared" si="7"/>
        <v>5.7089719239578361E-2</v>
      </c>
      <c r="I87" s="233">
        <f t="shared" si="7"/>
        <v>5.8160312529474484E-2</v>
      </c>
      <c r="J87" s="233">
        <f t="shared" si="7"/>
        <v>6.4691998548474919E-2</v>
      </c>
      <c r="K87" s="233">
        <f t="shared" si="7"/>
        <v>6.1868904458746023E-2</v>
      </c>
      <c r="L87" s="233">
        <f t="shared" si="7"/>
        <v>6.2861658536273568E-2</v>
      </c>
      <c r="M87" s="233">
        <f t="shared" si="7"/>
        <v>6.6623963460808705E-2</v>
      </c>
      <c r="N87" s="233">
        <f t="shared" si="7"/>
        <v>6.579939407110616E-2</v>
      </c>
      <c r="O87" s="233">
        <f t="shared" si="7"/>
        <v>6.5873716016884645E-2</v>
      </c>
      <c r="P87" s="233">
        <f t="shared" si="7"/>
        <v>6.8295976360701116E-2</v>
      </c>
      <c r="Q87" s="233">
        <f t="shared" si="7"/>
        <v>6.6286267453942629E-2</v>
      </c>
      <c r="R87" s="233">
        <f t="shared" si="7"/>
        <v>6.9013734180830358E-2</v>
      </c>
      <c r="S87" s="233">
        <f t="shared" si="7"/>
        <v>7.2384477110751605E-2</v>
      </c>
      <c r="T87" s="233">
        <f t="shared" si="7"/>
        <v>7.0492326282680429E-2</v>
      </c>
      <c r="U87" s="233">
        <f t="shared" si="7"/>
        <v>7.2597959222893457E-2</v>
      </c>
      <c r="V87" s="233">
        <f t="shared" si="7"/>
        <v>6.7847689699628511E-2</v>
      </c>
      <c r="W87" s="233">
        <f t="shared" si="7"/>
        <v>6.2439584017835635E-2</v>
      </c>
      <c r="X87" s="233">
        <f t="shared" si="7"/>
        <v>6.3491718275460379E-2</v>
      </c>
      <c r="Y87" s="233">
        <f t="shared" si="7"/>
        <v>6.2772509273716637E-2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2.3888547049672092E-2</v>
      </c>
      <c r="C88" s="233">
        <f t="shared" si="8"/>
        <v>2.6393359625752445E-2</v>
      </c>
      <c r="D88" s="233">
        <f t="shared" si="8"/>
        <v>2.5318954470090298E-2</v>
      </c>
      <c r="E88" s="233">
        <f t="shared" si="8"/>
        <v>2.752235626750513E-2</v>
      </c>
      <c r="F88" s="233">
        <f t="shared" si="8"/>
        <v>3.1255233812961844E-2</v>
      </c>
      <c r="G88" s="233">
        <f t="shared" si="8"/>
        <v>3.2719976732741241E-2</v>
      </c>
      <c r="H88" s="233">
        <f t="shared" si="8"/>
        <v>3.0259200064462529E-2</v>
      </c>
      <c r="I88" s="233">
        <f t="shared" si="8"/>
        <v>3.0826645429024416E-2</v>
      </c>
      <c r="J88" s="233">
        <f t="shared" si="8"/>
        <v>3.4288627667503666E-2</v>
      </c>
      <c r="K88" s="233">
        <f t="shared" si="8"/>
        <v>3.2792306263234289E-2</v>
      </c>
      <c r="L88" s="233">
        <f t="shared" si="8"/>
        <v>3.3318494597085684E-2</v>
      </c>
      <c r="M88" s="233">
        <f t="shared" si="8"/>
        <v>3.5312624870126118E-2</v>
      </c>
      <c r="N88" s="233">
        <f t="shared" si="8"/>
        <v>3.4875579278338648E-2</v>
      </c>
      <c r="O88" s="233">
        <f t="shared" si="8"/>
        <v>3.4914972056170564E-2</v>
      </c>
      <c r="P88" s="233">
        <f t="shared" si="8"/>
        <v>3.6198839998210504E-2</v>
      </c>
      <c r="Q88" s="233">
        <f t="shared" si="8"/>
        <v>3.5133636233137908E-2</v>
      </c>
      <c r="R88" s="233">
        <f t="shared" si="8"/>
        <v>3.6579272373188226E-2</v>
      </c>
      <c r="S88" s="233">
        <f t="shared" si="8"/>
        <v>3.8365863479974574E-2</v>
      </c>
      <c r="T88" s="233">
        <f t="shared" si="8"/>
        <v>3.7362968891923219E-2</v>
      </c>
      <c r="U88" s="233">
        <f t="shared" si="8"/>
        <v>3.8479015165208394E-2</v>
      </c>
      <c r="V88" s="233">
        <f t="shared" si="8"/>
        <v>3.5961235120409302E-2</v>
      </c>
      <c r="W88" s="233">
        <f t="shared" si="8"/>
        <v>3.3094782911940956E-2</v>
      </c>
      <c r="X88" s="233">
        <f t="shared" si="8"/>
        <v>3.3652444456264537E-2</v>
      </c>
      <c r="Y88" s="233">
        <f t="shared" si="8"/>
        <v>3.3271242913118039E-2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2.8606894019768795E-2</v>
      </c>
      <c r="C89" s="300">
        <f t="shared" si="9"/>
        <v>2.9218775349442529E-2</v>
      </c>
      <c r="D89" s="300">
        <f t="shared" si="9"/>
        <v>2.8862040754454983E-2</v>
      </c>
      <c r="E89" s="300">
        <f t="shared" si="9"/>
        <v>2.9692715751221174E-2</v>
      </c>
      <c r="F89" s="300">
        <f t="shared" si="9"/>
        <v>3.1673990108591316E-2</v>
      </c>
      <c r="G89" s="300">
        <f t="shared" si="9"/>
        <v>3.2700448524425961E-2</v>
      </c>
      <c r="H89" s="300">
        <f t="shared" si="9"/>
        <v>3.1191719726282423E-2</v>
      </c>
      <c r="I89" s="300">
        <f t="shared" si="9"/>
        <v>3.1284340600258052E-2</v>
      </c>
      <c r="J89" s="300">
        <f t="shared" si="9"/>
        <v>3.3285782298410609E-2</v>
      </c>
      <c r="K89" s="300">
        <f t="shared" si="9"/>
        <v>3.2248614806178064E-2</v>
      </c>
      <c r="L89" s="300">
        <f t="shared" si="9"/>
        <v>3.1948968298466267E-2</v>
      </c>
      <c r="M89" s="300">
        <f t="shared" si="9"/>
        <v>3.2650684014896042E-2</v>
      </c>
      <c r="N89" s="300">
        <f t="shared" si="9"/>
        <v>3.2615380900562589E-2</v>
      </c>
      <c r="O89" s="300">
        <f t="shared" si="9"/>
        <v>3.2551140963548705E-2</v>
      </c>
      <c r="P89" s="300">
        <f t="shared" si="9"/>
        <v>3.3806039739464659E-2</v>
      </c>
      <c r="Q89" s="300">
        <f t="shared" si="9"/>
        <v>3.333533705879619E-2</v>
      </c>
      <c r="R89" s="300">
        <f t="shared" si="9"/>
        <v>3.4534394017189253E-2</v>
      </c>
      <c r="S89" s="300">
        <f t="shared" si="9"/>
        <v>3.5457849827584244E-2</v>
      </c>
      <c r="T89" s="300">
        <f t="shared" si="9"/>
        <v>3.5158757243569774E-2</v>
      </c>
      <c r="U89" s="300">
        <f t="shared" si="9"/>
        <v>3.6211075602510273E-2</v>
      </c>
      <c r="V89" s="300">
        <f t="shared" si="9"/>
        <v>3.4582708869163488E-2</v>
      </c>
      <c r="W89" s="300">
        <f t="shared" si="9"/>
        <v>3.1554640267682121E-2</v>
      </c>
      <c r="X89" s="300">
        <f t="shared" si="9"/>
        <v>3.2187019121759988E-2</v>
      </c>
      <c r="Y89" s="300">
        <f t="shared" si="9"/>
        <v>3.1896877953422949E-2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6.8886999819378195E-2</v>
      </c>
      <c r="C90" s="301">
        <f t="shared" si="10"/>
        <v>6.8398776774058423E-2</v>
      </c>
      <c r="D90" s="301">
        <f t="shared" si="10"/>
        <v>6.8009743513345183E-2</v>
      </c>
      <c r="E90" s="301">
        <f t="shared" si="10"/>
        <v>6.9162292233653694E-2</v>
      </c>
      <c r="F90" s="301">
        <f t="shared" si="10"/>
        <v>7.1718651648598128E-2</v>
      </c>
      <c r="G90" s="301">
        <f t="shared" si="10"/>
        <v>7.3561895797612631E-2</v>
      </c>
      <c r="H90" s="301">
        <f t="shared" si="10"/>
        <v>7.0954178577037022E-2</v>
      </c>
      <c r="I90" s="301">
        <f t="shared" si="10"/>
        <v>7.1461549406348884E-2</v>
      </c>
      <c r="J90" s="301">
        <f t="shared" si="10"/>
        <v>7.5825159268568768E-2</v>
      </c>
      <c r="K90" s="301">
        <f t="shared" si="10"/>
        <v>7.4381894524500891E-2</v>
      </c>
      <c r="L90" s="301">
        <f t="shared" si="10"/>
        <v>7.5074025943789424E-2</v>
      </c>
      <c r="M90" s="301">
        <f t="shared" si="10"/>
        <v>7.792805675310345E-2</v>
      </c>
      <c r="N90" s="301">
        <f t="shared" si="10"/>
        <v>7.808256999732717E-2</v>
      </c>
      <c r="O90" s="301">
        <f t="shared" si="10"/>
        <v>7.8413823579079958E-2</v>
      </c>
      <c r="P90" s="301">
        <f t="shared" si="10"/>
        <v>8.1501684343909281E-2</v>
      </c>
      <c r="Q90" s="301">
        <f t="shared" si="10"/>
        <v>8.0288416388993339E-2</v>
      </c>
      <c r="R90" s="301">
        <f t="shared" si="10"/>
        <v>8.3101831480620905E-2</v>
      </c>
      <c r="S90" s="301">
        <f t="shared" si="10"/>
        <v>8.5349105846036347E-2</v>
      </c>
      <c r="T90" s="301">
        <f t="shared" si="10"/>
        <v>8.4801348978681371E-2</v>
      </c>
      <c r="U90" s="301">
        <f t="shared" si="10"/>
        <v>8.7114988808734362E-2</v>
      </c>
      <c r="V90" s="301">
        <f t="shared" si="10"/>
        <v>8.3251514576568264E-2</v>
      </c>
      <c r="W90" s="301">
        <f t="shared" si="10"/>
        <v>7.6332682378755318E-2</v>
      </c>
      <c r="X90" s="301">
        <f t="shared" si="10"/>
        <v>7.7678955676596009E-2</v>
      </c>
      <c r="Y90" s="301">
        <f t="shared" si="10"/>
        <v>7.6920753582570695E-2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5.5431398611973069E-2</v>
      </c>
      <c r="C91" s="302">
        <f t="shared" si="11"/>
        <v>4.8461074401974627E-2</v>
      </c>
      <c r="D91" s="302">
        <f t="shared" si="11"/>
        <v>4.9857575966754476E-2</v>
      </c>
      <c r="E91" s="302">
        <f t="shared" si="11"/>
        <v>4.6342376351827599E-2</v>
      </c>
      <c r="F91" s="302">
        <f t="shared" si="11"/>
        <v>3.7314097601113511E-2</v>
      </c>
      <c r="G91" s="302">
        <f t="shared" si="11"/>
        <v>3.2786438046250976E-2</v>
      </c>
      <c r="H91" s="302">
        <f t="shared" si="11"/>
        <v>4.0069734517880033E-2</v>
      </c>
      <c r="I91" s="302">
        <f t="shared" si="11"/>
        <v>3.9810815579180384E-2</v>
      </c>
      <c r="J91" s="302">
        <f t="shared" si="11"/>
        <v>2.959706309991008E-2</v>
      </c>
      <c r="K91" s="302">
        <f t="shared" si="11"/>
        <v>3.1589806099747653E-2</v>
      </c>
      <c r="L91" s="302">
        <f t="shared" si="11"/>
        <v>3.0999750360162583E-2</v>
      </c>
      <c r="M91" s="302">
        <f t="shared" si="11"/>
        <v>2.7000873274931378E-2</v>
      </c>
      <c r="N91" s="302">
        <f t="shared" si="11"/>
        <v>2.6578339545149023E-2</v>
      </c>
      <c r="O91" s="302">
        <f t="shared" si="11"/>
        <v>2.5886003632173405E-2</v>
      </c>
      <c r="P91" s="302">
        <f t="shared" si="11"/>
        <v>2.1978568525740164E-2</v>
      </c>
      <c r="Q91" s="302">
        <f t="shared" si="11"/>
        <v>2.2882954584478303E-2</v>
      </c>
      <c r="R91" s="302">
        <f t="shared" si="11"/>
        <v>1.9901146748356767E-2</v>
      </c>
      <c r="S91" s="302">
        <f t="shared" si="11"/>
        <v>1.7613051164059021E-2</v>
      </c>
      <c r="T91" s="302">
        <f t="shared" si="11"/>
        <v>1.8275594226786762E-2</v>
      </c>
      <c r="U91" s="302">
        <f t="shared" si="11"/>
        <v>1.5804286299964897E-2</v>
      </c>
      <c r="V91" s="302">
        <f t="shared" si="11"/>
        <v>1.9224655985281149E-2</v>
      </c>
      <c r="W91" s="302">
        <f t="shared" si="11"/>
        <v>2.941861478220326E-2</v>
      </c>
      <c r="X91" s="302">
        <f t="shared" si="11"/>
        <v>2.6339354181188091E-2</v>
      </c>
      <c r="Y91" s="302">
        <f t="shared" si="11"/>
        <v>2.7401076392453101E-2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1.2103512240042439E-2</v>
      </c>
      <c r="C92" s="302">
        <f t="shared" si="12"/>
        <v>1.8443841306050267E-2</v>
      </c>
      <c r="D92" s="302">
        <f t="shared" si="12"/>
        <v>1.6719117686631275E-2</v>
      </c>
      <c r="E92" s="302">
        <f t="shared" si="12"/>
        <v>2.1262153737994529E-2</v>
      </c>
      <c r="F92" s="302">
        <f t="shared" si="12"/>
        <v>3.2635511471434488E-2</v>
      </c>
      <c r="G92" s="302">
        <f t="shared" si="12"/>
        <v>3.892351089746917E-2</v>
      </c>
      <c r="H92" s="302">
        <f t="shared" si="12"/>
        <v>2.9171776876707259E-2</v>
      </c>
      <c r="I92" s="302">
        <f t="shared" si="12"/>
        <v>2.9905949303492031E-2</v>
      </c>
      <c r="J92" s="302">
        <f t="shared" si="12"/>
        <v>4.4287363855436024E-2</v>
      </c>
      <c r="K92" s="302">
        <f t="shared" si="12"/>
        <v>4.093604772789948E-2</v>
      </c>
      <c r="L92" s="302">
        <f t="shared" si="12"/>
        <v>4.21884526886563E-2</v>
      </c>
      <c r="M92" s="302">
        <f t="shared" si="12"/>
        <v>4.8928493043118186E-2</v>
      </c>
      <c r="N92" s="302">
        <f t="shared" si="12"/>
        <v>4.95302767464725E-2</v>
      </c>
      <c r="O92" s="302">
        <f t="shared" si="12"/>
        <v>5.0551636614585706E-2</v>
      </c>
      <c r="P92" s="302">
        <f t="shared" si="12"/>
        <v>5.7474265710578371E-2</v>
      </c>
      <c r="Q92" s="302">
        <f t="shared" si="12"/>
        <v>5.5416902105367843E-2</v>
      </c>
      <c r="R92" s="302">
        <f t="shared" si="12"/>
        <v>6.1130302196771222E-2</v>
      </c>
      <c r="S92" s="302">
        <f t="shared" si="12"/>
        <v>6.5564551298922968E-2</v>
      </c>
      <c r="T92" s="302">
        <f t="shared" si="12"/>
        <v>6.441101508515637E-2</v>
      </c>
      <c r="U92" s="302">
        <f t="shared" si="12"/>
        <v>6.9132794753572882E-2</v>
      </c>
      <c r="V92" s="302">
        <f t="shared" si="12"/>
        <v>6.1991456891973294E-2</v>
      </c>
      <c r="W92" s="302">
        <f t="shared" si="12"/>
        <v>4.5040906756779991E-2</v>
      </c>
      <c r="X92" s="302">
        <f t="shared" si="12"/>
        <v>4.9434877077489628E-2</v>
      </c>
      <c r="Y92" s="302">
        <f t="shared" si="12"/>
        <v>4.7636528734929823E-2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1.3520889673626743E-3</v>
      </c>
      <c r="C93" s="302">
        <f t="shared" si="13"/>
        <v>1.493861066033531E-3</v>
      </c>
      <c r="D93" s="302">
        <f t="shared" si="13"/>
        <v>1.4330498599594336E-3</v>
      </c>
      <c r="E93" s="302">
        <f t="shared" si="13"/>
        <v>1.5577621438315743E-3</v>
      </c>
      <c r="F93" s="302">
        <f t="shared" si="13"/>
        <v>1.7690425760501247E-3</v>
      </c>
      <c r="G93" s="302">
        <f t="shared" si="13"/>
        <v>1.8519468538924853E-3</v>
      </c>
      <c r="H93" s="302">
        <f t="shared" si="13"/>
        <v>1.7126671824497291E-3</v>
      </c>
      <c r="I93" s="302">
        <f t="shared" si="13"/>
        <v>1.7447845236764638E-3</v>
      </c>
      <c r="J93" s="302">
        <f t="shared" si="13"/>
        <v>1.9407323132226496E-3</v>
      </c>
      <c r="K93" s="302">
        <f t="shared" si="13"/>
        <v>1.8560406968537505E-3</v>
      </c>
      <c r="L93" s="302">
        <f t="shared" si="13"/>
        <v>1.8858228949705329E-3</v>
      </c>
      <c r="M93" s="302">
        <f t="shared" si="13"/>
        <v>1.9986904350538844E-3</v>
      </c>
      <c r="N93" s="302">
        <f t="shared" si="13"/>
        <v>1.9739537057056489E-3</v>
      </c>
      <c r="O93" s="302">
        <f t="shared" si="13"/>
        <v>1.9761833323208447E-3</v>
      </c>
      <c r="P93" s="302">
        <f t="shared" si="13"/>
        <v>2.0488501075907393E-3</v>
      </c>
      <c r="Q93" s="302">
        <f t="shared" si="13"/>
        <v>1.988559699147182E-3</v>
      </c>
      <c r="R93" s="302">
        <f t="shared" si="13"/>
        <v>2.0703825354929221E-3</v>
      </c>
      <c r="S93" s="302">
        <f t="shared" si="13"/>
        <v>2.1715033830543577E-3</v>
      </c>
      <c r="T93" s="302">
        <f t="shared" si="13"/>
        <v>2.1147396667382337E-3</v>
      </c>
      <c r="U93" s="302">
        <f t="shared" si="13"/>
        <v>2.1779077551965825E-3</v>
      </c>
      <c r="V93" s="302">
        <f t="shared" si="13"/>
        <v>2.0354016993138126E-3</v>
      </c>
      <c r="W93" s="302">
        <f t="shared" si="13"/>
        <v>1.8731608397720592E-3</v>
      </c>
      <c r="X93" s="302">
        <f t="shared" si="13"/>
        <v>1.9047244179182944E-3</v>
      </c>
      <c r="Y93" s="302">
        <f t="shared" si="13"/>
        <v>1.8831484551877738E-3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3.1312272645171897E-2</v>
      </c>
      <c r="C94" s="301">
        <f t="shared" si="14"/>
        <v>3.1090353079117457E-2</v>
      </c>
      <c r="D94" s="301">
        <f t="shared" si="14"/>
        <v>3.0913519778793263E-2</v>
      </c>
      <c r="E94" s="301">
        <f t="shared" si="14"/>
        <v>3.1437405560751676E-2</v>
      </c>
      <c r="F94" s="301">
        <f t="shared" si="14"/>
        <v>3.2599387112999145E-2</v>
      </c>
      <c r="G94" s="301">
        <f t="shared" si="14"/>
        <v>3.3437225362551205E-2</v>
      </c>
      <c r="H94" s="301">
        <f t="shared" si="14"/>
        <v>3.2251899353198638E-2</v>
      </c>
      <c r="I94" s="301">
        <f t="shared" si="14"/>
        <v>3.2482522457431287E-2</v>
      </c>
      <c r="J94" s="301">
        <f t="shared" si="14"/>
        <v>3.4465981485713067E-2</v>
      </c>
      <c r="K94" s="301">
        <f t="shared" si="14"/>
        <v>3.3809952056591305E-2</v>
      </c>
      <c r="L94" s="301">
        <f t="shared" si="14"/>
        <v>3.4124557247177001E-2</v>
      </c>
      <c r="M94" s="301">
        <f t="shared" si="14"/>
        <v>3.5421843978683379E-2</v>
      </c>
      <c r="N94" s="301">
        <f t="shared" si="14"/>
        <v>3.5492077271512365E-2</v>
      </c>
      <c r="O94" s="301">
        <f t="shared" si="14"/>
        <v>3.5642647081399963E-2</v>
      </c>
      <c r="P94" s="301">
        <f t="shared" si="14"/>
        <v>3.7046220156322411E-2</v>
      </c>
      <c r="Q94" s="301">
        <f t="shared" si="14"/>
        <v>3.6494734722269689E-2</v>
      </c>
      <c r="R94" s="301">
        <f t="shared" si="14"/>
        <v>3.7773559763918593E-2</v>
      </c>
      <c r="S94" s="301">
        <f t="shared" si="14"/>
        <v>3.87950481118347E-2</v>
      </c>
      <c r="T94" s="301">
        <f t="shared" si="14"/>
        <v>3.8546067717582427E-2</v>
      </c>
      <c r="U94" s="301">
        <f t="shared" si="14"/>
        <v>3.9597722185788338E-2</v>
      </c>
      <c r="V94" s="301">
        <f t="shared" si="14"/>
        <v>3.7841597534803754E-2</v>
      </c>
      <c r="W94" s="301">
        <f t="shared" si="14"/>
        <v>3.4696673808525147E-2</v>
      </c>
      <c r="X94" s="301">
        <f t="shared" si="14"/>
        <v>3.5308616216634559E-2</v>
      </c>
      <c r="Y94" s="301">
        <f t="shared" si="14"/>
        <v>3.4963978901168508E-2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2.5196090278169578E-2</v>
      </c>
      <c r="C95" s="302">
        <f t="shared" si="15"/>
        <v>2.2027761091806642E-2</v>
      </c>
      <c r="D95" s="302">
        <f t="shared" si="15"/>
        <v>2.2662534530342945E-2</v>
      </c>
      <c r="E95" s="302">
        <f t="shared" si="15"/>
        <v>2.1064716523557993E-2</v>
      </c>
      <c r="F95" s="302">
        <f t="shared" si="15"/>
        <v>1.6960953455051594E-2</v>
      </c>
      <c r="G95" s="302">
        <f t="shared" si="15"/>
        <v>1.4902926384659535E-2</v>
      </c>
      <c r="H95" s="302">
        <f t="shared" si="15"/>
        <v>1.8213515689945468E-2</v>
      </c>
      <c r="I95" s="302">
        <f t="shared" si="15"/>
        <v>1.8095825263263796E-2</v>
      </c>
      <c r="J95" s="302">
        <f t="shared" si="15"/>
        <v>1.3453210499959119E-2</v>
      </c>
      <c r="K95" s="302">
        <f t="shared" si="15"/>
        <v>1.4359002772612567E-2</v>
      </c>
      <c r="L95" s="302">
        <f t="shared" si="15"/>
        <v>1.4090795618255717E-2</v>
      </c>
      <c r="M95" s="302">
        <f t="shared" si="15"/>
        <v>1.2273124215877895E-2</v>
      </c>
      <c r="N95" s="302">
        <f t="shared" si="15"/>
        <v>1.2081063429613195E-2</v>
      </c>
      <c r="O95" s="302">
        <f t="shared" si="15"/>
        <v>1.1766365287351544E-2</v>
      </c>
      <c r="P95" s="302">
        <f t="shared" si="15"/>
        <v>9.9902584207909907E-3</v>
      </c>
      <c r="Q95" s="302">
        <f t="shared" si="15"/>
        <v>1.0401342992944682E-2</v>
      </c>
      <c r="R95" s="302">
        <f t="shared" si="15"/>
        <v>9.0459757947076169E-3</v>
      </c>
      <c r="S95" s="302">
        <f t="shared" si="15"/>
        <v>8.005932347299554E-3</v>
      </c>
      <c r="T95" s="302">
        <f t="shared" si="15"/>
        <v>8.3070882849030706E-3</v>
      </c>
      <c r="U95" s="302">
        <f t="shared" si="15"/>
        <v>7.1837664999840397E-3</v>
      </c>
      <c r="V95" s="302">
        <f t="shared" si="15"/>
        <v>8.7384799933096138E-3</v>
      </c>
      <c r="W95" s="302">
        <f t="shared" si="15"/>
        <v>1.337209762827421E-2</v>
      </c>
      <c r="X95" s="302">
        <f t="shared" si="15"/>
        <v>1.197243371872187E-2</v>
      </c>
      <c r="Y95" s="302">
        <f t="shared" si="15"/>
        <v>1.245503472384232E-2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5.5015964727465642E-3</v>
      </c>
      <c r="C96" s="302">
        <f t="shared" si="16"/>
        <v>8.3835642300228441E-3</v>
      </c>
      <c r="D96" s="302">
        <f t="shared" si="16"/>
        <v>7.5995989484687609E-3</v>
      </c>
      <c r="E96" s="302">
        <f t="shared" si="16"/>
        <v>9.664615335452053E-3</v>
      </c>
      <c r="F96" s="302">
        <f t="shared" si="16"/>
        <v>1.4834323396106582E-2</v>
      </c>
      <c r="G96" s="302">
        <f t="shared" si="16"/>
        <v>1.7692504953395083E-2</v>
      </c>
      <c r="H96" s="302">
        <f t="shared" si="16"/>
        <v>1.3259898580321474E-2</v>
      </c>
      <c r="I96" s="302">
        <f t="shared" si="16"/>
        <v>1.3593613319769101E-2</v>
      </c>
      <c r="J96" s="302">
        <f t="shared" si="16"/>
        <v>2.0130619934289107E-2</v>
      </c>
      <c r="K96" s="302">
        <f t="shared" si="16"/>
        <v>1.8607294421772488E-2</v>
      </c>
      <c r="L96" s="302">
        <f t="shared" si="16"/>
        <v>1.9176569403934682E-2</v>
      </c>
      <c r="M96" s="302">
        <f t="shared" si="16"/>
        <v>2.2240224110508265E-2</v>
      </c>
      <c r="N96" s="302">
        <f t="shared" si="16"/>
        <v>2.2513762157487512E-2</v>
      </c>
      <c r="O96" s="302">
        <f t="shared" si="16"/>
        <v>2.2978016642993496E-2</v>
      </c>
      <c r="P96" s="302">
        <f t="shared" si="16"/>
        <v>2.6124666232081088E-2</v>
      </c>
      <c r="Q96" s="302">
        <f t="shared" si="16"/>
        <v>2.518950095698538E-2</v>
      </c>
      <c r="R96" s="302">
        <f t="shared" si="16"/>
        <v>2.7786500998532374E-2</v>
      </c>
      <c r="S96" s="302">
        <f t="shared" si="16"/>
        <v>2.9802068772237712E-2</v>
      </c>
      <c r="T96" s="302">
        <f t="shared" si="16"/>
        <v>2.9277734129616522E-2</v>
      </c>
      <c r="U96" s="302">
        <f t="shared" si="16"/>
        <v>3.1423997615260393E-2</v>
      </c>
      <c r="V96" s="302">
        <f t="shared" si="16"/>
        <v>2.8177934950896957E-2</v>
      </c>
      <c r="W96" s="302">
        <f t="shared" si="16"/>
        <v>2.0473139434900003E-2</v>
      </c>
      <c r="X96" s="302">
        <f t="shared" si="16"/>
        <v>2.2470398671586192E-2</v>
      </c>
      <c r="Y96" s="302">
        <f t="shared" si="16"/>
        <v>2.1652967606786287E-2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6.1458589425576087E-4</v>
      </c>
      <c r="C97" s="302">
        <f t="shared" si="17"/>
        <v>6.7902775728796868E-4</v>
      </c>
      <c r="D97" s="302">
        <f t="shared" si="17"/>
        <v>6.5138629998156097E-4</v>
      </c>
      <c r="E97" s="302">
        <f t="shared" si="17"/>
        <v>7.0807370174162448E-4</v>
      </c>
      <c r="F97" s="302">
        <f t="shared" si="17"/>
        <v>8.0411026184096582E-4</v>
      </c>
      <c r="G97" s="302">
        <f t="shared" si="17"/>
        <v>8.4179402449658389E-4</v>
      </c>
      <c r="H97" s="302">
        <f t="shared" si="17"/>
        <v>7.7848508293169513E-4</v>
      </c>
      <c r="I97" s="302">
        <f t="shared" si="17"/>
        <v>7.9308387439839222E-4</v>
      </c>
      <c r="J97" s="302">
        <f t="shared" si="17"/>
        <v>8.8215105146484082E-4</v>
      </c>
      <c r="K97" s="302">
        <f t="shared" si="17"/>
        <v>8.4365486220625062E-4</v>
      </c>
      <c r="L97" s="302">
        <f t="shared" si="17"/>
        <v>8.5719222498660628E-4</v>
      </c>
      <c r="M97" s="302">
        <f t="shared" si="17"/>
        <v>9.0849565229721987E-4</v>
      </c>
      <c r="N97" s="302">
        <f t="shared" si="17"/>
        <v>8.9725168441165903E-4</v>
      </c>
      <c r="O97" s="302">
        <f t="shared" si="17"/>
        <v>8.982651510549295E-4</v>
      </c>
      <c r="P97" s="302">
        <f t="shared" si="17"/>
        <v>9.312955034503366E-4</v>
      </c>
      <c r="Q97" s="302">
        <f t="shared" si="17"/>
        <v>9.0389077233962885E-4</v>
      </c>
      <c r="R97" s="302">
        <f t="shared" si="17"/>
        <v>9.4108297067860053E-4</v>
      </c>
      <c r="S97" s="302">
        <f t="shared" si="17"/>
        <v>9.8704699229743508E-4</v>
      </c>
      <c r="T97" s="302">
        <f t="shared" si="17"/>
        <v>9.6124530306283297E-4</v>
      </c>
      <c r="U97" s="302">
        <f t="shared" si="17"/>
        <v>9.8995807054390057E-4</v>
      </c>
      <c r="V97" s="302">
        <f t="shared" si="17"/>
        <v>9.2518259059718745E-4</v>
      </c>
      <c r="W97" s="302">
        <f t="shared" si="17"/>
        <v>8.5143674535093636E-4</v>
      </c>
      <c r="X97" s="302">
        <f t="shared" si="17"/>
        <v>8.6578382632649721E-4</v>
      </c>
      <c r="Y97" s="302">
        <f t="shared" si="17"/>
        <v>8.5597657053989706E-4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0.52819363720835044</v>
      </c>
      <c r="C98" s="301">
        <f t="shared" si="18"/>
        <v>0.50717013005233724</v>
      </c>
      <c r="D98" s="301">
        <f t="shared" si="18"/>
        <v>0.51752656616032833</v>
      </c>
      <c r="E98" s="301">
        <f t="shared" si="18"/>
        <v>0.49554776825933078</v>
      </c>
      <c r="F98" s="301">
        <f t="shared" si="18"/>
        <v>0.45834765152044765</v>
      </c>
      <c r="G98" s="301">
        <f t="shared" si="18"/>
        <v>0.4427378875281483</v>
      </c>
      <c r="H98" s="301">
        <f t="shared" si="18"/>
        <v>0.46811210708305173</v>
      </c>
      <c r="I98" s="301">
        <f t="shared" si="18"/>
        <v>0.46217453534120922</v>
      </c>
      <c r="J98" s="301">
        <f t="shared" si="18"/>
        <v>0.42561535290727753</v>
      </c>
      <c r="K98" s="301">
        <f t="shared" si="18"/>
        <v>0.44148519948318238</v>
      </c>
      <c r="L98" s="301">
        <f t="shared" si="18"/>
        <v>0.43616197974492837</v>
      </c>
      <c r="M98" s="301">
        <f t="shared" si="18"/>
        <v>0.41463648744548914</v>
      </c>
      <c r="N98" s="301">
        <f t="shared" si="18"/>
        <v>0.41830388955634362</v>
      </c>
      <c r="O98" s="301">
        <f t="shared" si="18"/>
        <v>0.41774199662842415</v>
      </c>
      <c r="P98" s="301">
        <f t="shared" si="18"/>
        <v>0.4017083098064374</v>
      </c>
      <c r="Q98" s="301">
        <f t="shared" si="18"/>
        <v>0.41300133944154371</v>
      </c>
      <c r="R98" s="301">
        <f t="shared" si="18"/>
        <v>0.39597375075219976</v>
      </c>
      <c r="S98" s="301">
        <f t="shared" si="18"/>
        <v>0.37734877075111845</v>
      </c>
      <c r="T98" s="301">
        <f t="shared" si="18"/>
        <v>0.38657264652386208</v>
      </c>
      <c r="U98" s="301">
        <f t="shared" si="18"/>
        <v>0.37367262620489766</v>
      </c>
      <c r="V98" s="301">
        <f t="shared" si="18"/>
        <v>0.40119428077752523</v>
      </c>
      <c r="W98" s="301">
        <f t="shared" si="18"/>
        <v>0.43661617325042396</v>
      </c>
      <c r="X98" s="301">
        <f t="shared" si="18"/>
        <v>0.42999635560734661</v>
      </c>
      <c r="Y98" s="301">
        <f t="shared" si="18"/>
        <v>0.43453708819594217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8.4863420406300197E-2</v>
      </c>
      <c r="C99" s="301">
        <f t="shared" si="19"/>
        <v>8.2600964972139743E-2</v>
      </c>
      <c r="D99" s="301">
        <f t="shared" si="19"/>
        <v>8.3270657308410004E-2</v>
      </c>
      <c r="E99" s="301">
        <f t="shared" si="19"/>
        <v>8.1907907046910561E-2</v>
      </c>
      <c r="F99" s="301">
        <f t="shared" si="19"/>
        <v>7.8570294082103073E-2</v>
      </c>
      <c r="G99" s="301">
        <f t="shared" si="19"/>
        <v>7.6963937191282111E-2</v>
      </c>
      <c r="H99" s="301">
        <f t="shared" si="19"/>
        <v>7.9630265548163007E-2</v>
      </c>
      <c r="I99" s="301">
        <f t="shared" si="19"/>
        <v>7.9383936671928085E-2</v>
      </c>
      <c r="J99" s="301">
        <f t="shared" si="19"/>
        <v>7.5675717884630081E-2</v>
      </c>
      <c r="K99" s="301">
        <f t="shared" si="19"/>
        <v>7.700918131104649E-2</v>
      </c>
      <c r="L99" s="301">
        <f t="shared" si="19"/>
        <v>7.676388776693395E-2</v>
      </c>
      <c r="M99" s="301">
        <f t="shared" si="19"/>
        <v>7.4977748758828636E-2</v>
      </c>
      <c r="N99" s="301">
        <f t="shared" si="19"/>
        <v>7.5251687882555554E-2</v>
      </c>
      <c r="O99" s="301">
        <f t="shared" si="19"/>
        <v>7.5120211468883841E-2</v>
      </c>
      <c r="P99" s="301">
        <f t="shared" si="19"/>
        <v>7.3551163684800941E-2</v>
      </c>
      <c r="Q99" s="301">
        <f t="shared" si="19"/>
        <v>7.4455665870256496E-2</v>
      </c>
      <c r="R99" s="301">
        <f t="shared" si="19"/>
        <v>7.28305283793063E-2</v>
      </c>
      <c r="S99" s="301">
        <f t="shared" si="19"/>
        <v>7.0779743552631932E-2</v>
      </c>
      <c r="T99" s="301">
        <f t="shared" si="19"/>
        <v>7.1904566792098182E-2</v>
      </c>
      <c r="U99" s="301">
        <f t="shared" si="19"/>
        <v>7.0221478847213664E-2</v>
      </c>
      <c r="V99" s="301">
        <f t="shared" si="19"/>
        <v>7.3192103094769978E-2</v>
      </c>
      <c r="W99" s="301">
        <f t="shared" si="19"/>
        <v>7.7146236169177013E-2</v>
      </c>
      <c r="X99" s="301">
        <f t="shared" si="19"/>
        <v>7.6157962116882999E-2</v>
      </c>
      <c r="Y99" s="301">
        <f t="shared" si="19"/>
        <v>7.6558291219155167E-2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3.7814110550833703E-2</v>
      </c>
      <c r="C100" s="302">
        <f t="shared" si="20"/>
        <v>3.5869243548187109E-2</v>
      </c>
      <c r="D100" s="302">
        <f t="shared" si="20"/>
        <v>3.6310711907226893E-2</v>
      </c>
      <c r="E100" s="302">
        <f t="shared" si="20"/>
        <v>3.5466840662595846E-2</v>
      </c>
      <c r="F100" s="302">
        <f t="shared" si="20"/>
        <v>3.3005870180379163E-2</v>
      </c>
      <c r="G100" s="302">
        <f t="shared" si="20"/>
        <v>3.1813102777492795E-2</v>
      </c>
      <c r="H100" s="302">
        <f t="shared" si="20"/>
        <v>3.3843031827063441E-2</v>
      </c>
      <c r="I100" s="302">
        <f t="shared" si="20"/>
        <v>3.3749390205288159E-2</v>
      </c>
      <c r="J100" s="302">
        <f t="shared" si="20"/>
        <v>3.0995674636749956E-2</v>
      </c>
      <c r="K100" s="302">
        <f t="shared" si="20"/>
        <v>3.1911885797433724E-2</v>
      </c>
      <c r="L100" s="302">
        <f t="shared" si="20"/>
        <v>3.1795625794086388E-2</v>
      </c>
      <c r="M100" s="302">
        <f t="shared" si="20"/>
        <v>3.0591389157083662E-2</v>
      </c>
      <c r="N100" s="302">
        <f t="shared" si="20"/>
        <v>3.0809971667377242E-2</v>
      </c>
      <c r="O100" s="302">
        <f t="shared" si="20"/>
        <v>3.069938276973359E-2</v>
      </c>
      <c r="P100" s="302">
        <f t="shared" si="20"/>
        <v>2.9654454638402182E-2</v>
      </c>
      <c r="Q100" s="302">
        <f t="shared" si="20"/>
        <v>3.0262226556146438E-2</v>
      </c>
      <c r="R100" s="302">
        <f t="shared" si="20"/>
        <v>2.9156714085435406E-2</v>
      </c>
      <c r="S100" s="302">
        <f t="shared" si="20"/>
        <v>2.7581896043617719E-2</v>
      </c>
      <c r="T100" s="302">
        <f t="shared" si="20"/>
        <v>2.8524147218957518E-2</v>
      </c>
      <c r="U100" s="302">
        <f t="shared" si="20"/>
        <v>2.7225346714964158E-2</v>
      </c>
      <c r="V100" s="302">
        <f t="shared" si="20"/>
        <v>2.9437646033383922E-2</v>
      </c>
      <c r="W100" s="302">
        <f t="shared" si="20"/>
        <v>3.2247434857585654E-2</v>
      </c>
      <c r="X100" s="302">
        <f t="shared" si="20"/>
        <v>3.1463136925772343E-2</v>
      </c>
      <c r="Y100" s="302">
        <f t="shared" si="20"/>
        <v>3.1722960732884782E-2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3.6299043348244242E-2</v>
      </c>
      <c r="C101" s="302">
        <f t="shared" si="21"/>
        <v>3.4854245183651399E-2</v>
      </c>
      <c r="D101" s="302">
        <f t="shared" si="21"/>
        <v>3.5565970385802982E-2</v>
      </c>
      <c r="E101" s="302">
        <f t="shared" si="21"/>
        <v>3.4055521789778144E-2</v>
      </c>
      <c r="F101" s="302">
        <f t="shared" si="21"/>
        <v>3.149901872926926E-2</v>
      </c>
      <c r="G101" s="302">
        <f t="shared" si="21"/>
        <v>3.0426269154308308E-2</v>
      </c>
      <c r="H101" s="302">
        <f t="shared" si="21"/>
        <v>3.2170061261345723E-2</v>
      </c>
      <c r="I101" s="302">
        <f t="shared" si="21"/>
        <v>3.1762013608254744E-2</v>
      </c>
      <c r="J101" s="302">
        <f t="shared" si="21"/>
        <v>2.9249557466299786E-2</v>
      </c>
      <c r="K101" s="302">
        <f t="shared" si="21"/>
        <v>3.0340180692723696E-2</v>
      </c>
      <c r="L101" s="302">
        <f t="shared" si="21"/>
        <v>2.9974353143091756E-2</v>
      </c>
      <c r="M101" s="302">
        <f t="shared" si="21"/>
        <v>2.8495057061072828E-2</v>
      </c>
      <c r="N101" s="302">
        <f t="shared" si="21"/>
        <v>2.8747091880918334E-2</v>
      </c>
      <c r="O101" s="302">
        <f t="shared" si="21"/>
        <v>2.8708476921723788E-2</v>
      </c>
      <c r="P101" s="302">
        <f t="shared" si="21"/>
        <v>2.7606594104544191E-2</v>
      </c>
      <c r="Q101" s="302">
        <f t="shared" si="21"/>
        <v>2.8382684809506693E-2</v>
      </c>
      <c r="R101" s="302">
        <f t="shared" si="21"/>
        <v>2.7212498089315747E-2</v>
      </c>
      <c r="S101" s="302">
        <f t="shared" si="21"/>
        <v>2.5932533870146709E-2</v>
      </c>
      <c r="T101" s="302">
        <f t="shared" si="21"/>
        <v>2.6566426145493406E-2</v>
      </c>
      <c r="U101" s="302">
        <f t="shared" si="21"/>
        <v>2.5679898244047639E-2</v>
      </c>
      <c r="V101" s="302">
        <f t="shared" si="21"/>
        <v>2.7571268495357844E-2</v>
      </c>
      <c r="W101" s="302">
        <f t="shared" si="21"/>
        <v>3.0005566676506536E-2</v>
      </c>
      <c r="X101" s="302">
        <f t="shared" si="21"/>
        <v>2.9550633048654542E-2</v>
      </c>
      <c r="Y101" s="302">
        <f t="shared" si="21"/>
        <v>2.9862685745724791E-2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4.2076072511641532E-3</v>
      </c>
      <c r="C102" s="302">
        <f t="shared" si="22"/>
        <v>4.648792206281273E-3</v>
      </c>
      <c r="D102" s="302">
        <f t="shared" si="22"/>
        <v>4.4595519433949541E-3</v>
      </c>
      <c r="E102" s="302">
        <f t="shared" si="22"/>
        <v>4.8476479360375028E-3</v>
      </c>
      <c r="F102" s="302">
        <f t="shared" si="22"/>
        <v>5.5051380125713612E-3</v>
      </c>
      <c r="G102" s="302">
        <f t="shared" si="22"/>
        <v>5.7631303851313209E-3</v>
      </c>
      <c r="H102" s="302">
        <f t="shared" si="22"/>
        <v>5.3297016909786043E-3</v>
      </c>
      <c r="I102" s="302">
        <f t="shared" si="22"/>
        <v>5.4296486331515837E-3</v>
      </c>
      <c r="J102" s="302">
        <f t="shared" si="22"/>
        <v>6.0394245872829886E-3</v>
      </c>
      <c r="K102" s="302">
        <f t="shared" si="22"/>
        <v>5.7758701409793035E-3</v>
      </c>
      <c r="L102" s="302">
        <f t="shared" si="22"/>
        <v>5.8685502794735963E-3</v>
      </c>
      <c r="M102" s="302">
        <f t="shared" si="22"/>
        <v>6.21978624954596E-3</v>
      </c>
      <c r="N102" s="302">
        <f t="shared" si="22"/>
        <v>6.1428072605237069E-3</v>
      </c>
      <c r="O102" s="302">
        <f t="shared" si="22"/>
        <v>6.1497457041764141E-3</v>
      </c>
      <c r="P102" s="302">
        <f t="shared" si="22"/>
        <v>6.3758796775500084E-3</v>
      </c>
      <c r="Q102" s="302">
        <f t="shared" si="22"/>
        <v>6.1882601008311977E-3</v>
      </c>
      <c r="R102" s="302">
        <f t="shared" si="22"/>
        <v>6.4428871023299817E-3</v>
      </c>
      <c r="S102" s="302">
        <f t="shared" si="22"/>
        <v>6.7575681785858452E-3</v>
      </c>
      <c r="T102" s="302">
        <f t="shared" si="22"/>
        <v>6.5809234235882381E-3</v>
      </c>
      <c r="U102" s="302">
        <f t="shared" si="22"/>
        <v>6.777498141269692E-3</v>
      </c>
      <c r="V102" s="302">
        <f t="shared" si="22"/>
        <v>6.334029162126463E-3</v>
      </c>
      <c r="W102" s="302">
        <f t="shared" si="22"/>
        <v>5.8291468403850761E-3</v>
      </c>
      <c r="X102" s="302">
        <f t="shared" si="22"/>
        <v>5.9273705101927122E-3</v>
      </c>
      <c r="Y102" s="302">
        <f t="shared" si="22"/>
        <v>5.8602276080411929E-3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4.8883988906863358E-3</v>
      </c>
      <c r="C103" s="302">
        <f t="shared" si="23"/>
        <v>5.4009676539865051E-3</v>
      </c>
      <c r="D103" s="302">
        <f t="shared" si="23"/>
        <v>5.181108281201479E-3</v>
      </c>
      <c r="E103" s="302">
        <f t="shared" si="23"/>
        <v>5.6319982779778526E-3</v>
      </c>
      <c r="F103" s="302">
        <f t="shared" si="23"/>
        <v>6.3958703717613488E-3</v>
      </c>
      <c r="G103" s="302">
        <f t="shared" si="23"/>
        <v>6.6956059584130524E-3</v>
      </c>
      <c r="H103" s="302">
        <f t="shared" si="23"/>
        <v>6.1920484205507552E-3</v>
      </c>
      <c r="I103" s="302">
        <f t="shared" si="23"/>
        <v>6.3081667966446041E-3</v>
      </c>
      <c r="J103" s="302">
        <f t="shared" si="23"/>
        <v>7.0166046141044991E-3</v>
      </c>
      <c r="K103" s="302">
        <f t="shared" si="23"/>
        <v>6.7104070091379402E-3</v>
      </c>
      <c r="L103" s="302">
        <f t="shared" si="23"/>
        <v>6.8180828113599311E-3</v>
      </c>
      <c r="M103" s="302">
        <f t="shared" si="23"/>
        <v>7.2261488270261567E-3</v>
      </c>
      <c r="N103" s="302">
        <f t="shared" si="23"/>
        <v>7.1367146231948887E-3</v>
      </c>
      <c r="O103" s="302">
        <f t="shared" si="23"/>
        <v>7.1447757083272032E-3</v>
      </c>
      <c r="P103" s="302">
        <f t="shared" si="23"/>
        <v>7.407498200850746E-3</v>
      </c>
      <c r="Q103" s="302">
        <f t="shared" si="23"/>
        <v>7.189521741557992E-3</v>
      </c>
      <c r="R103" s="302">
        <f t="shared" si="23"/>
        <v>7.4853474394819281E-3</v>
      </c>
      <c r="S103" s="302">
        <f t="shared" si="23"/>
        <v>7.8509439726810615E-3</v>
      </c>
      <c r="T103" s="302">
        <f t="shared" si="23"/>
        <v>7.6457180633148873E-3</v>
      </c>
      <c r="U103" s="302">
        <f t="shared" si="23"/>
        <v>7.8740986070515041E-3</v>
      </c>
      <c r="V103" s="302">
        <f t="shared" si="23"/>
        <v>7.3588762642109815E-3</v>
      </c>
      <c r="W103" s="302">
        <f t="shared" si="23"/>
        <v>6.772303888463488E-3</v>
      </c>
      <c r="X103" s="302">
        <f t="shared" si="23"/>
        <v>6.8864201664012503E-3</v>
      </c>
      <c r="Y103" s="302">
        <f t="shared" si="23"/>
        <v>6.8084135301344894E-3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1.6542603653717574E-3</v>
      </c>
      <c r="C104" s="302">
        <f t="shared" si="24"/>
        <v>1.8277163800334488E-3</v>
      </c>
      <c r="D104" s="302">
        <f t="shared" si="24"/>
        <v>1.7533147907837017E-3</v>
      </c>
      <c r="E104" s="302">
        <f t="shared" si="24"/>
        <v>1.9058983805212068E-3</v>
      </c>
      <c r="F104" s="302">
        <f t="shared" si="24"/>
        <v>2.1643967881219326E-3</v>
      </c>
      <c r="G104" s="302">
        <f t="shared" si="24"/>
        <v>2.2658289159366387E-3</v>
      </c>
      <c r="H104" s="302">
        <f t="shared" si="24"/>
        <v>2.0954223482244796E-3</v>
      </c>
      <c r="I104" s="302">
        <f t="shared" si="24"/>
        <v>2.1347174285890071E-3</v>
      </c>
      <c r="J104" s="302">
        <f t="shared" si="24"/>
        <v>2.3744565801928639E-3</v>
      </c>
      <c r="K104" s="302">
        <f t="shared" si="24"/>
        <v>2.2708376707718243E-3</v>
      </c>
      <c r="L104" s="302">
        <f t="shared" si="24"/>
        <v>2.3072757389222811E-3</v>
      </c>
      <c r="M104" s="302">
        <f t="shared" si="24"/>
        <v>2.445367464100017E-3</v>
      </c>
      <c r="N104" s="302">
        <f t="shared" si="24"/>
        <v>2.4151024505413808E-3</v>
      </c>
      <c r="O104" s="302">
        <f t="shared" si="24"/>
        <v>2.4178303649228525E-3</v>
      </c>
      <c r="P104" s="302">
        <f t="shared" si="24"/>
        <v>2.5067370634538218E-3</v>
      </c>
      <c r="Q104" s="302">
        <f t="shared" si="24"/>
        <v>2.4329726622141657E-3</v>
      </c>
      <c r="R104" s="302">
        <f t="shared" si="24"/>
        <v>2.5330816627432335E-3</v>
      </c>
      <c r="S104" s="302">
        <f t="shared" si="24"/>
        <v>2.6568014876005969E-3</v>
      </c>
      <c r="T104" s="302">
        <f t="shared" si="24"/>
        <v>2.5873519407441266E-3</v>
      </c>
      <c r="U104" s="302">
        <f t="shared" si="24"/>
        <v>2.6646371398806666E-3</v>
      </c>
      <c r="V104" s="302">
        <f t="shared" si="24"/>
        <v>2.4902831396907636E-3</v>
      </c>
      <c r="W104" s="302">
        <f t="shared" si="24"/>
        <v>2.2917839062362687E-3</v>
      </c>
      <c r="X104" s="302">
        <f t="shared" si="24"/>
        <v>2.3304014658621537E-3</v>
      </c>
      <c r="Y104" s="302">
        <f t="shared" si="24"/>
        <v>2.3040036023698903E-3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0.10028233712538374</v>
      </c>
      <c r="C105" s="301">
        <f t="shared" si="25"/>
        <v>0.10711487275045038</v>
      </c>
      <c r="D105" s="301">
        <f t="shared" si="25"/>
        <v>0.10411096615124388</v>
      </c>
      <c r="E105" s="301">
        <f t="shared" si="25"/>
        <v>0.11038542536493459</v>
      </c>
      <c r="F105" s="301">
        <f t="shared" si="25"/>
        <v>0.12055685370698246</v>
      </c>
      <c r="G105" s="301">
        <f t="shared" si="25"/>
        <v>0.12438647879063695</v>
      </c>
      <c r="H105" s="301">
        <f t="shared" si="25"/>
        <v>0.11790840386607611</v>
      </c>
      <c r="I105" s="301">
        <f t="shared" si="25"/>
        <v>0.11951203636483886</v>
      </c>
      <c r="J105" s="301">
        <f t="shared" si="25"/>
        <v>0.12855430490022018</v>
      </c>
      <c r="K105" s="301">
        <f t="shared" si="25"/>
        <v>0.12437508074606321</v>
      </c>
      <c r="L105" s="301">
        <f t="shared" si="25"/>
        <v>0.12575947520795794</v>
      </c>
      <c r="M105" s="301">
        <f t="shared" si="25"/>
        <v>0.13104095057926352</v>
      </c>
      <c r="N105" s="301">
        <f t="shared" si="25"/>
        <v>0.12979814343133256</v>
      </c>
      <c r="O105" s="301">
        <f t="shared" si="25"/>
        <v>0.12981362362354201</v>
      </c>
      <c r="P105" s="301">
        <f t="shared" si="25"/>
        <v>0.13318628430345869</v>
      </c>
      <c r="Q105" s="301">
        <f t="shared" si="25"/>
        <v>0.13026302686859198</v>
      </c>
      <c r="R105" s="301">
        <f t="shared" si="25"/>
        <v>0.13407175770868238</v>
      </c>
      <c r="S105" s="301">
        <f t="shared" si="25"/>
        <v>0.13874959076037757</v>
      </c>
      <c r="T105" s="301">
        <f t="shared" si="25"/>
        <v>0.13612380368542074</v>
      </c>
      <c r="U105" s="301">
        <f t="shared" si="25"/>
        <v>0.13891451598060461</v>
      </c>
      <c r="V105" s="301">
        <f t="shared" si="25"/>
        <v>0.13230757947069036</v>
      </c>
      <c r="W105" s="301">
        <f t="shared" si="25"/>
        <v>0.12496476503492794</v>
      </c>
      <c r="X105" s="301">
        <f t="shared" si="25"/>
        <v>0.12629725990023294</v>
      </c>
      <c r="Y105" s="301">
        <f t="shared" si="25"/>
        <v>0.12526814134815115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1.7936065879376874E-2</v>
      </c>
      <c r="C106" s="302">
        <f t="shared" si="26"/>
        <v>1.7123345357762349E-2</v>
      </c>
      <c r="D106" s="302">
        <f t="shared" si="26"/>
        <v>1.7381437594538605E-2</v>
      </c>
      <c r="E106" s="302">
        <f t="shared" si="26"/>
        <v>1.6975729590205123E-2</v>
      </c>
      <c r="F106" s="302">
        <f t="shared" si="26"/>
        <v>1.5829545489304788E-2</v>
      </c>
      <c r="G106" s="302">
        <f t="shared" si="26"/>
        <v>1.5231366350422793E-2</v>
      </c>
      <c r="H106" s="302">
        <f t="shared" si="26"/>
        <v>1.6203035260063163E-2</v>
      </c>
      <c r="I106" s="302">
        <f t="shared" si="26"/>
        <v>1.6089904458595577E-2</v>
      </c>
      <c r="J106" s="302">
        <f t="shared" si="26"/>
        <v>1.4662530589582386E-2</v>
      </c>
      <c r="K106" s="302">
        <f t="shared" si="26"/>
        <v>1.5007559606911221E-2</v>
      </c>
      <c r="L106" s="302">
        <f t="shared" si="26"/>
        <v>1.4797646384241015E-2</v>
      </c>
      <c r="M106" s="302">
        <f t="shared" si="26"/>
        <v>1.4054568191897378E-2</v>
      </c>
      <c r="N106" s="302">
        <f t="shared" si="26"/>
        <v>1.4145734054714991E-2</v>
      </c>
      <c r="O106" s="302">
        <f t="shared" si="26"/>
        <v>1.4043972221471548E-2</v>
      </c>
      <c r="P106" s="302">
        <f t="shared" si="26"/>
        <v>1.3566040084763106E-2</v>
      </c>
      <c r="Q106" s="302">
        <f t="shared" si="26"/>
        <v>1.3863572764693641E-2</v>
      </c>
      <c r="R106" s="302">
        <f t="shared" si="26"/>
        <v>1.3323247389630498E-2</v>
      </c>
      <c r="S106" s="302">
        <f t="shared" si="26"/>
        <v>1.2594985547182941E-2</v>
      </c>
      <c r="T106" s="302">
        <f t="shared" si="26"/>
        <v>1.3019822191691059E-2</v>
      </c>
      <c r="U106" s="302">
        <f t="shared" si="26"/>
        <v>1.2449839990398998E-2</v>
      </c>
      <c r="V106" s="302">
        <f t="shared" si="26"/>
        <v>1.3445029369489773E-2</v>
      </c>
      <c r="W106" s="302">
        <f t="shared" si="26"/>
        <v>1.4704181955397492E-2</v>
      </c>
      <c r="X106" s="302">
        <f t="shared" si="26"/>
        <v>1.4359670687931488E-2</v>
      </c>
      <c r="Y106" s="302">
        <f t="shared" si="26"/>
        <v>1.4476703625836404E-2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6.8374929298631783E-3</v>
      </c>
      <c r="C107" s="302">
        <f t="shared" si="27"/>
        <v>6.5653425830700723E-3</v>
      </c>
      <c r="D107" s="302">
        <f t="shared" si="27"/>
        <v>6.6994071640847737E-3</v>
      </c>
      <c r="E107" s="302">
        <f t="shared" si="27"/>
        <v>6.4148905310385399E-3</v>
      </c>
      <c r="F107" s="302">
        <f t="shared" si="27"/>
        <v>5.9333331678401912E-3</v>
      </c>
      <c r="G107" s="302">
        <f t="shared" si="27"/>
        <v>5.7312639958253869E-3</v>
      </c>
      <c r="H107" s="302">
        <f t="shared" si="27"/>
        <v>6.0597345312230159E-3</v>
      </c>
      <c r="I107" s="302">
        <f t="shared" si="27"/>
        <v>5.9828723694219463E-3</v>
      </c>
      <c r="J107" s="302">
        <f t="shared" si="27"/>
        <v>5.5096119327102079E-3</v>
      </c>
      <c r="K107" s="302">
        <f t="shared" si="27"/>
        <v>5.7150478867180367E-3</v>
      </c>
      <c r="L107" s="302">
        <f t="shared" si="27"/>
        <v>5.6461385421890291E-3</v>
      </c>
      <c r="M107" s="302">
        <f t="shared" si="27"/>
        <v>5.3674899727228576E-3</v>
      </c>
      <c r="N107" s="302">
        <f t="shared" si="27"/>
        <v>5.4149646756300462E-3</v>
      </c>
      <c r="O107" s="302">
        <f t="shared" si="27"/>
        <v>5.4076909437042013E-3</v>
      </c>
      <c r="P107" s="302">
        <f t="shared" si="27"/>
        <v>5.2001340695540313E-3</v>
      </c>
      <c r="Q107" s="302">
        <f t="shared" si="27"/>
        <v>5.3463229004056916E-3</v>
      </c>
      <c r="R107" s="302">
        <f t="shared" si="27"/>
        <v>5.1258999171010242E-3</v>
      </c>
      <c r="S107" s="302">
        <f t="shared" si="27"/>
        <v>4.8847986237395445E-3</v>
      </c>
      <c r="T107" s="302">
        <f t="shared" si="27"/>
        <v>5.0042021548297785E-3</v>
      </c>
      <c r="U107" s="302">
        <f t="shared" si="27"/>
        <v>4.8372107495713024E-3</v>
      </c>
      <c r="V107" s="302">
        <f t="shared" si="27"/>
        <v>5.1934799381837494E-3</v>
      </c>
      <c r="W107" s="302">
        <f t="shared" si="27"/>
        <v>5.6520180997297626E-3</v>
      </c>
      <c r="X107" s="302">
        <f t="shared" si="27"/>
        <v>5.5663242307714923E-3</v>
      </c>
      <c r="Y107" s="302">
        <f t="shared" si="27"/>
        <v>5.6251042401919294E-3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7.5508778316143679E-2</v>
      </c>
      <c r="C108" s="302">
        <f t="shared" si="28"/>
        <v>8.342618480961797E-2</v>
      </c>
      <c r="D108" s="302">
        <f t="shared" si="28"/>
        <v>8.0030121392620487E-2</v>
      </c>
      <c r="E108" s="302">
        <f t="shared" si="28"/>
        <v>8.6994805243690937E-2</v>
      </c>
      <c r="F108" s="302">
        <f t="shared" si="28"/>
        <v>9.8793975049837501E-2</v>
      </c>
      <c r="G108" s="302">
        <f t="shared" si="28"/>
        <v>0.10342384844438879</v>
      </c>
      <c r="H108" s="302">
        <f t="shared" si="28"/>
        <v>9.5645634074789931E-2</v>
      </c>
      <c r="I108" s="302">
        <f t="shared" si="28"/>
        <v>9.7439259536821338E-2</v>
      </c>
      <c r="J108" s="302">
        <f t="shared" si="28"/>
        <v>0.10838216237792758</v>
      </c>
      <c r="K108" s="302">
        <f t="shared" si="28"/>
        <v>0.10365247325243396</v>
      </c>
      <c r="L108" s="302">
        <f t="shared" si="28"/>
        <v>0.1053156902815279</v>
      </c>
      <c r="M108" s="302">
        <f t="shared" si="28"/>
        <v>0.11161889241464329</v>
      </c>
      <c r="N108" s="302">
        <f t="shared" si="28"/>
        <v>0.11023744470098752</v>
      </c>
      <c r="O108" s="302">
        <f t="shared" si="28"/>
        <v>0.11036196045836627</v>
      </c>
      <c r="P108" s="302">
        <f t="shared" si="28"/>
        <v>0.11442011014914155</v>
      </c>
      <c r="Q108" s="302">
        <f t="shared" si="28"/>
        <v>0.11105313120349265</v>
      </c>
      <c r="R108" s="302">
        <f t="shared" si="28"/>
        <v>0.11562261040195085</v>
      </c>
      <c r="S108" s="302">
        <f t="shared" si="28"/>
        <v>0.12126980658945509</v>
      </c>
      <c r="T108" s="302">
        <f t="shared" si="28"/>
        <v>0.1180997793388999</v>
      </c>
      <c r="U108" s="302">
        <f t="shared" si="28"/>
        <v>0.12162746524063432</v>
      </c>
      <c r="V108" s="302">
        <f t="shared" si="28"/>
        <v>0.11366907016301683</v>
      </c>
      <c r="W108" s="302">
        <f t="shared" si="28"/>
        <v>0.10460856497980069</v>
      </c>
      <c r="X108" s="302">
        <f t="shared" si="28"/>
        <v>0.10637126498152998</v>
      </c>
      <c r="Y108" s="302">
        <f t="shared" si="28"/>
        <v>0.1051663334821228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7.3353514390862545E-2</v>
      </c>
      <c r="C109" s="235">
        <f t="shared" si="29"/>
        <v>8.1044932582344631E-2</v>
      </c>
      <c r="D109" s="235">
        <f t="shared" si="29"/>
        <v>7.774580376201054E-2</v>
      </c>
      <c r="E109" s="235">
        <f t="shared" si="29"/>
        <v>8.4511693086273154E-2</v>
      </c>
      <c r="F109" s="235">
        <f t="shared" si="29"/>
        <v>9.5974076553154805E-2</v>
      </c>
      <c r="G109" s="235">
        <f t="shared" si="29"/>
        <v>0.10047179843726693</v>
      </c>
      <c r="H109" s="235">
        <f t="shared" si="29"/>
        <v>9.2915599377778296E-2</v>
      </c>
      <c r="I109" s="235">
        <f t="shared" si="29"/>
        <v>9.4658028987618895E-2</v>
      </c>
      <c r="J109" s="235">
        <f t="shared" si="29"/>
        <v>0.10528858610870109</v>
      </c>
      <c r="K109" s="235">
        <f t="shared" si="29"/>
        <v>0.10069389755634997</v>
      </c>
      <c r="L109" s="235">
        <f t="shared" si="29"/>
        <v>0.10230964101028273</v>
      </c>
      <c r="M109" s="235">
        <f t="shared" si="29"/>
        <v>0.1084329294370158</v>
      </c>
      <c r="N109" s="235">
        <f t="shared" si="29"/>
        <v>0.10709091269401402</v>
      </c>
      <c r="O109" s="235">
        <f t="shared" si="29"/>
        <v>0.10721187437031787</v>
      </c>
      <c r="P109" s="235">
        <f t="shared" si="29"/>
        <v>0.11115419138803223</v>
      </c>
      <c r="Q109" s="235">
        <f t="shared" si="29"/>
        <v>0.10788331687448467</v>
      </c>
      <c r="R109" s="235">
        <f t="shared" si="29"/>
        <v>0.1123223684075325</v>
      </c>
      <c r="S109" s="235">
        <f t="shared" si="29"/>
        <v>0.11780837541288691</v>
      </c>
      <c r="T109" s="235">
        <f t="shared" si="29"/>
        <v>0.11472883095820849</v>
      </c>
      <c r="U109" s="235">
        <f t="shared" si="29"/>
        <v>0.11815582533329817</v>
      </c>
      <c r="V109" s="235">
        <f t="shared" si="29"/>
        <v>0.11042458850398536</v>
      </c>
      <c r="W109" s="235">
        <f t="shared" si="29"/>
        <v>0.10162269934398774</v>
      </c>
      <c r="X109" s="235">
        <f t="shared" si="29"/>
        <v>0.10333508620584718</v>
      </c>
      <c r="Y109" s="235">
        <f t="shared" si="29"/>
        <v>0.10216454733536372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0.43871824235407714</v>
      </c>
      <c r="C113" s="322">
        <f>IF(C$5=0,0,C$5/FBT_fec!C$5)</f>
        <v>0.44828793806275979</v>
      </c>
      <c r="D113" s="322">
        <f>IF(D$5=0,0,D$5/FBT_fec!D$5)</f>
        <v>0.44946760008799114</v>
      </c>
      <c r="E113" s="322">
        <f>IF(E$5=0,0,E$5/FBT_fec!E$5)</f>
        <v>0.45456077348108526</v>
      </c>
      <c r="F113" s="322">
        <f>IF(F$5=0,0,F$5/FBT_fec!F$5)</f>
        <v>0.46016250413049936</v>
      </c>
      <c r="G113" s="322">
        <f>IF(G$5=0,0,G$5/FBT_fec!G$5)</f>
        <v>0.46561936799358844</v>
      </c>
      <c r="H113" s="322">
        <f>IF(H$5=0,0,H$5/FBT_fec!H$5)</f>
        <v>0.45980218455005523</v>
      </c>
      <c r="I113" s="322">
        <f>IF(I$5=0,0,I$5/FBT_fec!I$5)</f>
        <v>0.46234044767570703</v>
      </c>
      <c r="J113" s="322">
        <f>IF(J$5=0,0,J$5/FBT_fec!J$5)</f>
        <v>0.47319599410230123</v>
      </c>
      <c r="K113" s="322">
        <f>IF(K$5=0,0,K$5/FBT_fec!K$5)</f>
        <v>0.47165946762004202</v>
      </c>
      <c r="L113" s="322">
        <f>IF(L$5=0,0,L$5/FBT_fec!L$5)</f>
        <v>0.47619158189070721</v>
      </c>
      <c r="M113" s="322">
        <f>IF(M$5=0,0,M$5/FBT_fec!M$5)</f>
        <v>0.48307674512850085</v>
      </c>
      <c r="N113" s="322">
        <f>IF(N$5=0,0,N$5/FBT_fec!N$5)</f>
        <v>0.48089599670527233</v>
      </c>
      <c r="O113" s="322">
        <f>IF(O$5=0,0,O$5/FBT_fec!O$5)</f>
        <v>0.48237329063994155</v>
      </c>
      <c r="P113" s="322">
        <f>IF(P$5=0,0,P$5/FBT_fec!P$5)</f>
        <v>0.48244829862075306</v>
      </c>
      <c r="Q113" s="322">
        <f>IF(Q$5=0,0,Q$5/FBT_fec!Q$5)</f>
        <v>0.47925815947162503</v>
      </c>
      <c r="R113" s="322">
        <f>IF(R$5=0,0,R$5/FBT_fec!R$5)</f>
        <v>0.48258016465747977</v>
      </c>
      <c r="S113" s="322">
        <f>IF(S$5=0,0,S$5/FBT_fec!S$5)</f>
        <v>0.49119356464212188</v>
      </c>
      <c r="T113" s="322">
        <f>IF(T$5=0,0,T$5/FBT_fec!T$5)</f>
        <v>0.48445850531539136</v>
      </c>
      <c r="U113" s="322">
        <f>IF(U$5=0,0,U$5/FBT_fec!U$5)</f>
        <v>0.48976661008830552</v>
      </c>
      <c r="V113" s="322">
        <f>IF(V$5=0,0,V$5/FBT_fec!V$5)</f>
        <v>0.47905342275993817</v>
      </c>
      <c r="W113" s="322">
        <f>IF(W$5=0,0,W$5/FBT_fec!W$5)</f>
        <v>0.47621627153448037</v>
      </c>
      <c r="X113" s="322">
        <f>IF(X$5=0,0,X$5/FBT_fec!X$5)</f>
        <v>0.4774265279027306</v>
      </c>
      <c r="Y113" s="322">
        <f>IF(Y$5=0,0,Y$5/FBT_fec!Y$5)</f>
        <v>0.4774801145777543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0.46136422562456225</v>
      </c>
      <c r="C114" s="334">
        <f>IF(C$6=0,0,C$6/FBT_fec!C$6)</f>
        <v>0.46136422562456242</v>
      </c>
      <c r="D114" s="334">
        <f>IF(D$6=0,0,D$6/FBT_fec!D$6)</f>
        <v>0.4613642256245622</v>
      </c>
      <c r="E114" s="334">
        <f>IF(E$6=0,0,E$6/FBT_fec!E$6)</f>
        <v>0.46136422562456225</v>
      </c>
      <c r="F114" s="334">
        <f>IF(F$6=0,0,F$6/FBT_fec!F$6)</f>
        <v>0.46136422562456247</v>
      </c>
      <c r="G114" s="334">
        <f>IF(G$6=0,0,G$6/FBT_fec!G$6)</f>
        <v>0.46136422562456242</v>
      </c>
      <c r="H114" s="334">
        <f>IF(H$6=0,0,H$6/FBT_fec!H$6)</f>
        <v>0.46136422562456236</v>
      </c>
      <c r="I114" s="334">
        <f>IF(I$6=0,0,I$6/FBT_fec!I$6)</f>
        <v>0.46136422562456231</v>
      </c>
      <c r="J114" s="334">
        <f>IF(J$6=0,0,J$6/FBT_fec!J$6)</f>
        <v>0.46136422562456247</v>
      </c>
      <c r="K114" s="334">
        <f>IF(K$6=0,0,K$6/FBT_fec!K$6)</f>
        <v>0.46136422562456225</v>
      </c>
      <c r="L114" s="334">
        <f>IF(L$6=0,0,L$6/FBT_fec!L$6)</f>
        <v>0.46136422562456236</v>
      </c>
      <c r="M114" s="334">
        <f>IF(M$6=0,0,M$6/FBT_fec!M$6)</f>
        <v>0.46136422562456236</v>
      </c>
      <c r="N114" s="334">
        <f>IF(N$6=0,0,N$6/FBT_fec!N$6)</f>
        <v>0.46136422562456225</v>
      </c>
      <c r="O114" s="334">
        <f>IF(O$6=0,0,O$6/FBT_fec!O$6)</f>
        <v>0.4613642256245622</v>
      </c>
      <c r="P114" s="334">
        <f>IF(P$6=0,0,P$6/FBT_fec!P$6)</f>
        <v>0.46136422562456242</v>
      </c>
      <c r="Q114" s="334">
        <f>IF(Q$6=0,0,Q$6/FBT_fec!Q$6)</f>
        <v>0.46136422562456247</v>
      </c>
      <c r="R114" s="334">
        <f>IF(R$6=0,0,R$6/FBT_fec!R$6)</f>
        <v>0.46136422562456247</v>
      </c>
      <c r="S114" s="334">
        <f>IF(S$6=0,0,S$6/FBT_fec!S$6)</f>
        <v>0.46136422562456231</v>
      </c>
      <c r="T114" s="334">
        <f>IF(T$6=0,0,T$6/FBT_fec!T$6)</f>
        <v>0.46136422562456242</v>
      </c>
      <c r="U114" s="334">
        <f>IF(U$6=0,0,U$6/FBT_fec!U$6)</f>
        <v>0.46136422562456225</v>
      </c>
      <c r="V114" s="334">
        <f>IF(V$6=0,0,V$6/FBT_fec!V$6)</f>
        <v>0.46136422562456231</v>
      </c>
      <c r="W114" s="334">
        <f>IF(W$6=0,0,W$6/FBT_fec!W$6)</f>
        <v>0.46136422562456236</v>
      </c>
      <c r="X114" s="334">
        <f>IF(X$6=0,0,X$6/FBT_fec!X$6)</f>
        <v>0.46136422562456236</v>
      </c>
      <c r="Y114" s="334">
        <f>IF(Y$6=0,0,Y$6/FBT_fec!Y$6)</f>
        <v>0.46136422562456247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0.11956545882429656</v>
      </c>
      <c r="C115" s="335">
        <f>IF(C$7=0,0,C$7/FBT_fec!C$7)</f>
        <v>0.11956545882429655</v>
      </c>
      <c r="D115" s="335">
        <f>IF(D$7=0,0,D$7/FBT_fec!D$7)</f>
        <v>0.11956545882429659</v>
      </c>
      <c r="E115" s="335">
        <f>IF(E$7=0,0,E$7/FBT_fec!E$7)</f>
        <v>0.11956545882429659</v>
      </c>
      <c r="F115" s="335">
        <f>IF(F$7=0,0,F$7/FBT_fec!F$7)</f>
        <v>0.11956545882429659</v>
      </c>
      <c r="G115" s="335">
        <f>IF(G$7=0,0,G$7/FBT_fec!G$7)</f>
        <v>0.11956545882429657</v>
      </c>
      <c r="H115" s="335">
        <f>IF(H$7=0,0,H$7/FBT_fec!H$7)</f>
        <v>0.11956545882429655</v>
      </c>
      <c r="I115" s="335">
        <f>IF(I$7=0,0,I$7/FBT_fec!I$7)</f>
        <v>0.11956545882429657</v>
      </c>
      <c r="J115" s="335">
        <f>IF(J$7=0,0,J$7/FBT_fec!J$7)</f>
        <v>0.11956545882429655</v>
      </c>
      <c r="K115" s="335">
        <f>IF(K$7=0,0,K$7/FBT_fec!K$7)</f>
        <v>0.11956545882429659</v>
      </c>
      <c r="L115" s="335">
        <f>IF(L$7=0,0,L$7/FBT_fec!L$7)</f>
        <v>0.11956545882429659</v>
      </c>
      <c r="M115" s="335">
        <f>IF(M$7=0,0,M$7/FBT_fec!M$7)</f>
        <v>0.11956545882429656</v>
      </c>
      <c r="N115" s="335">
        <f>IF(N$7=0,0,N$7/FBT_fec!N$7)</f>
        <v>0.11956545882429656</v>
      </c>
      <c r="O115" s="335">
        <f>IF(O$7=0,0,O$7/FBT_fec!O$7)</f>
        <v>0.11956545882429656</v>
      </c>
      <c r="P115" s="335">
        <f>IF(P$7=0,0,P$7/FBT_fec!P$7)</f>
        <v>0.11956545882429656</v>
      </c>
      <c r="Q115" s="335">
        <f>IF(Q$7=0,0,Q$7/FBT_fec!Q$7)</f>
        <v>0.11956545882429655</v>
      </c>
      <c r="R115" s="335">
        <f>IF(R$7=0,0,R$7/FBT_fec!R$7)</f>
        <v>0.11956545882429659</v>
      </c>
      <c r="S115" s="335">
        <f>IF(S$7=0,0,S$7/FBT_fec!S$7)</f>
        <v>0.11956545882429656</v>
      </c>
      <c r="T115" s="335">
        <f>IF(T$7=0,0,T$7/FBT_fec!T$7)</f>
        <v>0.11956545882429659</v>
      </c>
      <c r="U115" s="335">
        <f>IF(U$7=0,0,U$7/FBT_fec!U$7)</f>
        <v>0.11956545882429656</v>
      </c>
      <c r="V115" s="335">
        <f>IF(V$7=0,0,V$7/FBT_fec!V$7)</f>
        <v>0.11956545882429659</v>
      </c>
      <c r="W115" s="335">
        <f>IF(W$7=0,0,W$7/FBT_fec!W$7)</f>
        <v>0.11956545882429659</v>
      </c>
      <c r="X115" s="335">
        <f>IF(X$7=0,0,X$7/FBT_fec!X$7)</f>
        <v>0.11956545882429659</v>
      </c>
      <c r="Y115" s="335">
        <f>IF(Y$7=0,0,Y$7/FBT_fec!Y$7)</f>
        <v>0.11956545882429659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0.65340581514194307</v>
      </c>
      <c r="C116" s="335">
        <f>IF(C$8=0,0,C$8/FBT_fec!C$8)</f>
        <v>0.65340581514194274</v>
      </c>
      <c r="D116" s="335">
        <f>IF(D$8=0,0,D$8/FBT_fec!D$8)</f>
        <v>0.65340581514194307</v>
      </c>
      <c r="E116" s="335">
        <f>IF(E$8=0,0,E$8/FBT_fec!E$8)</f>
        <v>0.65340581514194296</v>
      </c>
      <c r="F116" s="335">
        <f>IF(F$8=0,0,F$8/FBT_fec!F$8)</f>
        <v>0.65340581514194307</v>
      </c>
      <c r="G116" s="335">
        <f>IF(G$8=0,0,G$8/FBT_fec!G$8)</f>
        <v>0.65340581514194307</v>
      </c>
      <c r="H116" s="335">
        <f>IF(H$8=0,0,H$8/FBT_fec!H$8)</f>
        <v>0.65340581514194285</v>
      </c>
      <c r="I116" s="335">
        <f>IF(I$8=0,0,I$8/FBT_fec!I$8)</f>
        <v>0.65340581514194285</v>
      </c>
      <c r="J116" s="335">
        <f>IF(J$8=0,0,J$8/FBT_fec!J$8)</f>
        <v>0.65340581514194285</v>
      </c>
      <c r="K116" s="335">
        <f>IF(K$8=0,0,K$8/FBT_fec!K$8)</f>
        <v>0.65340581514194318</v>
      </c>
      <c r="L116" s="335">
        <f>IF(L$8=0,0,L$8/FBT_fec!L$8)</f>
        <v>0.65340581514194318</v>
      </c>
      <c r="M116" s="335">
        <f>IF(M$8=0,0,M$8/FBT_fec!M$8)</f>
        <v>0.65340581514194318</v>
      </c>
      <c r="N116" s="335">
        <f>IF(N$8=0,0,N$8/FBT_fec!N$8)</f>
        <v>0.65340581514194285</v>
      </c>
      <c r="O116" s="335">
        <f>IF(O$8=0,0,O$8/FBT_fec!O$8)</f>
        <v>0.65340581514194318</v>
      </c>
      <c r="P116" s="335">
        <f>IF(P$8=0,0,P$8/FBT_fec!P$8)</f>
        <v>0.65340581514194285</v>
      </c>
      <c r="Q116" s="335">
        <f>IF(Q$8=0,0,Q$8/FBT_fec!Q$8)</f>
        <v>0.65340581514194296</v>
      </c>
      <c r="R116" s="335">
        <f>IF(R$8=0,0,R$8/FBT_fec!R$8)</f>
        <v>0.65340581514194285</v>
      </c>
      <c r="S116" s="335">
        <f>IF(S$8=0,0,S$8/FBT_fec!S$8)</f>
        <v>0.65340581514194329</v>
      </c>
      <c r="T116" s="335">
        <f>IF(T$8=0,0,T$8/FBT_fec!T$8)</f>
        <v>0.65340581514194285</v>
      </c>
      <c r="U116" s="335">
        <f>IF(U$8=0,0,U$8/FBT_fec!U$8)</f>
        <v>0.65340581514194318</v>
      </c>
      <c r="V116" s="335">
        <f>IF(V$8=0,0,V$8/FBT_fec!V$8)</f>
        <v>0.65340581514194329</v>
      </c>
      <c r="W116" s="335">
        <f>IF(W$8=0,0,W$8/FBT_fec!W$8)</f>
        <v>0.65340581514194296</v>
      </c>
      <c r="X116" s="335">
        <f>IF(X$8=0,0,X$8/FBT_fec!X$8)</f>
        <v>0.65340581514194318</v>
      </c>
      <c r="Y116" s="335">
        <f>IF(Y$8=0,0,Y$8/FBT_fec!Y$8)</f>
        <v>0.65340581514194329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0.46176527162311065</v>
      </c>
      <c r="C117" s="335">
        <f>IF(C$9=0,0,C$9/FBT_fec!C$9)</f>
        <v>0.46176527162311071</v>
      </c>
      <c r="D117" s="335">
        <f>IF(D$9=0,0,D$9/FBT_fec!D$9)</f>
        <v>0.4617652716231106</v>
      </c>
      <c r="E117" s="335">
        <f>IF(E$9=0,0,E$9/FBT_fec!E$9)</f>
        <v>0.46176527162311071</v>
      </c>
      <c r="F117" s="335">
        <f>IF(F$9=0,0,F$9/FBT_fec!F$9)</f>
        <v>0.46176527162311076</v>
      </c>
      <c r="G117" s="335">
        <f>IF(G$9=0,0,G$9/FBT_fec!G$9)</f>
        <v>0.4617652716231106</v>
      </c>
      <c r="H117" s="335">
        <f>IF(H$9=0,0,H$9/FBT_fec!H$9)</f>
        <v>0.46176527162311076</v>
      </c>
      <c r="I117" s="335">
        <f>IF(I$9=0,0,I$9/FBT_fec!I$9)</f>
        <v>0.46176527162311071</v>
      </c>
      <c r="J117" s="335">
        <f>IF(J$9=0,0,J$9/FBT_fec!J$9)</f>
        <v>0.46176527162311071</v>
      </c>
      <c r="K117" s="335">
        <f>IF(K$9=0,0,K$9/FBT_fec!K$9)</f>
        <v>0.46176527162311054</v>
      </c>
      <c r="L117" s="335">
        <f>IF(L$9=0,0,L$9/FBT_fec!L$9)</f>
        <v>0.46176527162311071</v>
      </c>
      <c r="M117" s="335">
        <f>IF(M$9=0,0,M$9/FBT_fec!M$9)</f>
        <v>0.46176527162311076</v>
      </c>
      <c r="N117" s="335">
        <f>IF(N$9=0,0,N$9/FBT_fec!N$9)</f>
        <v>0.46176527162311076</v>
      </c>
      <c r="O117" s="335">
        <f>IF(O$9=0,0,O$9/FBT_fec!O$9)</f>
        <v>0.46176527162311076</v>
      </c>
      <c r="P117" s="335">
        <f>IF(P$9=0,0,P$9/FBT_fec!P$9)</f>
        <v>0.46176527162311071</v>
      </c>
      <c r="Q117" s="335">
        <f>IF(Q$9=0,0,Q$9/FBT_fec!Q$9)</f>
        <v>0.46176527162311071</v>
      </c>
      <c r="R117" s="335">
        <f>IF(R$9=0,0,R$9/FBT_fec!R$9)</f>
        <v>0.46176527162311071</v>
      </c>
      <c r="S117" s="335">
        <f>IF(S$9=0,0,S$9/FBT_fec!S$9)</f>
        <v>0.46176527162311065</v>
      </c>
      <c r="T117" s="335">
        <f>IF(T$9=0,0,T$9/FBT_fec!T$9)</f>
        <v>0.46176527162311071</v>
      </c>
      <c r="U117" s="335">
        <f>IF(U$9=0,0,U$9/FBT_fec!U$9)</f>
        <v>0.46176527162311071</v>
      </c>
      <c r="V117" s="335">
        <f>IF(V$9=0,0,V$9/FBT_fec!V$9)</f>
        <v>0.46176527162311065</v>
      </c>
      <c r="W117" s="335">
        <f>IF(W$9=0,0,W$9/FBT_fec!W$9)</f>
        <v>0.4617652716231106</v>
      </c>
      <c r="X117" s="335">
        <f>IF(X$9=0,0,X$9/FBT_fec!X$9)</f>
        <v>0.46176527162311071</v>
      </c>
      <c r="Y117" s="335">
        <f>IF(Y$9=0,0,Y$9/FBT_fec!Y$9)</f>
        <v>0.4617652716231106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0.67634949126629307</v>
      </c>
      <c r="C118" s="336">
        <f>IF(C$10=0,0,C$10/FBT_fec!C$10)</f>
        <v>0.69458019888897926</v>
      </c>
      <c r="D118" s="336">
        <f>IF(D$10=0,0,D$10/FBT_fec!D$10)</f>
        <v>0.69005327757993629</v>
      </c>
      <c r="E118" s="336">
        <f>IF(E$10=0,0,E$10/FBT_fec!E$10)</f>
        <v>0.70050655955465535</v>
      </c>
      <c r="F118" s="336">
        <f>IF(F$10=0,0,F$10/FBT_fec!F$10)</f>
        <v>0.7313156329862307</v>
      </c>
      <c r="G118" s="336">
        <f>IF(G$10=0,0,G$10/FBT_fec!G$10)</f>
        <v>0.74537856956940884</v>
      </c>
      <c r="H118" s="336">
        <f>IF(H$10=0,0,H$10/FBT_fec!H$10)</f>
        <v>0.72766555222059903</v>
      </c>
      <c r="I118" s="336">
        <f>IF(I$10=0,0,I$10/FBT_fec!I$10)</f>
        <v>0.72650558776917573</v>
      </c>
      <c r="J118" s="336">
        <f>IF(J$10=0,0,J$10/FBT_fec!J$10)</f>
        <v>0.75147304023965478</v>
      </c>
      <c r="K118" s="336">
        <f>IF(K$10=0,0,K$10/FBT_fec!K$10)</f>
        <v>0.7441437412731321</v>
      </c>
      <c r="L118" s="336">
        <f>IF(L$10=0,0,L$10/FBT_fec!L$10)</f>
        <v>0.74064775892335866</v>
      </c>
      <c r="M118" s="336">
        <f>IF(M$10=0,0,M$10/FBT_fec!M$10)</f>
        <v>0.74801569524564049</v>
      </c>
      <c r="N118" s="336">
        <f>IF(N$10=0,0,N$10/FBT_fec!N$10)</f>
        <v>0.74830338519881867</v>
      </c>
      <c r="O118" s="336">
        <f>IF(O$10=0,0,O$10/FBT_fec!O$10)</f>
        <v>0.74889506538630779</v>
      </c>
      <c r="P118" s="336">
        <f>IF(P$10=0,0,P$10/FBT_fec!P$10)</f>
        <v>0.75877920990107672</v>
      </c>
      <c r="Q118" s="336">
        <f>IF(Q$10=0,0,Q$10/FBT_fec!Q$10)</f>
        <v>0.75604912809546065</v>
      </c>
      <c r="R118" s="336">
        <f>IF(R$10=0,0,R$10/FBT_fec!R$10)</f>
        <v>0.76463944675081308</v>
      </c>
      <c r="S118" s="336">
        <f>IF(S$10=0,0,S$10/FBT_fec!S$10)</f>
        <v>0.7705946133745416</v>
      </c>
      <c r="T118" s="336">
        <f>IF(T$10=0,0,T$10/FBT_fec!T$10)</f>
        <v>0.76868045608985724</v>
      </c>
      <c r="U118" s="336">
        <f>IF(U$10=0,0,U$10/FBT_fec!U$10)</f>
        <v>0.77516533296912615</v>
      </c>
      <c r="V118" s="336">
        <f>IF(V$10=0,0,V$10/FBT_fec!V$10)</f>
        <v>0.76639199361742727</v>
      </c>
      <c r="W118" s="336">
        <f>IF(W$10=0,0,W$10/FBT_fec!W$10)</f>
        <v>0.73875923225904849</v>
      </c>
      <c r="X118" s="336">
        <f>IF(X$10=0,0,X$10/FBT_fec!X$10)</f>
        <v>0.74706479340585952</v>
      </c>
      <c r="Y118" s="336">
        <f>IF(Y$10=0,0,Y$10/FBT_fec!Y$10)</f>
        <v>0.74446692794577207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0.48764128117356736</v>
      </c>
      <c r="C119" s="349">
        <f>IF(C$16=0,0,C$16/FBT_fec!C$16)</f>
        <v>0.50603735306228115</v>
      </c>
      <c r="D119" s="349">
        <f>IF(D$16=0,0,D$16/FBT_fec!D$16)</f>
        <v>0.50528981070858192</v>
      </c>
      <c r="E119" s="349">
        <f>IF(E$16=0,0,E$16/FBT_fec!E$16)</f>
        <v>0.51937384468102532</v>
      </c>
      <c r="F119" s="349">
        <f>IF(F$16=0,0,F$16/FBT_fec!F$16)</f>
        <v>0.54157876856614651</v>
      </c>
      <c r="G119" s="349">
        <f>IF(G$16=0,0,G$16/FBT_fec!G$16)</f>
        <v>0.55580063677826175</v>
      </c>
      <c r="H119" s="349">
        <f>IF(H$16=0,0,H$16/FBT_fec!H$16)</f>
        <v>0.5371704835267066</v>
      </c>
      <c r="I119" s="349">
        <f>IF(I$16=0,0,I$16/FBT_fec!I$16)</f>
        <v>0.54105098609942903</v>
      </c>
      <c r="J119" s="349">
        <f>IF(J$16=0,0,J$16/FBT_fec!J$16)</f>
        <v>0.57072362172002522</v>
      </c>
      <c r="K119" s="349">
        <f>IF(K$16=0,0,K$16/FBT_fec!K$16)</f>
        <v>0.56711317365325309</v>
      </c>
      <c r="L119" s="349">
        <f>IF(L$16=0,0,L$16/FBT_fec!L$16)</f>
        <v>0.5731509639679746</v>
      </c>
      <c r="M119" s="349">
        <f>IF(M$16=0,0,M$16/FBT_fec!M$16)</f>
        <v>0.58676277042675806</v>
      </c>
      <c r="N119" s="349">
        <f>IF(N$16=0,0,N$16/FBT_fec!N$16)</f>
        <v>0.58780908868818993</v>
      </c>
      <c r="O119" s="349">
        <f>IF(O$16=0,0,O$16/FBT_fec!O$16)</f>
        <v>0.59034555537327837</v>
      </c>
      <c r="P119" s="349">
        <f>IF(P$16=0,0,P$16/FBT_fec!P$16)</f>
        <v>0.59875129937207394</v>
      </c>
      <c r="Q119" s="349">
        <f>IF(Q$16=0,0,Q$16/FBT_fec!Q$16)</f>
        <v>0.59615762700777031</v>
      </c>
      <c r="R119" s="349">
        <f>IF(R$16=0,0,R$16/FBT_fec!R$16)</f>
        <v>0.60316900479155044</v>
      </c>
      <c r="S119" s="349">
        <f>IF(S$16=0,0,S$16/FBT_fec!S$16)</f>
        <v>0.60819537523184064</v>
      </c>
      <c r="T119" s="349">
        <f>IF(T$16=0,0,T$16/FBT_fec!T$16)</f>
        <v>0.60694519139250969</v>
      </c>
      <c r="U119" s="349">
        <f>IF(U$16=0,0,U$16/FBT_fec!U$16)</f>
        <v>0.61162396103146699</v>
      </c>
      <c r="V119" s="349">
        <f>IF(V$16=0,0,V$16/FBT_fec!V$16)</f>
        <v>0.60449738652953688</v>
      </c>
      <c r="W119" s="349">
        <f>IF(W$16=0,0,W$16/FBT_fec!W$16)</f>
        <v>0.58374793577638695</v>
      </c>
      <c r="X119" s="349">
        <f>IF(X$16=0,0,X$16/FBT_fec!X$16)</f>
        <v>0.5895744940079447</v>
      </c>
      <c r="Y119" s="349">
        <f>IF(Y$16=0,0,Y$16/FBT_fec!Y$16)</f>
        <v>0.58721910508176145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0.26598615336740028</v>
      </c>
      <c r="C120" s="349">
        <f>IF(C$25=0,0,C$25/FBT_fec!C$25)</f>
        <v>0.27602037439760779</v>
      </c>
      <c r="D120" s="349">
        <f>IF(D$25=0,0,D$25/FBT_fec!D$25)</f>
        <v>0.27561262402286285</v>
      </c>
      <c r="E120" s="349">
        <f>IF(E$25=0,0,E$25/FBT_fec!E$25)</f>
        <v>0.28329482437146841</v>
      </c>
      <c r="F120" s="349">
        <f>IF(F$25=0,0,F$25/FBT_fec!F$25)</f>
        <v>0.2954066010360798</v>
      </c>
      <c r="G120" s="349">
        <f>IF(G$25=0,0,G$25/FBT_fec!G$25)</f>
        <v>0.30316398369723374</v>
      </c>
      <c r="H120" s="349">
        <f>IF(H$25=0,0,H$25/FBT_fec!H$25)</f>
        <v>0.29300208192365812</v>
      </c>
      <c r="I120" s="349">
        <f>IF(I$25=0,0,I$25/FBT_fec!I$25)</f>
        <v>0.29511871969059766</v>
      </c>
      <c r="J120" s="349">
        <f>IF(J$25=0,0,J$25/FBT_fec!J$25)</f>
        <v>0.31130379366546829</v>
      </c>
      <c r="K120" s="349">
        <f>IF(K$25=0,0,K$25/FBT_fec!K$25)</f>
        <v>0.30933445835631967</v>
      </c>
      <c r="L120" s="349">
        <f>IF(L$25=0,0,L$25/FBT_fec!L$25)</f>
        <v>0.31262779852798611</v>
      </c>
      <c r="M120" s="349">
        <f>IF(M$25=0,0,M$25/FBT_fec!M$25)</f>
        <v>0.32005242023277697</v>
      </c>
      <c r="N120" s="349">
        <f>IF(N$25=0,0,N$25/FBT_fec!N$25)</f>
        <v>0.32062313928446723</v>
      </c>
      <c r="O120" s="349">
        <f>IF(O$25=0,0,O$25/FBT_fec!O$25)</f>
        <v>0.32200666656724264</v>
      </c>
      <c r="P120" s="349">
        <f>IF(P$25=0,0,P$25/FBT_fec!P$25)</f>
        <v>0.32659161783931295</v>
      </c>
      <c r="Q120" s="349">
        <f>IF(Q$25=0,0,Q$25/FBT_fec!Q$25)</f>
        <v>0.3251768874587837</v>
      </c>
      <c r="R120" s="349">
        <f>IF(R$25=0,0,R$25/FBT_fec!R$25)</f>
        <v>0.32900127534084572</v>
      </c>
      <c r="S120" s="349">
        <f>IF(S$25=0,0,S$25/FBT_fec!S$25)</f>
        <v>0.33174293194464038</v>
      </c>
      <c r="T120" s="349">
        <f>IF(T$25=0,0,T$25/FBT_fec!T$25)</f>
        <v>0.33106101348682337</v>
      </c>
      <c r="U120" s="349">
        <f>IF(U$25=0,0,U$25/FBT_fec!U$25)</f>
        <v>0.33361306965352733</v>
      </c>
      <c r="V120" s="349">
        <f>IF(V$25=0,0,V$25/FBT_fec!V$25)</f>
        <v>0.32972584719792924</v>
      </c>
      <c r="W120" s="349">
        <f>IF(W$25=0,0,W$25/FBT_fec!W$25)</f>
        <v>0.31840796496893831</v>
      </c>
      <c r="X120" s="349">
        <f>IF(X$25=0,0,X$25/FBT_fec!X$25)</f>
        <v>0.32158608764069718</v>
      </c>
      <c r="Y120" s="349">
        <f>IF(Y$25=0,0,Y$25/FBT_fec!Y$25)</f>
        <v>0.32030133004459727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0.41736394744577487</v>
      </c>
      <c r="C121" s="349">
        <f>IF(C$34=0,0,C$34/FBT_fec!C$34)</f>
        <v>0.42450883848524773</v>
      </c>
      <c r="D121" s="349">
        <f>IF(D$34=0,0,D$34/FBT_fec!D$34)</f>
        <v>0.42824242447401523</v>
      </c>
      <c r="E121" s="349">
        <f>IF(E$34=0,0,E$34/FBT_fec!E$34)</f>
        <v>0.42991972009402674</v>
      </c>
      <c r="F121" s="349">
        <f>IF(F$34=0,0,F$34/FBT_fec!F$34)</f>
        <v>0.42800957244389598</v>
      </c>
      <c r="G121" s="349">
        <f>IF(G$34=0,0,G$34/FBT_fec!G$34)</f>
        <v>0.43152981061536771</v>
      </c>
      <c r="H121" s="349">
        <f>IF(H$34=0,0,H$34/FBT_fec!H$34)</f>
        <v>0.42994088363012745</v>
      </c>
      <c r="I121" s="349">
        <f>IF(I$34=0,0,I$34/FBT_fec!I$34)</f>
        <v>0.43244517078721079</v>
      </c>
      <c r="J121" s="349">
        <f>IF(J$34=0,0,J$34/FBT_fec!J$34)</f>
        <v>0.43865968094548952</v>
      </c>
      <c r="K121" s="349">
        <f>IF(K$34=0,0,K$34/FBT_fec!K$34)</f>
        <v>0.43959172040119537</v>
      </c>
      <c r="L121" s="349">
        <f>IF(L$34=0,0,L$34/FBT_fec!L$34)</f>
        <v>0.445597579510639</v>
      </c>
      <c r="M121" s="349">
        <f>IF(M$34=0,0,M$34/FBT_fec!M$34)</f>
        <v>0.4516249088413451</v>
      </c>
      <c r="N121" s="349">
        <f>IF(N$34=0,0,N$34/FBT_fec!N$34)</f>
        <v>0.44794427798002379</v>
      </c>
      <c r="O121" s="349">
        <f>IF(O$34=0,0,O$34/FBT_fec!O$34)</f>
        <v>0.45004926042359283</v>
      </c>
      <c r="P121" s="349">
        <f>IF(P$34=0,0,P$34/FBT_fec!P$34)</f>
        <v>0.44530412044797707</v>
      </c>
      <c r="Q121" s="349">
        <f>IF(Q$34=0,0,Q$34/FBT_fec!Q$34)</f>
        <v>0.44205073881709767</v>
      </c>
      <c r="R121" s="349">
        <f>IF(R$34=0,0,R$34/FBT_fec!R$34)</f>
        <v>0.44331899646392053</v>
      </c>
      <c r="S121" s="349">
        <f>IF(S$34=0,0,S$34/FBT_fec!S$34)</f>
        <v>0.45552754246927513</v>
      </c>
      <c r="T121" s="349">
        <f>IF(T$34=0,0,T$34/FBT_fec!T$34)</f>
        <v>0.44413512340545536</v>
      </c>
      <c r="U121" s="349">
        <f>IF(U$34=0,0,U$34/FBT_fec!U$34)</f>
        <v>0.4509267735008225</v>
      </c>
      <c r="V121" s="349">
        <f>IF(V$34=0,0,V$34/FBT_fec!V$34)</f>
        <v>0.43730600963482746</v>
      </c>
      <c r="W121" s="349">
        <f>IF(W$34=0,0,W$34/FBT_fec!W$34)</f>
        <v>0.44348958346662404</v>
      </c>
      <c r="X121" s="349">
        <f>IF(X$34=0,0,X$34/FBT_fec!X$34)</f>
        <v>0.44322496528586064</v>
      </c>
      <c r="Y121" s="349">
        <f>IF(Y$34=0,0,Y$34/FBT_fec!Y$34)</f>
        <v>0.44462177132374497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0.37635653479771086</v>
      </c>
      <c r="C122" s="349">
        <f>IF(C$45=0,0,C$45/FBT_fec!C$45)</f>
        <v>0.3810623649782538</v>
      </c>
      <c r="D122" s="349">
        <f>IF(D$45=0,0,D$45/FBT_fec!D$45)</f>
        <v>0.3837340566925363</v>
      </c>
      <c r="E122" s="349">
        <f>IF(E$45=0,0,E$45/FBT_fec!E$45)</f>
        <v>0.38638737386376454</v>
      </c>
      <c r="F122" s="349">
        <f>IF(F$45=0,0,F$45/FBT_fec!F$45)</f>
        <v>0.38534400025245447</v>
      </c>
      <c r="G122" s="349">
        <f>IF(G$45=0,0,G$45/FBT_fec!G$45)</f>
        <v>0.38773950909126259</v>
      </c>
      <c r="H122" s="349">
        <f>IF(H$45=0,0,H$45/FBT_fec!H$45)</f>
        <v>0.38728839417568861</v>
      </c>
      <c r="I122" s="349">
        <f>IF(I$45=0,0,I$45/FBT_fec!I$45)</f>
        <v>0.38944232463386702</v>
      </c>
      <c r="J122" s="349">
        <f>IF(J$45=0,0,J$45/FBT_fec!J$45)</f>
        <v>0.39360416640533974</v>
      </c>
      <c r="K122" s="349">
        <f>IF(K$45=0,0,K$45/FBT_fec!K$45)</f>
        <v>0.39517904963097578</v>
      </c>
      <c r="L122" s="349">
        <f>IF(L$45=0,0,L$45/FBT_fec!L$45)</f>
        <v>0.39972852908383538</v>
      </c>
      <c r="M122" s="349">
        <f>IF(M$45=0,0,M$45/FBT_fec!M$45)</f>
        <v>0.40403769829650554</v>
      </c>
      <c r="N122" s="349">
        <f>IF(N$45=0,0,N$45/FBT_fec!N$45)</f>
        <v>0.40308234163329687</v>
      </c>
      <c r="O122" s="349">
        <f>IF(O$45=0,0,O$45/FBT_fec!O$45)</f>
        <v>0.40458896203163108</v>
      </c>
      <c r="P122" s="349">
        <f>IF(P$45=0,0,P$45/FBT_fec!P$45)</f>
        <v>0.40267709885854652</v>
      </c>
      <c r="Q122" s="349">
        <f>IF(Q$45=0,0,Q$45/FBT_fec!Q$45)</f>
        <v>0.40150445091806342</v>
      </c>
      <c r="R122" s="349">
        <f>IF(R$45=0,0,R$45/FBT_fec!R$45)</f>
        <v>0.40203702019732357</v>
      </c>
      <c r="S122" s="349">
        <f>IF(S$45=0,0,S$45/FBT_fec!S$45)</f>
        <v>0.40570909023054397</v>
      </c>
      <c r="T122" s="349">
        <f>IF(T$45=0,0,T$45/FBT_fec!T$45)</f>
        <v>0.40243369889862957</v>
      </c>
      <c r="U122" s="349">
        <f>IF(U$45=0,0,U$45/FBT_fec!U$45)</f>
        <v>0.40398273262294654</v>
      </c>
      <c r="V122" s="349">
        <f>IF(V$45=0,0,V$45/FBT_fec!V$45)</f>
        <v>0.40028090121863008</v>
      </c>
      <c r="W122" s="349">
        <f>IF(W$45=0,0,W$45/FBT_fec!W$45)</f>
        <v>0.40339808036743502</v>
      </c>
      <c r="X122" s="349">
        <f>IF(X$45=0,0,X$45/FBT_fec!X$45)</f>
        <v>0.40294383745839513</v>
      </c>
      <c r="Y122" s="349">
        <f>IF(Y$45=0,0,Y$45/FBT_fec!Y$45)</f>
        <v>0.40348310727388342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0.61169115551599407</v>
      </c>
      <c r="C123" s="349">
        <f>IF(C$66=0,0,C$66/FBT_fec!C$66)</f>
        <v>0.62144221278488243</v>
      </c>
      <c r="D123" s="349">
        <f>IF(D$66=0,0,D$66/FBT_fec!D$66)</f>
        <v>0.6185127083034353</v>
      </c>
      <c r="E123" s="349">
        <f>IF(E$66=0,0,E$66/FBT_fec!E$66)</f>
        <v>0.62537787062024852</v>
      </c>
      <c r="F123" s="349">
        <f>IF(F$66=0,0,F$66/FBT_fec!F$66)</f>
        <v>0.6360836330863866</v>
      </c>
      <c r="G123" s="349">
        <f>IF(G$66=0,0,G$66/FBT_fec!G$66)</f>
        <v>0.64072585638023416</v>
      </c>
      <c r="H123" s="349">
        <f>IF(H$66=0,0,H$66/FBT_fec!H$66)</f>
        <v>0.63339471351602306</v>
      </c>
      <c r="I123" s="349">
        <f>IF(I$66=0,0,I$66/FBT_fec!I$66)</f>
        <v>0.63514541627432974</v>
      </c>
      <c r="J123" s="349">
        <f>IF(J$66=0,0,J$66/FBT_fec!J$66)</f>
        <v>0.64561135906354028</v>
      </c>
      <c r="K123" s="349">
        <f>IF(K$66=0,0,K$66/FBT_fec!K$66)</f>
        <v>0.64222190696506287</v>
      </c>
      <c r="L123" s="349">
        <f>IF(L$66=0,0,L$66/FBT_fec!L$66)</f>
        <v>0.64425508930976816</v>
      </c>
      <c r="M123" s="349">
        <f>IF(M$66=0,0,M$66/FBT_fec!M$66)</f>
        <v>0.64989676603217483</v>
      </c>
      <c r="N123" s="349">
        <f>IF(N$66=0,0,N$66/FBT_fec!N$66)</f>
        <v>0.64867570922000839</v>
      </c>
      <c r="O123" s="349">
        <f>IF(O$66=0,0,O$66/FBT_fec!O$66)</f>
        <v>0.64916498158370128</v>
      </c>
      <c r="P123" s="349">
        <f>IF(P$66=0,0,P$66/FBT_fec!P$66)</f>
        <v>0.65195004897409958</v>
      </c>
      <c r="Q123" s="349">
        <f>IF(Q$66=0,0,Q$66/FBT_fec!Q$66)</f>
        <v>0.64927477726666383</v>
      </c>
      <c r="R123" s="349">
        <f>IF(R$66=0,0,R$66/FBT_fec!R$66)</f>
        <v>0.65296436581619954</v>
      </c>
      <c r="S123" s="349">
        <f>IF(S$66=0,0,S$66/FBT_fec!S$66)</f>
        <v>0.65817531809251872</v>
      </c>
      <c r="T123" s="349">
        <f>IF(T$66=0,0,T$66/FBT_fec!T$66)</f>
        <v>0.65493042162577852</v>
      </c>
      <c r="U123" s="349">
        <f>IF(U$66=0,0,U$66/FBT_fec!U$66)</f>
        <v>0.65837472535027763</v>
      </c>
      <c r="V123" s="349">
        <f>IF(V$66=0,0,V$66/FBT_fec!V$66)</f>
        <v>0.65122829688995421</v>
      </c>
      <c r="W123" s="349">
        <f>IF(W$66=0,0,W$66/FBT_fec!W$66)</f>
        <v>0.64391398294705393</v>
      </c>
      <c r="X123" s="349">
        <f>IF(X$66=0,0,X$66/FBT_fec!X$66)</f>
        <v>0.64568887897529814</v>
      </c>
      <c r="Y123" s="349">
        <f>IF(Y$66=0,0,Y$66/FBT_fec!Y$66)</f>
        <v>0.64486433887130501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0.50120974917283856</v>
      </c>
      <c r="C124" s="337">
        <f>IF(C$80=0,0,C$80/FBT_fec!C$80)</f>
        <v>0.50120974917283878</v>
      </c>
      <c r="D124" s="337">
        <f>IF(D$80=0,0,D$80/FBT_fec!D$80)</f>
        <v>0.50120974917283889</v>
      </c>
      <c r="E124" s="337">
        <f>IF(E$80=0,0,E$80/FBT_fec!E$80)</f>
        <v>0.50120974917283889</v>
      </c>
      <c r="F124" s="337">
        <f>IF(F$80=0,0,F$80/FBT_fec!F$80)</f>
        <v>0.50120974917283878</v>
      </c>
      <c r="G124" s="337">
        <f>IF(G$80=0,0,G$80/FBT_fec!G$80)</f>
        <v>0.50120974917283867</v>
      </c>
      <c r="H124" s="337">
        <f>IF(H$80=0,0,H$80/FBT_fec!H$80)</f>
        <v>0.50120974917283867</v>
      </c>
      <c r="I124" s="337">
        <f>IF(I$80=0,0,I$80/FBT_fec!I$80)</f>
        <v>0.50120974917283856</v>
      </c>
      <c r="J124" s="337">
        <f>IF(J$80=0,0,J$80/FBT_fec!J$80)</f>
        <v>0.50120974917283878</v>
      </c>
      <c r="K124" s="337">
        <f>IF(K$80=0,0,K$80/FBT_fec!K$80)</f>
        <v>0.50120974917283867</v>
      </c>
      <c r="L124" s="337">
        <f>IF(L$80=0,0,L$80/FBT_fec!L$80)</f>
        <v>0.50120974917283878</v>
      </c>
      <c r="M124" s="337">
        <f>IF(M$80=0,0,M$80/FBT_fec!M$80)</f>
        <v>0.50120974917283878</v>
      </c>
      <c r="N124" s="337">
        <f>IF(N$80=0,0,N$80/FBT_fec!N$80)</f>
        <v>0.50120974917283856</v>
      </c>
      <c r="O124" s="337">
        <f>IF(O$80=0,0,O$80/FBT_fec!O$80)</f>
        <v>0.50120974917283878</v>
      </c>
      <c r="P124" s="337">
        <f>IF(P$80=0,0,P$80/FBT_fec!P$80)</f>
        <v>0.50120974917283856</v>
      </c>
      <c r="Q124" s="337">
        <f>IF(Q$80=0,0,Q$80/FBT_fec!Q$80)</f>
        <v>0.50120974917283867</v>
      </c>
      <c r="R124" s="337">
        <f>IF(R$80=0,0,R$80/FBT_fec!R$80)</f>
        <v>0.50120974917283867</v>
      </c>
      <c r="S124" s="337">
        <f>IF(S$80=0,0,S$80/FBT_fec!S$80)</f>
        <v>0.50120974917283856</v>
      </c>
      <c r="T124" s="337">
        <f>IF(T$80=0,0,T$80/FBT_fec!T$80)</f>
        <v>0.50120974917283878</v>
      </c>
      <c r="U124" s="337">
        <f>IF(U$80=0,0,U$80/FBT_fec!U$80)</f>
        <v>0.50120974917283856</v>
      </c>
      <c r="V124" s="337">
        <f>IF(V$80=0,0,V$80/FBT_fec!V$80)</f>
        <v>0.50120974917283878</v>
      </c>
      <c r="W124" s="337">
        <f>IF(W$80=0,0,W$80/FBT_fec!W$80)</f>
        <v>0.50120974917283867</v>
      </c>
      <c r="X124" s="337">
        <f>IF(X$80=0,0,X$80/FBT_fec!X$80)</f>
        <v>0.50120974917283867</v>
      </c>
      <c r="Y124" s="337">
        <f>IF(Y$80=0,0,Y$80/FBT_fec!Y$80)</f>
        <v>0.50120974917283867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BG: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676.20697803270127</v>
      </c>
      <c r="C5" s="223">
        <v>575.86098968624083</v>
      </c>
      <c r="D5" s="223">
        <v>565.80594861294321</v>
      </c>
      <c r="E5" s="223">
        <v>503.89805026148667</v>
      </c>
      <c r="F5" s="223">
        <v>508.67828461846761</v>
      </c>
      <c r="G5" s="223">
        <v>484.40932139402298</v>
      </c>
      <c r="H5" s="223">
        <v>512.33890393197862</v>
      </c>
      <c r="I5" s="223">
        <v>501.01178498574569</v>
      </c>
      <c r="J5" s="223">
        <v>438.96721553252382</v>
      </c>
      <c r="K5" s="223">
        <v>378.14382038445001</v>
      </c>
      <c r="L5" s="223">
        <v>359.26812601416918</v>
      </c>
      <c r="M5" s="223">
        <v>322.66312030523648</v>
      </c>
      <c r="N5" s="223">
        <v>293.79091415559498</v>
      </c>
      <c r="O5" s="223">
        <v>292.93693946487639</v>
      </c>
      <c r="P5" s="223">
        <v>259.1738155117979</v>
      </c>
      <c r="Q5" s="223">
        <v>261.18661338726929</v>
      </c>
      <c r="R5" s="223">
        <v>241.69574705231051</v>
      </c>
      <c r="S5" s="223">
        <v>242.67700195171221</v>
      </c>
      <c r="T5" s="223">
        <v>240.71611731044001</v>
      </c>
      <c r="U5" s="223">
        <v>229.9459165526093</v>
      </c>
      <c r="V5" s="223">
        <v>225.14855745838591</v>
      </c>
      <c r="W5" s="223">
        <v>321.53049705395762</v>
      </c>
      <c r="X5" s="223">
        <v>304.75413014531131</v>
      </c>
      <c r="Y5" s="223">
        <v>291.70970805624472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11.023647744439479</v>
      </c>
      <c r="C10" s="260">
        <v>9.1416958754628332</v>
      </c>
      <c r="D10" s="260">
        <v>9.5454596860839995</v>
      </c>
      <c r="E10" s="260">
        <v>8.1667598402003101</v>
      </c>
      <c r="F10" s="260">
        <v>6.5041486485347537</v>
      </c>
      <c r="G10" s="260">
        <v>5.6495295210684144</v>
      </c>
      <c r="H10" s="260">
        <v>6.8076266562968959</v>
      </c>
      <c r="I10" s="260">
        <v>6.7424993734165053</v>
      </c>
      <c r="J10" s="260">
        <v>5.0691513452407913</v>
      </c>
      <c r="K10" s="260">
        <v>5.1408822225911814</v>
      </c>
      <c r="L10" s="260">
        <v>5.2025899076755584</v>
      </c>
      <c r="M10" s="260">
        <v>4.4606451609901931</v>
      </c>
      <c r="N10" s="260">
        <v>4.3677399172992564</v>
      </c>
      <c r="O10" s="260">
        <v>4.4670671741847636</v>
      </c>
      <c r="P10" s="260">
        <v>3.7267126765292371</v>
      </c>
      <c r="Q10" s="260">
        <v>4.105377340709512</v>
      </c>
      <c r="R10" s="260">
        <v>3.3927199622898621</v>
      </c>
      <c r="S10" s="260">
        <v>2.8151590531786219</v>
      </c>
      <c r="T10" s="260">
        <v>3.1983059609514179</v>
      </c>
      <c r="U10" s="260">
        <v>2.6708757124753739</v>
      </c>
      <c r="V10" s="260">
        <v>3.407529422675212</v>
      </c>
      <c r="W10" s="260">
        <v>5.8550883532927394</v>
      </c>
      <c r="X10" s="260">
        <v>5.3636520983796334</v>
      </c>
      <c r="Y10" s="260">
        <v>5.2132520781507239</v>
      </c>
      <c r="DA10" s="68" t="s">
        <v>2305</v>
      </c>
    </row>
    <row r="11" spans="1:105" ht="12" customHeight="1" x14ac:dyDescent="0.25">
      <c r="A11" s="37" t="s">
        <v>159</v>
      </c>
      <c r="B11" s="226">
        <v>6.0963775009108563</v>
      </c>
      <c r="C11" s="226">
        <v>4.5770392889629896</v>
      </c>
      <c r="D11" s="226">
        <v>3.8175576193809042</v>
      </c>
      <c r="E11" s="226">
        <v>2.6797216668423789</v>
      </c>
      <c r="F11" s="226">
        <v>1.9711132807728049</v>
      </c>
      <c r="G11" s="226">
        <v>1.0864091660423469</v>
      </c>
      <c r="H11" s="226">
        <v>0.85920617257183074</v>
      </c>
      <c r="I11" s="226">
        <v>0.7950580516982898</v>
      </c>
      <c r="J11" s="226">
        <v>0.26852014635248261</v>
      </c>
      <c r="K11" s="226">
        <v>0.29519317766053638</v>
      </c>
      <c r="L11" s="226">
        <v>0.25993763182644158</v>
      </c>
      <c r="M11" s="226">
        <v>0.21045808735681831</v>
      </c>
      <c r="N11" s="226">
        <v>0.22123302203465059</v>
      </c>
      <c r="O11" s="226">
        <v>0.162362401948663</v>
      </c>
      <c r="P11" s="226">
        <v>0.25190659542005273</v>
      </c>
      <c r="Q11" s="226">
        <v>0.33582927538451279</v>
      </c>
      <c r="R11" s="226">
        <v>0.24923259023833069</v>
      </c>
      <c r="S11" s="226">
        <v>0.18018959473412979</v>
      </c>
      <c r="T11" s="226">
        <v>0.1809101778350416</v>
      </c>
      <c r="U11" s="226">
        <v>0.16766043897228489</v>
      </c>
      <c r="V11" s="226">
        <v>0.18032804245499429</v>
      </c>
      <c r="W11" s="226">
        <v>0.1938798123552663</v>
      </c>
      <c r="X11" s="226">
        <v>0.24845236261509851</v>
      </c>
      <c r="Y11" s="226">
        <v>0.23356261246444471</v>
      </c>
      <c r="DA11" s="69" t="s">
        <v>2306</v>
      </c>
    </row>
    <row r="12" spans="1:105" ht="12" customHeight="1" x14ac:dyDescent="0.25">
      <c r="A12" s="37" t="s">
        <v>35</v>
      </c>
      <c r="B12" s="226">
        <v>4.9272702435286204</v>
      </c>
      <c r="C12" s="226">
        <v>4.5646565864998454</v>
      </c>
      <c r="D12" s="226">
        <v>5.7279020667030958</v>
      </c>
      <c r="E12" s="226">
        <v>5.4870381733579316</v>
      </c>
      <c r="F12" s="226">
        <v>4.5330353677619488</v>
      </c>
      <c r="G12" s="226">
        <v>4.5631203550260668</v>
      </c>
      <c r="H12" s="226">
        <v>5.9484204837250649</v>
      </c>
      <c r="I12" s="226">
        <v>5.9474413217182152</v>
      </c>
      <c r="J12" s="226">
        <v>4.8006311988883086</v>
      </c>
      <c r="K12" s="226">
        <v>4.8456890449306451</v>
      </c>
      <c r="L12" s="226">
        <v>4.9426522758491167</v>
      </c>
      <c r="M12" s="226">
        <v>4.2501870736333753</v>
      </c>
      <c r="N12" s="226">
        <v>4.146506895264606</v>
      </c>
      <c r="O12" s="226">
        <v>4.3047047722361009</v>
      </c>
      <c r="P12" s="226">
        <v>3.4748060811091839</v>
      </c>
      <c r="Q12" s="226">
        <v>3.769548065325</v>
      </c>
      <c r="R12" s="226">
        <v>3.1434873720515308</v>
      </c>
      <c r="S12" s="226">
        <v>2.634969458444492</v>
      </c>
      <c r="T12" s="226">
        <v>3.0173957831163771</v>
      </c>
      <c r="U12" s="226">
        <v>2.503215273503089</v>
      </c>
      <c r="V12" s="226">
        <v>3.227201380220218</v>
      </c>
      <c r="W12" s="226">
        <v>5.6612085409374728</v>
      </c>
      <c r="X12" s="226">
        <v>5.1151997357645351</v>
      </c>
      <c r="Y12" s="226">
        <v>4.9796894656862793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52.408813380532052</v>
      </c>
      <c r="C16" s="261">
        <f t="shared" si="0"/>
        <v>42.851879554062677</v>
      </c>
      <c r="D16" s="261">
        <f t="shared" si="0"/>
        <v>43.775801323750443</v>
      </c>
      <c r="E16" s="261">
        <f t="shared" si="0"/>
        <v>35.671104719847378</v>
      </c>
      <c r="F16" s="261">
        <f t="shared" si="0"/>
        <v>31.446881047135658</v>
      </c>
      <c r="G16" s="261">
        <f t="shared" si="0"/>
        <v>27.914363275466449</v>
      </c>
      <c r="H16" s="261">
        <f t="shared" si="0"/>
        <v>32.698129191494942</v>
      </c>
      <c r="I16" s="261">
        <f t="shared" si="0"/>
        <v>30.299871080807851</v>
      </c>
      <c r="J16" s="261">
        <f t="shared" si="0"/>
        <v>22.548342168087</v>
      </c>
      <c r="K16" s="261">
        <f t="shared" si="0"/>
        <v>21.628292664972669</v>
      </c>
      <c r="L16" s="261">
        <f t="shared" si="0"/>
        <v>19.39103671341617</v>
      </c>
      <c r="M16" s="261">
        <f t="shared" si="0"/>
        <v>14.93605966955514</v>
      </c>
      <c r="N16" s="261">
        <f t="shared" si="0"/>
        <v>14.40450941748883</v>
      </c>
      <c r="O16" s="261">
        <f t="shared" si="0"/>
        <v>14.313550641188529</v>
      </c>
      <c r="P16" s="261">
        <f t="shared" si="0"/>
        <v>11.832320109191279</v>
      </c>
      <c r="Q16" s="261">
        <f t="shared" si="0"/>
        <v>13.174590675078029</v>
      </c>
      <c r="R16" s="261">
        <f t="shared" si="0"/>
        <v>10.85729745738581</v>
      </c>
      <c r="S16" s="261">
        <f t="shared" si="0"/>
        <v>8.9972193961665106</v>
      </c>
      <c r="T16" s="261">
        <f t="shared" si="0"/>
        <v>10.12251068900602</v>
      </c>
      <c r="U16" s="261">
        <f t="shared" si="0"/>
        <v>8.6113318045560199</v>
      </c>
      <c r="V16" s="261">
        <f t="shared" si="0"/>
        <v>10.913773126784401</v>
      </c>
      <c r="W16" s="261">
        <f t="shared" si="0"/>
        <v>18.218195545315801</v>
      </c>
      <c r="X16" s="261">
        <f t="shared" si="0"/>
        <v>16.95721027964121</v>
      </c>
      <c r="Y16" s="261">
        <f t="shared" si="0"/>
        <v>16.54057190961851</v>
      </c>
      <c r="DA16" s="70"/>
    </row>
    <row r="17" spans="1:105" ht="12" customHeight="1" x14ac:dyDescent="0.25">
      <c r="A17" s="60" t="s">
        <v>2148</v>
      </c>
      <c r="B17" s="329">
        <v>52.408813380532052</v>
      </c>
      <c r="C17" s="329">
        <v>42.851879554062677</v>
      </c>
      <c r="D17" s="329">
        <v>43.775801323750443</v>
      </c>
      <c r="E17" s="329">
        <v>35.671104719847378</v>
      </c>
      <c r="F17" s="329">
        <v>31.446881047135658</v>
      </c>
      <c r="G17" s="329">
        <v>27.914363275466449</v>
      </c>
      <c r="H17" s="329">
        <v>32.698129191494942</v>
      </c>
      <c r="I17" s="329">
        <v>30.299871080807851</v>
      </c>
      <c r="J17" s="329">
        <v>22.548342168087</v>
      </c>
      <c r="K17" s="329">
        <v>21.628292664972669</v>
      </c>
      <c r="L17" s="329">
        <v>19.39103671341617</v>
      </c>
      <c r="M17" s="329">
        <v>14.93605966955514</v>
      </c>
      <c r="N17" s="329">
        <v>14.40450941748883</v>
      </c>
      <c r="O17" s="329">
        <v>14.313550641188529</v>
      </c>
      <c r="P17" s="329">
        <v>11.832320109191279</v>
      </c>
      <c r="Q17" s="329">
        <v>13.174590675078029</v>
      </c>
      <c r="R17" s="329">
        <v>10.85729745738581</v>
      </c>
      <c r="S17" s="329">
        <v>8.9972193961665106</v>
      </c>
      <c r="T17" s="329">
        <v>10.12251068900602</v>
      </c>
      <c r="U17" s="329">
        <v>8.6113318045560199</v>
      </c>
      <c r="V17" s="329">
        <v>10.913773126784401</v>
      </c>
      <c r="W17" s="329">
        <v>18.218195545315801</v>
      </c>
      <c r="X17" s="329">
        <v>16.95721027964121</v>
      </c>
      <c r="Y17" s="329">
        <v>16.54057190961851</v>
      </c>
      <c r="DA17" s="72" t="s">
        <v>2311</v>
      </c>
    </row>
    <row r="18" spans="1:105" ht="12" customHeight="1" x14ac:dyDescent="0.25">
      <c r="A18" s="59" t="s">
        <v>28</v>
      </c>
      <c r="B18" s="230">
        <v>9.0881890519515505</v>
      </c>
      <c r="C18" s="230">
        <v>7.6120641256135988</v>
      </c>
      <c r="D18" s="230">
        <v>10.69729636395421</v>
      </c>
      <c r="E18" s="230">
        <v>6.5261704873270174</v>
      </c>
      <c r="F18" s="230">
        <v>6.5353123232472274</v>
      </c>
      <c r="G18" s="230">
        <v>5.523199402681465</v>
      </c>
      <c r="H18" s="230">
        <v>6.7130711092359654</v>
      </c>
      <c r="I18" s="230">
        <v>3.1557534015587372</v>
      </c>
      <c r="J18" s="230">
        <v>3.0078037000881821</v>
      </c>
      <c r="K18" s="230">
        <v>2.540609724994018</v>
      </c>
      <c r="L18" s="230">
        <v>2.3070356224418278</v>
      </c>
      <c r="M18" s="230">
        <v>0.43667409035044791</v>
      </c>
      <c r="N18" s="230">
        <v>0.2313621976471418</v>
      </c>
      <c r="O18" s="230">
        <v>0.54373437911848244</v>
      </c>
      <c r="P18" s="230">
        <v>0.20224783294300211</v>
      </c>
      <c r="Q18" s="230">
        <v>0.40042713292492532</v>
      </c>
      <c r="R18" s="230">
        <v>0.121435567249758</v>
      </c>
      <c r="S18" s="230">
        <v>0.1253265332233286</v>
      </c>
      <c r="T18" s="230">
        <v>0.12880624927989609</v>
      </c>
      <c r="U18" s="230">
        <v>0.22726791162754631</v>
      </c>
      <c r="V18" s="230">
        <v>0.190678672305894</v>
      </c>
      <c r="W18" s="230">
        <v>0.25323675319947991</v>
      </c>
      <c r="X18" s="230">
        <v>0.32566442903874337</v>
      </c>
      <c r="Y18" s="230">
        <v>0.25432705582809312</v>
      </c>
      <c r="DA18" s="71" t="s">
        <v>2312</v>
      </c>
    </row>
    <row r="19" spans="1:105" ht="12" customHeight="1" x14ac:dyDescent="0.25">
      <c r="A19" s="59" t="s">
        <v>31</v>
      </c>
      <c r="B19" s="230">
        <v>0.24095786555454271</v>
      </c>
      <c r="C19" s="230">
        <v>0.23321524435243529</v>
      </c>
      <c r="D19" s="230">
        <v>0.48876212239829459</v>
      </c>
      <c r="E19" s="230">
        <v>0.22100397579296441</v>
      </c>
      <c r="F19" s="230">
        <v>0.42488906065259391</v>
      </c>
      <c r="G19" s="230">
        <v>0.39616204378254583</v>
      </c>
      <c r="H19" s="230">
        <v>0.43900633983403192</v>
      </c>
      <c r="I19" s="230">
        <v>0.36625252298571248</v>
      </c>
      <c r="J19" s="230">
        <v>0.61806547038984827</v>
      </c>
      <c r="K19" s="230">
        <v>0.86406638388508783</v>
      </c>
      <c r="L19" s="230">
        <v>0.65292924990371792</v>
      </c>
      <c r="M19" s="230">
        <v>0.69955773412305833</v>
      </c>
      <c r="N19" s="230">
        <v>0.44612987413879551</v>
      </c>
      <c r="O19" s="230">
        <v>0.29679375939656982</v>
      </c>
      <c r="P19" s="230">
        <v>0.27759180579956438</v>
      </c>
      <c r="Q19" s="230">
        <v>0.30784862150593512</v>
      </c>
      <c r="R19" s="230">
        <v>0.54730074507129367</v>
      </c>
      <c r="S19" s="230">
        <v>0.4613866560365637</v>
      </c>
      <c r="T19" s="230">
        <v>0.3627098249110956</v>
      </c>
      <c r="U19" s="230">
        <v>0.3154416974489806</v>
      </c>
      <c r="V19" s="230">
        <v>0.45870557038037091</v>
      </c>
      <c r="W19" s="230">
        <v>0.42423039523500022</v>
      </c>
      <c r="X19" s="230">
        <v>0.63448070749796137</v>
      </c>
      <c r="Y19" s="230">
        <v>0.76906822352181403</v>
      </c>
      <c r="DA19" s="71" t="s">
        <v>2313</v>
      </c>
    </row>
    <row r="20" spans="1:105" ht="12" customHeight="1" x14ac:dyDescent="0.25">
      <c r="A20" s="59" t="s">
        <v>159</v>
      </c>
      <c r="B20" s="230">
        <v>9.0255888520683616</v>
      </c>
      <c r="C20" s="230">
        <v>8.1073835100770371</v>
      </c>
      <c r="D20" s="230">
        <v>6.9923756930590031</v>
      </c>
      <c r="E20" s="230">
        <v>5.4640246298405293</v>
      </c>
      <c r="F20" s="230">
        <v>4.1845253310716783</v>
      </c>
      <c r="G20" s="230">
        <v>2.4233261763787231</v>
      </c>
      <c r="H20" s="230">
        <v>1.801734285163086</v>
      </c>
      <c r="I20" s="230">
        <v>1.7295819996976869</v>
      </c>
      <c r="J20" s="230">
        <v>0.6531372962203259</v>
      </c>
      <c r="K20" s="230">
        <v>0.72888703120552856</v>
      </c>
      <c r="L20" s="230">
        <v>0.69046205638001878</v>
      </c>
      <c r="M20" s="230">
        <v>0.59419943595092339</v>
      </c>
      <c r="N20" s="230">
        <v>0.63102052943175801</v>
      </c>
      <c r="O20" s="230">
        <v>0.47243883840555878</v>
      </c>
      <c r="P20" s="230">
        <v>0.73734906114943244</v>
      </c>
      <c r="Q20" s="230">
        <v>0.97948326674734709</v>
      </c>
      <c r="R20" s="230">
        <v>0.72701995964984922</v>
      </c>
      <c r="S20" s="230">
        <v>0.52749369946090208</v>
      </c>
      <c r="T20" s="230">
        <v>0.531999169544908</v>
      </c>
      <c r="U20" s="230">
        <v>0.49168516134130891</v>
      </c>
      <c r="V20" s="230">
        <v>0.527329325292614</v>
      </c>
      <c r="W20" s="230">
        <v>0.56899165802616403</v>
      </c>
      <c r="X20" s="230">
        <v>0.72499282051626346</v>
      </c>
      <c r="Y20" s="230">
        <v>0.67830446719913973</v>
      </c>
      <c r="DA20" s="71" t="s">
        <v>2314</v>
      </c>
    </row>
    <row r="21" spans="1:105" ht="12" customHeight="1" x14ac:dyDescent="0.25">
      <c r="A21" s="59" t="s">
        <v>32</v>
      </c>
      <c r="B21" s="230">
        <v>26.759333252611079</v>
      </c>
      <c r="C21" s="230">
        <v>18.81376684452119</v>
      </c>
      <c r="D21" s="230">
        <v>15.10593592661383</v>
      </c>
      <c r="E21" s="230">
        <v>12.27168705363815</v>
      </c>
      <c r="F21" s="230">
        <v>10.6788609841498</v>
      </c>
      <c r="G21" s="230">
        <v>9.393255451527752</v>
      </c>
      <c r="H21" s="230">
        <v>11.27062549574625</v>
      </c>
      <c r="I21" s="230">
        <v>12.110124197821371</v>
      </c>
      <c r="J21" s="230">
        <v>6.5924789590384396</v>
      </c>
      <c r="K21" s="230">
        <v>5.5298191902518363</v>
      </c>
      <c r="L21" s="230">
        <v>2.6116379218061851</v>
      </c>
      <c r="M21" s="230">
        <v>1.2058103286921871</v>
      </c>
      <c r="N21" s="230">
        <v>1.268960543483193</v>
      </c>
      <c r="O21" s="230">
        <v>0.47484064823935812</v>
      </c>
      <c r="P21" s="230">
        <v>0.44411942245616681</v>
      </c>
      <c r="Q21" s="230">
        <v>0.49252733377102298</v>
      </c>
      <c r="R21" s="230">
        <v>0.29188139010762792</v>
      </c>
      <c r="S21" s="230">
        <v>0.1693052334368027</v>
      </c>
      <c r="T21" s="230">
        <v>0.22579621448981069</v>
      </c>
      <c r="U21" s="230">
        <v>0.2359458428419989</v>
      </c>
      <c r="V21" s="230">
        <v>0.29982559759479999</v>
      </c>
      <c r="W21" s="230">
        <v>0.35742091603299048</v>
      </c>
      <c r="X21" s="230">
        <v>0.34573777337269918</v>
      </c>
      <c r="Y21" s="230">
        <v>0.37703011481057752</v>
      </c>
      <c r="DA21" s="71" t="s">
        <v>2315</v>
      </c>
    </row>
    <row r="22" spans="1:105" ht="12" customHeight="1" x14ac:dyDescent="0.25">
      <c r="A22" s="59" t="s">
        <v>35</v>
      </c>
      <c r="B22" s="230">
        <v>7.2947443583465112</v>
      </c>
      <c r="C22" s="230">
        <v>8.0854498294984243</v>
      </c>
      <c r="D22" s="230">
        <v>10.491431217725101</v>
      </c>
      <c r="E22" s="230">
        <v>11.18821857324872</v>
      </c>
      <c r="F22" s="230">
        <v>9.6232933480143608</v>
      </c>
      <c r="G22" s="230">
        <v>10.17842020109596</v>
      </c>
      <c r="H22" s="230">
        <v>12.473691961515611</v>
      </c>
      <c r="I22" s="230">
        <v>12.93815895874434</v>
      </c>
      <c r="J22" s="230">
        <v>11.676856742350211</v>
      </c>
      <c r="K22" s="230">
        <v>11.964910334636199</v>
      </c>
      <c r="L22" s="230">
        <v>13.12897186288442</v>
      </c>
      <c r="M22" s="230">
        <v>11.999818080438519</v>
      </c>
      <c r="N22" s="230">
        <v>11.827036272787939</v>
      </c>
      <c r="O22" s="230">
        <v>12.525743016028571</v>
      </c>
      <c r="P22" s="230">
        <v>10.171011986843119</v>
      </c>
      <c r="Q22" s="230">
        <v>10.9943043201288</v>
      </c>
      <c r="R22" s="230">
        <v>9.1696597953072825</v>
      </c>
      <c r="S22" s="230">
        <v>7.7137072740089128</v>
      </c>
      <c r="T22" s="230">
        <v>8.8731992307803065</v>
      </c>
      <c r="U22" s="230">
        <v>7.3409911912961849</v>
      </c>
      <c r="V22" s="230">
        <v>9.437233961210719</v>
      </c>
      <c r="W22" s="230">
        <v>16.614315822822171</v>
      </c>
      <c r="X22" s="230">
        <v>14.92633454921555</v>
      </c>
      <c r="Y22" s="230">
        <v>14.461842048258889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43.674011150443377</v>
      </c>
      <c r="C25" s="261">
        <f t="shared" si="1"/>
        <v>35.709899628385571</v>
      </c>
      <c r="D25" s="261">
        <f t="shared" si="1"/>
        <v>36.479834436458709</v>
      </c>
      <c r="E25" s="261">
        <f t="shared" si="1"/>
        <v>29.725920599872811</v>
      </c>
      <c r="F25" s="261">
        <f t="shared" si="1"/>
        <v>26.205734205946381</v>
      </c>
      <c r="G25" s="261">
        <f t="shared" si="1"/>
        <v>23.261969396222039</v>
      </c>
      <c r="H25" s="261">
        <f t="shared" si="1"/>
        <v>27.24844099291245</v>
      </c>
      <c r="I25" s="261">
        <f t="shared" si="1"/>
        <v>25.24989256733986</v>
      </c>
      <c r="J25" s="261">
        <f t="shared" si="1"/>
        <v>18.790285140072498</v>
      </c>
      <c r="K25" s="261">
        <f t="shared" si="1"/>
        <v>18.023577220810559</v>
      </c>
      <c r="L25" s="261">
        <f t="shared" si="1"/>
        <v>16.15919726118014</v>
      </c>
      <c r="M25" s="261">
        <f t="shared" si="1"/>
        <v>12.446716391295951</v>
      </c>
      <c r="N25" s="261">
        <f t="shared" si="1"/>
        <v>12.003757847907361</v>
      </c>
      <c r="O25" s="261">
        <f t="shared" si="1"/>
        <v>11.927958867657111</v>
      </c>
      <c r="P25" s="261">
        <f t="shared" si="1"/>
        <v>9.8602667576594065</v>
      </c>
      <c r="Q25" s="261">
        <f t="shared" si="1"/>
        <v>10.97882556256503</v>
      </c>
      <c r="R25" s="261">
        <f t="shared" si="1"/>
        <v>9.0477478811548409</v>
      </c>
      <c r="S25" s="261">
        <f t="shared" si="1"/>
        <v>7.497682830138757</v>
      </c>
      <c r="T25" s="261">
        <f t="shared" si="1"/>
        <v>8.4354255741716813</v>
      </c>
      <c r="U25" s="261">
        <f t="shared" si="1"/>
        <v>7.1761098371300163</v>
      </c>
      <c r="V25" s="261">
        <f t="shared" si="1"/>
        <v>9.0948109389869973</v>
      </c>
      <c r="W25" s="261">
        <f t="shared" si="1"/>
        <v>15.181829621096499</v>
      </c>
      <c r="X25" s="261">
        <f t="shared" si="1"/>
        <v>14.131008566367679</v>
      </c>
      <c r="Y25" s="261">
        <f t="shared" si="1"/>
        <v>13.783809924682091</v>
      </c>
      <c r="DA25" s="70"/>
    </row>
    <row r="26" spans="1:105" ht="12" customHeight="1" x14ac:dyDescent="0.25">
      <c r="A26" s="60" t="s">
        <v>2160</v>
      </c>
      <c r="B26" s="329">
        <v>43.674011150443377</v>
      </c>
      <c r="C26" s="329">
        <v>35.709899628385571</v>
      </c>
      <c r="D26" s="329">
        <v>36.479834436458709</v>
      </c>
      <c r="E26" s="329">
        <v>29.725920599872811</v>
      </c>
      <c r="F26" s="329">
        <v>26.205734205946381</v>
      </c>
      <c r="G26" s="329">
        <v>23.261969396222039</v>
      </c>
      <c r="H26" s="329">
        <v>27.24844099291245</v>
      </c>
      <c r="I26" s="329">
        <v>25.24989256733986</v>
      </c>
      <c r="J26" s="329">
        <v>18.790285140072498</v>
      </c>
      <c r="K26" s="329">
        <v>18.023577220810559</v>
      </c>
      <c r="L26" s="329">
        <v>16.15919726118014</v>
      </c>
      <c r="M26" s="329">
        <v>12.446716391295951</v>
      </c>
      <c r="N26" s="329">
        <v>12.003757847907361</v>
      </c>
      <c r="O26" s="329">
        <v>11.927958867657111</v>
      </c>
      <c r="P26" s="329">
        <v>9.8602667576594065</v>
      </c>
      <c r="Q26" s="329">
        <v>10.97882556256503</v>
      </c>
      <c r="R26" s="329">
        <v>9.0477478811548409</v>
      </c>
      <c r="S26" s="329">
        <v>7.497682830138757</v>
      </c>
      <c r="T26" s="329">
        <v>8.4354255741716813</v>
      </c>
      <c r="U26" s="329">
        <v>7.1761098371300163</v>
      </c>
      <c r="V26" s="329">
        <v>9.0948109389869973</v>
      </c>
      <c r="W26" s="329">
        <v>15.181829621096499</v>
      </c>
      <c r="X26" s="329">
        <v>14.131008566367679</v>
      </c>
      <c r="Y26" s="329">
        <v>13.783809924682091</v>
      </c>
      <c r="DA26" s="72" t="s">
        <v>2319</v>
      </c>
    </row>
    <row r="27" spans="1:105" ht="12" customHeight="1" x14ac:dyDescent="0.25">
      <c r="A27" s="59" t="s">
        <v>28</v>
      </c>
      <c r="B27" s="230">
        <v>7.5734908766262921</v>
      </c>
      <c r="C27" s="230">
        <v>6.3433867713446643</v>
      </c>
      <c r="D27" s="230">
        <v>8.9144136366285114</v>
      </c>
      <c r="E27" s="230">
        <v>5.4384754061058471</v>
      </c>
      <c r="F27" s="230">
        <v>5.4460936027060214</v>
      </c>
      <c r="G27" s="230">
        <v>4.6026661689012203</v>
      </c>
      <c r="H27" s="230">
        <v>5.594225924363303</v>
      </c>
      <c r="I27" s="230">
        <v>2.6297945012989459</v>
      </c>
      <c r="J27" s="230">
        <v>2.5065030834068178</v>
      </c>
      <c r="K27" s="230">
        <v>2.117174770828349</v>
      </c>
      <c r="L27" s="230">
        <v>1.9225296853681899</v>
      </c>
      <c r="M27" s="230">
        <v>0.3638950752920399</v>
      </c>
      <c r="N27" s="230">
        <v>0.1928018313726183</v>
      </c>
      <c r="O27" s="230">
        <v>0.45311198259873542</v>
      </c>
      <c r="P27" s="230">
        <v>0.16853986078583519</v>
      </c>
      <c r="Q27" s="230">
        <v>0.33368927743743793</v>
      </c>
      <c r="R27" s="230">
        <v>0.101196306041465</v>
      </c>
      <c r="S27" s="230">
        <v>0.1044387776861072</v>
      </c>
      <c r="T27" s="230">
        <v>0.1073385410665801</v>
      </c>
      <c r="U27" s="230">
        <v>0.18938992635628851</v>
      </c>
      <c r="V27" s="230">
        <v>0.15889889358824491</v>
      </c>
      <c r="W27" s="230">
        <v>0.21103062766623329</v>
      </c>
      <c r="X27" s="230">
        <v>0.27138702419895289</v>
      </c>
      <c r="Y27" s="230">
        <v>0.21193921319007761</v>
      </c>
      <c r="DA27" s="71" t="s">
        <v>2320</v>
      </c>
    </row>
    <row r="28" spans="1:105" ht="12" customHeight="1" x14ac:dyDescent="0.25">
      <c r="A28" s="59" t="s">
        <v>31</v>
      </c>
      <c r="B28" s="230">
        <v>0.2007982212954523</v>
      </c>
      <c r="C28" s="230">
        <v>0.19434603696036271</v>
      </c>
      <c r="D28" s="230">
        <v>0.40730176866524559</v>
      </c>
      <c r="E28" s="230">
        <v>0.1841699798274703</v>
      </c>
      <c r="F28" s="230">
        <v>0.35407421721049481</v>
      </c>
      <c r="G28" s="230">
        <v>0.33013503648545478</v>
      </c>
      <c r="H28" s="230">
        <v>0.36583861652835992</v>
      </c>
      <c r="I28" s="230">
        <v>0.30521043582142698</v>
      </c>
      <c r="J28" s="230">
        <v>0.51505455865820671</v>
      </c>
      <c r="K28" s="230">
        <v>0.72005531990423999</v>
      </c>
      <c r="L28" s="230">
        <v>0.54410770825309818</v>
      </c>
      <c r="M28" s="230">
        <v>0.58296477843588201</v>
      </c>
      <c r="N28" s="230">
        <v>0.37177489511566308</v>
      </c>
      <c r="O28" s="230">
        <v>0.24732813283047481</v>
      </c>
      <c r="P28" s="230">
        <v>0.2313265048329704</v>
      </c>
      <c r="Q28" s="230">
        <v>0.25654051792161259</v>
      </c>
      <c r="R28" s="230">
        <v>0.45608395422607789</v>
      </c>
      <c r="S28" s="230">
        <v>0.38448888003046972</v>
      </c>
      <c r="T28" s="230">
        <v>0.30225818742591298</v>
      </c>
      <c r="U28" s="230">
        <v>0.26286808120748389</v>
      </c>
      <c r="V28" s="230">
        <v>0.3822546419836424</v>
      </c>
      <c r="W28" s="230">
        <v>0.35352532936250031</v>
      </c>
      <c r="X28" s="230">
        <v>0.5287339229149679</v>
      </c>
      <c r="Y28" s="230">
        <v>0.64089018626817851</v>
      </c>
      <c r="DA28" s="71" t="s">
        <v>2321</v>
      </c>
    </row>
    <row r="29" spans="1:105" ht="12" customHeight="1" x14ac:dyDescent="0.25">
      <c r="A29" s="59" t="s">
        <v>159</v>
      </c>
      <c r="B29" s="230">
        <v>7.521324043390301</v>
      </c>
      <c r="C29" s="230">
        <v>6.7561529250641978</v>
      </c>
      <c r="D29" s="230">
        <v>5.8269797442158362</v>
      </c>
      <c r="E29" s="230">
        <v>4.55335385820044</v>
      </c>
      <c r="F29" s="230">
        <v>3.4871044425597311</v>
      </c>
      <c r="G29" s="230">
        <v>2.0194384803156029</v>
      </c>
      <c r="H29" s="230">
        <v>1.5014452376359051</v>
      </c>
      <c r="I29" s="230">
        <v>1.441318333081405</v>
      </c>
      <c r="J29" s="230">
        <v>0.54428108018360488</v>
      </c>
      <c r="K29" s="230">
        <v>0.60740585933794056</v>
      </c>
      <c r="L29" s="230">
        <v>0.57538504698334891</v>
      </c>
      <c r="M29" s="230">
        <v>0.49516619662576949</v>
      </c>
      <c r="N29" s="230">
        <v>0.52585044119313196</v>
      </c>
      <c r="O29" s="230">
        <v>0.3936990320046323</v>
      </c>
      <c r="P29" s="230">
        <v>0.61445755095786059</v>
      </c>
      <c r="Q29" s="230">
        <v>0.81623605562278967</v>
      </c>
      <c r="R29" s="230">
        <v>0.60584996637487409</v>
      </c>
      <c r="S29" s="230">
        <v>0.43957808288408501</v>
      </c>
      <c r="T29" s="230">
        <v>0.44333264128742339</v>
      </c>
      <c r="U29" s="230">
        <v>0.40973763445109068</v>
      </c>
      <c r="V29" s="230">
        <v>0.4394411044105116</v>
      </c>
      <c r="W29" s="230">
        <v>0.47415971502180332</v>
      </c>
      <c r="X29" s="230">
        <v>0.60416068376355314</v>
      </c>
      <c r="Y29" s="230">
        <v>0.56525372266594986</v>
      </c>
      <c r="DA29" s="71" t="s">
        <v>2322</v>
      </c>
    </row>
    <row r="30" spans="1:105" ht="12" customHeight="1" x14ac:dyDescent="0.25">
      <c r="A30" s="59" t="s">
        <v>32</v>
      </c>
      <c r="B30" s="230">
        <v>22.299444377175909</v>
      </c>
      <c r="C30" s="230">
        <v>15.678139037100991</v>
      </c>
      <c r="D30" s="230">
        <v>12.58827993884486</v>
      </c>
      <c r="E30" s="230">
        <v>10.226405878031789</v>
      </c>
      <c r="F30" s="230">
        <v>8.8990508201248328</v>
      </c>
      <c r="G30" s="230">
        <v>7.8277128762731296</v>
      </c>
      <c r="H30" s="230">
        <v>9.3921879131218784</v>
      </c>
      <c r="I30" s="230">
        <v>10.091770164851139</v>
      </c>
      <c r="J30" s="230">
        <v>5.4937324658653646</v>
      </c>
      <c r="K30" s="230">
        <v>4.6081826585431971</v>
      </c>
      <c r="L30" s="230">
        <v>2.1763649348384879</v>
      </c>
      <c r="M30" s="230">
        <v>1.004841940576823</v>
      </c>
      <c r="N30" s="230">
        <v>1.0574671195693279</v>
      </c>
      <c r="O30" s="230">
        <v>0.3957005401994651</v>
      </c>
      <c r="P30" s="230">
        <v>0.37009951871347241</v>
      </c>
      <c r="Q30" s="230">
        <v>0.41043944480918593</v>
      </c>
      <c r="R30" s="230">
        <v>0.2432344917563565</v>
      </c>
      <c r="S30" s="230">
        <v>0.14108769453066891</v>
      </c>
      <c r="T30" s="230">
        <v>0.1881635120748423</v>
      </c>
      <c r="U30" s="230">
        <v>0.19662153570166571</v>
      </c>
      <c r="V30" s="230">
        <v>0.2498546646623333</v>
      </c>
      <c r="W30" s="230">
        <v>0.29785076336082528</v>
      </c>
      <c r="X30" s="230">
        <v>0.28811481114391602</v>
      </c>
      <c r="Y30" s="230">
        <v>0.31419176234214791</v>
      </c>
      <c r="DA30" s="71" t="s">
        <v>2323</v>
      </c>
    </row>
    <row r="31" spans="1:105" ht="12" customHeight="1" x14ac:dyDescent="0.25">
      <c r="A31" s="59" t="s">
        <v>35</v>
      </c>
      <c r="B31" s="230">
        <v>6.0789536319554269</v>
      </c>
      <c r="C31" s="230">
        <v>6.7378748579153536</v>
      </c>
      <c r="D31" s="230">
        <v>8.7428593481042522</v>
      </c>
      <c r="E31" s="230">
        <v>9.3235154777072644</v>
      </c>
      <c r="F31" s="230">
        <v>8.0194111233452983</v>
      </c>
      <c r="G31" s="230">
        <v>8.4820168342466307</v>
      </c>
      <c r="H31" s="230">
        <v>10.394743301263009</v>
      </c>
      <c r="I31" s="230">
        <v>10.781799132286951</v>
      </c>
      <c r="J31" s="230">
        <v>9.7307139519585046</v>
      </c>
      <c r="K31" s="230">
        <v>9.9707586121968355</v>
      </c>
      <c r="L31" s="230">
        <v>10.94080988573702</v>
      </c>
      <c r="M31" s="230">
        <v>9.9998484003654315</v>
      </c>
      <c r="N31" s="230">
        <v>9.8558635606566192</v>
      </c>
      <c r="O31" s="230">
        <v>10.43811918002381</v>
      </c>
      <c r="P31" s="230">
        <v>8.4758433223692684</v>
      </c>
      <c r="Q31" s="230">
        <v>9.1619202667740023</v>
      </c>
      <c r="R31" s="230">
        <v>7.6413831627560684</v>
      </c>
      <c r="S31" s="230">
        <v>6.4280893950074267</v>
      </c>
      <c r="T31" s="230">
        <v>7.3943326923169233</v>
      </c>
      <c r="U31" s="230">
        <v>6.1174926594134877</v>
      </c>
      <c r="V31" s="230">
        <v>7.8643616343422647</v>
      </c>
      <c r="W31" s="230">
        <v>13.845263185685139</v>
      </c>
      <c r="X31" s="230">
        <v>12.438612124346291</v>
      </c>
      <c r="Y31" s="230">
        <v>12.05153504021574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469.58847066998942</v>
      </c>
      <c r="C34" s="261">
        <v>400.81332562684003</v>
      </c>
      <c r="D34" s="261">
        <v>389.21292553958352</v>
      </c>
      <c r="E34" s="261">
        <v>353.73203689109607</v>
      </c>
      <c r="F34" s="261">
        <v>366.06405126321317</v>
      </c>
      <c r="G34" s="261">
        <v>351.34132903178852</v>
      </c>
      <c r="H34" s="261">
        <v>367.04383074345498</v>
      </c>
      <c r="I34" s="261">
        <v>363.38702025549719</v>
      </c>
      <c r="J34" s="261">
        <v>323.8590396731916</v>
      </c>
      <c r="K34" s="261">
        <v>271.98680713334619</v>
      </c>
      <c r="L34" s="261">
        <v>261.09805736991763</v>
      </c>
      <c r="M34" s="261">
        <v>239.97161775775709</v>
      </c>
      <c r="N34" s="261">
        <v>214.69611156000411</v>
      </c>
      <c r="O34" s="261">
        <v>213.43391210911329</v>
      </c>
      <c r="P34" s="261">
        <v>188.8760768129695</v>
      </c>
      <c r="Q34" s="261">
        <v>185.78483609039941</v>
      </c>
      <c r="R34" s="261">
        <v>174.82082561031041</v>
      </c>
      <c r="S34" s="261">
        <v>182.40882884137639</v>
      </c>
      <c r="T34" s="261">
        <v>175.4932453358407</v>
      </c>
      <c r="U34" s="261">
        <v>170.27692558279739</v>
      </c>
      <c r="V34" s="261">
        <v>158.11452669638129</v>
      </c>
      <c r="W34" s="261">
        <v>226.79146748820219</v>
      </c>
      <c r="X34" s="261">
        <v>213.529461120787</v>
      </c>
      <c r="Y34" s="261">
        <v>204.186486330891</v>
      </c>
      <c r="DA34" s="70" t="s">
        <v>2327</v>
      </c>
    </row>
    <row r="35" spans="1:105" ht="12" customHeight="1" x14ac:dyDescent="0.25">
      <c r="A35" s="64" t="s">
        <v>28</v>
      </c>
      <c r="B35" s="229">
        <v>80.935981464862039</v>
      </c>
      <c r="C35" s="229">
        <v>70.146843674577951</v>
      </c>
      <c r="D35" s="229">
        <v>92.968982160397232</v>
      </c>
      <c r="E35" s="229">
        <v>64.194283655807808</v>
      </c>
      <c r="F35" s="229">
        <v>75.4789454725544</v>
      </c>
      <c r="G35" s="229">
        <v>68.949052988026082</v>
      </c>
      <c r="H35" s="229">
        <v>74.766217354300892</v>
      </c>
      <c r="I35" s="229">
        <v>37.547961735152597</v>
      </c>
      <c r="J35" s="229">
        <v>43.200711190851777</v>
      </c>
      <c r="K35" s="229">
        <v>31.949462584818651</v>
      </c>
      <c r="L35" s="229">
        <v>31.06396672881344</v>
      </c>
      <c r="M35" s="229">
        <v>7.0158656441290921</v>
      </c>
      <c r="N35" s="229">
        <v>3.44840374337983</v>
      </c>
      <c r="O35" s="229">
        <v>8.1077964924740069</v>
      </c>
      <c r="P35" s="229">
        <v>3.2284266211261219</v>
      </c>
      <c r="Q35" s="229">
        <v>5.6467249033651798</v>
      </c>
      <c r="R35" s="229">
        <v>1.9553177214111841</v>
      </c>
      <c r="S35" s="229">
        <v>2.5408590300418341</v>
      </c>
      <c r="T35" s="229">
        <v>2.233104750407128</v>
      </c>
      <c r="U35" s="229">
        <v>4.49390200654992</v>
      </c>
      <c r="V35" s="229">
        <v>2.7624789037211581</v>
      </c>
      <c r="W35" s="229">
        <v>3.1524491400480339</v>
      </c>
      <c r="X35" s="229">
        <v>4.1000405353116616</v>
      </c>
      <c r="Y35" s="229">
        <v>3.1391975613833281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4.2069459533824273E-2</v>
      </c>
      <c r="Y36" s="229">
        <v>2.3689598572422681E-2</v>
      </c>
      <c r="DA36" s="73" t="s">
        <v>2329</v>
      </c>
    </row>
    <row r="37" spans="1:105" ht="12" customHeight="1" x14ac:dyDescent="0.25">
      <c r="A37" s="64" t="s">
        <v>31</v>
      </c>
      <c r="B37" s="229">
        <v>2.14587980386999</v>
      </c>
      <c r="C37" s="229">
        <v>2.149129725940147</v>
      </c>
      <c r="D37" s="229">
        <v>4.2477758390465246</v>
      </c>
      <c r="E37" s="229">
        <v>2.173892321486933</v>
      </c>
      <c r="F37" s="229">
        <v>4.9072143234536609</v>
      </c>
      <c r="G37" s="229">
        <v>4.9455027344017841</v>
      </c>
      <c r="H37" s="229">
        <v>4.8893930795383769</v>
      </c>
      <c r="I37" s="229">
        <v>4.3577662664256422</v>
      </c>
      <c r="J37" s="229">
        <v>8.8771976318025576</v>
      </c>
      <c r="K37" s="229">
        <v>10.86607530906824</v>
      </c>
      <c r="L37" s="229">
        <v>8.7916165220763229</v>
      </c>
      <c r="M37" s="229">
        <v>11.23951061300636</v>
      </c>
      <c r="N37" s="229">
        <v>6.6494697217568559</v>
      </c>
      <c r="O37" s="229">
        <v>4.4255862675538644</v>
      </c>
      <c r="P37" s="229">
        <v>4.4311217707946984</v>
      </c>
      <c r="Q37" s="229">
        <v>4.3412055142879646</v>
      </c>
      <c r="R37" s="229">
        <v>8.8124663145720845</v>
      </c>
      <c r="S37" s="229">
        <v>9.3541121834294092</v>
      </c>
      <c r="T37" s="229">
        <v>6.2882743465982092</v>
      </c>
      <c r="U37" s="229">
        <v>6.2374141028700762</v>
      </c>
      <c r="V37" s="229">
        <v>6.6455490059335132</v>
      </c>
      <c r="W37" s="229">
        <v>5.2810847072713223</v>
      </c>
      <c r="X37" s="229">
        <v>7.9879667155954088</v>
      </c>
      <c r="Y37" s="229">
        <v>9.4927261433362915</v>
      </c>
      <c r="DA37" s="73" t="s">
        <v>2330</v>
      </c>
    </row>
    <row r="38" spans="1:105" ht="12" customHeight="1" x14ac:dyDescent="0.25">
      <c r="A38" s="64" t="s">
        <v>159</v>
      </c>
      <c r="B38" s="229">
        <v>80.378487712423563</v>
      </c>
      <c r="C38" s="229">
        <v>74.711320649230927</v>
      </c>
      <c r="D38" s="229">
        <v>60.769939333203673</v>
      </c>
      <c r="E38" s="229">
        <v>53.746549783128152</v>
      </c>
      <c r="F38" s="229">
        <v>48.328762830350477</v>
      </c>
      <c r="G38" s="229">
        <v>30.251677109699951</v>
      </c>
      <c r="H38" s="229">
        <v>20.06665131162762</v>
      </c>
      <c r="I38" s="229">
        <v>20.579009345400749</v>
      </c>
      <c r="J38" s="229">
        <v>9.3809299128001147</v>
      </c>
      <c r="K38" s="229">
        <v>9.1661260298904832</v>
      </c>
      <c r="L38" s="229">
        <v>9.2969914024107538</v>
      </c>
      <c r="M38" s="229">
        <v>9.5467615335348306</v>
      </c>
      <c r="N38" s="229">
        <v>9.4052251317248778</v>
      </c>
      <c r="O38" s="229">
        <v>7.0446859791045373</v>
      </c>
      <c r="P38" s="229">
        <v>11.77010059112995</v>
      </c>
      <c r="Q38" s="229">
        <v>13.812432025700639</v>
      </c>
      <c r="R38" s="229">
        <v>11.706249191386121</v>
      </c>
      <c r="S38" s="229">
        <v>10.694360524415449</v>
      </c>
      <c r="T38" s="229">
        <v>9.2232316317342189</v>
      </c>
      <c r="U38" s="229">
        <v>9.7223797117635637</v>
      </c>
      <c r="V38" s="229">
        <v>7.6397434428188564</v>
      </c>
      <c r="W38" s="229">
        <v>7.0831632469483488</v>
      </c>
      <c r="X38" s="229">
        <v>9.1274934775666967</v>
      </c>
      <c r="Y38" s="229">
        <v>8.372415283831355</v>
      </c>
      <c r="DA38" s="73" t="s">
        <v>2331</v>
      </c>
    </row>
    <row r="39" spans="1:105" ht="12" customHeight="1" x14ac:dyDescent="0.25">
      <c r="A39" s="64" t="s">
        <v>32</v>
      </c>
      <c r="B39" s="229">
        <v>238.30852194699079</v>
      </c>
      <c r="C39" s="229">
        <v>173.3729958122502</v>
      </c>
      <c r="D39" s="229">
        <v>131.2839655830887</v>
      </c>
      <c r="E39" s="229">
        <v>120.70971194919041</v>
      </c>
      <c r="F39" s="229">
        <v>123.3344522899768</v>
      </c>
      <c r="G39" s="229">
        <v>117.261033078585</v>
      </c>
      <c r="H39" s="229">
        <v>125.52556375792599</v>
      </c>
      <c r="I39" s="229">
        <v>144.08935747740779</v>
      </c>
      <c r="J39" s="229">
        <v>94.686956975562282</v>
      </c>
      <c r="K39" s="229">
        <v>69.540295615525551</v>
      </c>
      <c r="L39" s="229">
        <v>35.165401314795041</v>
      </c>
      <c r="M39" s="229">
        <v>19.373265887193359</v>
      </c>
      <c r="N39" s="229">
        <v>18.913583691932931</v>
      </c>
      <c r="O39" s="229">
        <v>7.0805001304510791</v>
      </c>
      <c r="P39" s="229">
        <v>7.0893563879160348</v>
      </c>
      <c r="Q39" s="229">
        <v>6.945499274431838</v>
      </c>
      <c r="R39" s="229">
        <v>4.6997833299841014</v>
      </c>
      <c r="S39" s="229">
        <v>3.4324793014474442</v>
      </c>
      <c r="T39" s="229">
        <v>3.9146128547339192</v>
      </c>
      <c r="U39" s="229">
        <v>4.6654958414122829</v>
      </c>
      <c r="V39" s="229">
        <v>4.3437573701084684</v>
      </c>
      <c r="W39" s="229">
        <v>4.4493986167000639</v>
      </c>
      <c r="X39" s="229">
        <v>4.3527593406519172</v>
      </c>
      <c r="Y39" s="229">
        <v>4.6537400951216572</v>
      </c>
      <c r="DA39" s="73" t="s">
        <v>2332</v>
      </c>
    </row>
    <row r="40" spans="1:105" ht="12" customHeight="1" x14ac:dyDescent="0.25">
      <c r="A40" s="64" t="s">
        <v>33</v>
      </c>
      <c r="B40" s="229">
        <v>2.8553598032758192</v>
      </c>
      <c r="C40" s="229">
        <v>5.9238388020852932</v>
      </c>
      <c r="D40" s="229">
        <v>8.7624309605525674</v>
      </c>
      <c r="E40" s="229">
        <v>2.8553598032753928</v>
      </c>
      <c r="F40" s="229">
        <v>2.8713984200680418</v>
      </c>
      <c r="G40" s="229">
        <v>2.871398420060761</v>
      </c>
      <c r="H40" s="229">
        <v>2.8713984200674059</v>
      </c>
      <c r="I40" s="229">
        <v>2.871398420064561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64.964239938567218</v>
      </c>
      <c r="C41" s="229">
        <v>74.509196962755496</v>
      </c>
      <c r="D41" s="229">
        <v>91.179831663294706</v>
      </c>
      <c r="E41" s="229">
        <v>110.0522393782074</v>
      </c>
      <c r="F41" s="229">
        <v>111.1432779268098</v>
      </c>
      <c r="G41" s="229">
        <v>127.0626647010149</v>
      </c>
      <c r="H41" s="229">
        <v>138.92460681999481</v>
      </c>
      <c r="I41" s="229">
        <v>153.94152701104591</v>
      </c>
      <c r="J41" s="229">
        <v>167.71324396217489</v>
      </c>
      <c r="K41" s="229">
        <v>150.46484759404331</v>
      </c>
      <c r="L41" s="229">
        <v>176.780081401822</v>
      </c>
      <c r="M41" s="229">
        <v>192.7962140798935</v>
      </c>
      <c r="N41" s="229">
        <v>176.27942927120961</v>
      </c>
      <c r="O41" s="229">
        <v>186.7753432395298</v>
      </c>
      <c r="P41" s="229">
        <v>162.35707144200259</v>
      </c>
      <c r="Q41" s="229">
        <v>155.03897437261381</v>
      </c>
      <c r="R41" s="229">
        <v>147.64700905295689</v>
      </c>
      <c r="S41" s="229">
        <v>156.38701780204221</v>
      </c>
      <c r="T41" s="229">
        <v>153.83402175236719</v>
      </c>
      <c r="U41" s="229">
        <v>145.15773392020151</v>
      </c>
      <c r="V41" s="229">
        <v>136.72299797379929</v>
      </c>
      <c r="W41" s="229">
        <v>206.82537177723441</v>
      </c>
      <c r="X41" s="229">
        <v>187.91913159212751</v>
      </c>
      <c r="Y41" s="229">
        <v>178.50471764864591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80.205057612120001</v>
      </c>
      <c r="C45" s="261">
        <f t="shared" si="2"/>
        <v>70.01329641276854</v>
      </c>
      <c r="D45" s="261">
        <f t="shared" si="2"/>
        <v>69.387052576227063</v>
      </c>
      <c r="E45" s="261">
        <f t="shared" si="2"/>
        <v>60.893764817797745</v>
      </c>
      <c r="F45" s="261">
        <f t="shared" si="2"/>
        <v>62.453022446741798</v>
      </c>
      <c r="G45" s="261">
        <f t="shared" si="2"/>
        <v>60.443766107607388</v>
      </c>
      <c r="H45" s="261">
        <f t="shared" si="2"/>
        <v>62.26614206480297</v>
      </c>
      <c r="I45" s="261">
        <f t="shared" si="2"/>
        <v>59.503686730804013</v>
      </c>
      <c r="J45" s="261">
        <f t="shared" si="2"/>
        <v>53.964680618297301</v>
      </c>
      <c r="K45" s="261">
        <f t="shared" si="2"/>
        <v>47.93163894073593</v>
      </c>
      <c r="L45" s="261">
        <f t="shared" si="2"/>
        <v>44.608315700190474</v>
      </c>
      <c r="M45" s="261">
        <f t="shared" si="2"/>
        <v>39.242295024192337</v>
      </c>
      <c r="N45" s="261">
        <f t="shared" si="2"/>
        <v>37.125315717414097</v>
      </c>
      <c r="O45" s="261">
        <f t="shared" si="2"/>
        <v>37.392804954859216</v>
      </c>
      <c r="P45" s="261">
        <f t="shared" si="2"/>
        <v>34.310415074531932</v>
      </c>
      <c r="Q45" s="261">
        <f t="shared" si="2"/>
        <v>35.974389613108755</v>
      </c>
      <c r="R45" s="261">
        <f t="shared" si="2"/>
        <v>33.219687121227139</v>
      </c>
      <c r="S45" s="261">
        <f t="shared" si="2"/>
        <v>31.416401676500918</v>
      </c>
      <c r="T45" s="261">
        <f t="shared" si="2"/>
        <v>33.128797331170631</v>
      </c>
      <c r="U45" s="261">
        <f t="shared" si="2"/>
        <v>31.503462782553761</v>
      </c>
      <c r="V45" s="261">
        <f t="shared" si="2"/>
        <v>33.053913107310763</v>
      </c>
      <c r="W45" s="261">
        <f t="shared" si="2"/>
        <v>42.233950781649696</v>
      </c>
      <c r="X45" s="261">
        <f t="shared" si="2"/>
        <v>41.645453535124275</v>
      </c>
      <c r="Y45" s="261">
        <f t="shared" si="2"/>
        <v>39.538384596416641</v>
      </c>
      <c r="DA45" s="70"/>
    </row>
    <row r="46" spans="1:105" ht="12" customHeight="1" x14ac:dyDescent="0.25">
      <c r="A46" s="165" t="s">
        <v>2184</v>
      </c>
      <c r="B46" s="346">
        <v>46.267511234296499</v>
      </c>
      <c r="C46" s="346">
        <v>41.046186534830312</v>
      </c>
      <c r="D46" s="346">
        <v>41.25831318766835</v>
      </c>
      <c r="E46" s="346">
        <v>35.329258538106508</v>
      </c>
      <c r="F46" s="346">
        <v>35.997271309423233</v>
      </c>
      <c r="G46" s="346">
        <v>35.052038258219859</v>
      </c>
      <c r="H46" s="346">
        <v>35.739581455728619</v>
      </c>
      <c r="I46" s="346">
        <v>33.241406834058303</v>
      </c>
      <c r="J46" s="346">
        <v>30.55912050498182</v>
      </c>
      <c r="K46" s="346">
        <v>28.27492788887751</v>
      </c>
      <c r="L46" s="346">
        <v>25.73854358140601</v>
      </c>
      <c r="M46" s="346">
        <v>21.899348134130008</v>
      </c>
      <c r="N46" s="346">
        <v>21.60905052289117</v>
      </c>
      <c r="O46" s="346">
        <v>21.96775995648283</v>
      </c>
      <c r="P46" s="346">
        <v>20.6601851032637</v>
      </c>
      <c r="Q46" s="346">
        <v>22.547566160398262</v>
      </c>
      <c r="R46" s="346">
        <v>20.585241755704509</v>
      </c>
      <c r="S46" s="346">
        <v>18.23356505426376</v>
      </c>
      <c r="T46" s="346">
        <v>20.4457556370627</v>
      </c>
      <c r="U46" s="346">
        <v>19.19740882259503</v>
      </c>
      <c r="V46" s="346">
        <v>21.62684575382562</v>
      </c>
      <c r="W46" s="346">
        <v>25.84354423058145</v>
      </c>
      <c r="X46" s="346">
        <v>26.213503130807229</v>
      </c>
      <c r="Y46" s="346">
        <v>24.781658691939931</v>
      </c>
      <c r="DA46" s="167" t="s">
        <v>2338</v>
      </c>
    </row>
    <row r="47" spans="1:105" ht="12" customHeight="1" x14ac:dyDescent="0.25">
      <c r="A47" s="59" t="s">
        <v>28</v>
      </c>
      <c r="B47" s="230">
        <v>8.0232285743140768</v>
      </c>
      <c r="C47" s="230">
        <v>7.2913068753690951</v>
      </c>
      <c r="D47" s="230">
        <v>10.082109071659049</v>
      </c>
      <c r="E47" s="230">
        <v>6.463628368712973</v>
      </c>
      <c r="F47" s="230">
        <v>7.480977539207359</v>
      </c>
      <c r="G47" s="230">
        <v>6.9354760078199469</v>
      </c>
      <c r="H47" s="230">
        <v>7.3374947637384418</v>
      </c>
      <c r="I47" s="230">
        <v>3.4621164693873179</v>
      </c>
      <c r="J47" s="230">
        <v>4.076389964332491</v>
      </c>
      <c r="K47" s="230">
        <v>3.321369739199318</v>
      </c>
      <c r="L47" s="230">
        <v>3.0622260062553419</v>
      </c>
      <c r="M47" s="230">
        <v>0.64025440024395852</v>
      </c>
      <c r="N47" s="230">
        <v>0.34708002009247191</v>
      </c>
      <c r="O47" s="230">
        <v>0.83449778604829894</v>
      </c>
      <c r="P47" s="230">
        <v>0.35314102617039222</v>
      </c>
      <c r="Q47" s="230">
        <v>0.68530837084165186</v>
      </c>
      <c r="R47" s="230">
        <v>0.23023966317482389</v>
      </c>
      <c r="S47" s="230">
        <v>0.25398396948356672</v>
      </c>
      <c r="T47" s="230">
        <v>0.26016678847902919</v>
      </c>
      <c r="U47" s="230">
        <v>0.5066527583414081</v>
      </c>
      <c r="V47" s="230">
        <v>0.37785083001068809</v>
      </c>
      <c r="W47" s="230">
        <v>0.359230705139857</v>
      </c>
      <c r="X47" s="230">
        <v>0.50343219134629191</v>
      </c>
      <c r="Y47" s="230">
        <v>0.38104161863911751</v>
      </c>
      <c r="DA47" s="71" t="s">
        <v>2339</v>
      </c>
    </row>
    <row r="48" spans="1:105" ht="12" customHeight="1" x14ac:dyDescent="0.25">
      <c r="A48" s="59" t="s">
        <v>31</v>
      </c>
      <c r="B48" s="230">
        <v>0.21272225094259009</v>
      </c>
      <c r="C48" s="230">
        <v>0.2233880175635968</v>
      </c>
      <c r="D48" s="230">
        <v>0.46065406252740809</v>
      </c>
      <c r="E48" s="230">
        <v>0.21888603282854771</v>
      </c>
      <c r="F48" s="230">
        <v>0.48637086678936431</v>
      </c>
      <c r="G48" s="230">
        <v>0.49746028516168361</v>
      </c>
      <c r="H48" s="230">
        <v>0.47984099488360737</v>
      </c>
      <c r="I48" s="230">
        <v>0.40180861126765433</v>
      </c>
      <c r="J48" s="230">
        <v>0.83764637988966861</v>
      </c>
      <c r="K48" s="230">
        <v>1.1296044063210331</v>
      </c>
      <c r="L48" s="230">
        <v>0.86666062277084488</v>
      </c>
      <c r="M48" s="230">
        <v>1.0256961138626941</v>
      </c>
      <c r="N48" s="230">
        <v>0.66926562443922166</v>
      </c>
      <c r="O48" s="230">
        <v>0.45550501244913888</v>
      </c>
      <c r="P48" s="230">
        <v>0.48469767873447178</v>
      </c>
      <c r="Q48" s="230">
        <v>0.5268654891816108</v>
      </c>
      <c r="R48" s="230">
        <v>1.0376724221280069</v>
      </c>
      <c r="S48" s="230">
        <v>0.9350359525073213</v>
      </c>
      <c r="T48" s="230">
        <v>0.73261236022683418</v>
      </c>
      <c r="U48" s="230">
        <v>0.70322028729836261</v>
      </c>
      <c r="V48" s="230">
        <v>0.90897570453343157</v>
      </c>
      <c r="W48" s="230">
        <v>0.60179488994626096</v>
      </c>
      <c r="X48" s="230">
        <v>0.9808194707830501</v>
      </c>
      <c r="Y48" s="230">
        <v>1.152244694456501</v>
      </c>
      <c r="DA48" s="71" t="s">
        <v>2340</v>
      </c>
    </row>
    <row r="49" spans="1:105" ht="12" customHeight="1" x14ac:dyDescent="0.25">
      <c r="A49" s="59" t="s">
        <v>159</v>
      </c>
      <c r="B49" s="230">
        <v>7.9679639105191837</v>
      </c>
      <c r="C49" s="230">
        <v>7.7657544856157816</v>
      </c>
      <c r="D49" s="230">
        <v>6.5902534630141991</v>
      </c>
      <c r="E49" s="230">
        <v>5.4116613522992596</v>
      </c>
      <c r="F49" s="230">
        <v>4.7900296826880879</v>
      </c>
      <c r="G49" s="230">
        <v>3.0429682743731958</v>
      </c>
      <c r="H49" s="230">
        <v>1.969324571110763</v>
      </c>
      <c r="I49" s="230">
        <v>1.897491205539547</v>
      </c>
      <c r="J49" s="230">
        <v>0.88517821810171171</v>
      </c>
      <c r="K49" s="230">
        <v>0.9528828079828634</v>
      </c>
      <c r="L49" s="230">
        <v>0.91647950504619902</v>
      </c>
      <c r="M49" s="230">
        <v>0.87121908969854367</v>
      </c>
      <c r="N49" s="230">
        <v>0.9466309546729117</v>
      </c>
      <c r="O49" s="230">
        <v>0.72507676511431385</v>
      </c>
      <c r="P49" s="230">
        <v>1.2874709227340351</v>
      </c>
      <c r="Q49" s="230">
        <v>1.67633016498693</v>
      </c>
      <c r="R49" s="230">
        <v>1.378416838016532</v>
      </c>
      <c r="S49" s="230">
        <v>1.0690070188721461</v>
      </c>
      <c r="T49" s="230">
        <v>1.074548138679571</v>
      </c>
      <c r="U49" s="230">
        <v>1.0961232557870719</v>
      </c>
      <c r="V49" s="230">
        <v>1.0449612473236809</v>
      </c>
      <c r="W49" s="230">
        <v>0.8071469561546053</v>
      </c>
      <c r="X49" s="230">
        <v>1.1207386861996229</v>
      </c>
      <c r="Y49" s="230">
        <v>1.0162592857851751</v>
      </c>
      <c r="DA49" s="71" t="s">
        <v>2341</v>
      </c>
    </row>
    <row r="50" spans="1:105" ht="12" customHeight="1" x14ac:dyDescent="0.25">
      <c r="A50" s="59" t="s">
        <v>32</v>
      </c>
      <c r="B50" s="230">
        <v>23.623655488971089</v>
      </c>
      <c r="C50" s="230">
        <v>18.02099210954702</v>
      </c>
      <c r="D50" s="230">
        <v>14.23721363416697</v>
      </c>
      <c r="E50" s="230">
        <v>12.154084041459191</v>
      </c>
      <c r="F50" s="230">
        <v>12.22410119292479</v>
      </c>
      <c r="G50" s="230">
        <v>11.795101547079129</v>
      </c>
      <c r="H50" s="230">
        <v>12.318975058273621</v>
      </c>
      <c r="I50" s="230">
        <v>13.285784754567389</v>
      </c>
      <c r="J50" s="230">
        <v>8.9345973834361345</v>
      </c>
      <c r="K50" s="230">
        <v>7.2291993300109709</v>
      </c>
      <c r="L50" s="230">
        <v>3.4665375277616528</v>
      </c>
      <c r="M50" s="230">
        <v>1.76796697093983</v>
      </c>
      <c r="N50" s="230">
        <v>1.903642234590182</v>
      </c>
      <c r="O50" s="230">
        <v>0.72876294915157114</v>
      </c>
      <c r="P50" s="230">
        <v>0.77546832668695498</v>
      </c>
      <c r="Q50" s="230">
        <v>0.84293265103212955</v>
      </c>
      <c r="R50" s="230">
        <v>0.55340189425033204</v>
      </c>
      <c r="S50" s="230">
        <v>0.34311022683436648</v>
      </c>
      <c r="T50" s="230">
        <v>0.4560700765914224</v>
      </c>
      <c r="U50" s="230">
        <v>0.52599863851874196</v>
      </c>
      <c r="V50" s="230">
        <v>0.59413750651621244</v>
      </c>
      <c r="W50" s="230">
        <v>0.50702185238145192</v>
      </c>
      <c r="X50" s="230">
        <v>0.53446280698804471</v>
      </c>
      <c r="Y50" s="230">
        <v>0.56487959865434634</v>
      </c>
      <c r="DA50" s="71" t="s">
        <v>2342</v>
      </c>
    </row>
    <row r="51" spans="1:105" ht="12" customHeight="1" x14ac:dyDescent="0.25">
      <c r="A51" s="59" t="s">
        <v>35</v>
      </c>
      <c r="B51" s="230">
        <v>6.4399410095495666</v>
      </c>
      <c r="C51" s="230">
        <v>7.7447450467348231</v>
      </c>
      <c r="D51" s="230">
        <v>9.888082956300714</v>
      </c>
      <c r="E51" s="230">
        <v>11.080998742806541</v>
      </c>
      <c r="F51" s="230">
        <v>11.015792027813641</v>
      </c>
      <c r="G51" s="230">
        <v>12.7810321437859</v>
      </c>
      <c r="H51" s="230">
        <v>13.63394606772218</v>
      </c>
      <c r="I51" s="230">
        <v>14.194205793296399</v>
      </c>
      <c r="J51" s="230">
        <v>15.82530855922181</v>
      </c>
      <c r="K51" s="230">
        <v>15.64187160536332</v>
      </c>
      <c r="L51" s="230">
        <v>17.426639919571969</v>
      </c>
      <c r="M51" s="230">
        <v>17.594211559384981</v>
      </c>
      <c r="N51" s="230">
        <v>17.742431689096389</v>
      </c>
      <c r="O51" s="230">
        <v>19.2239174437195</v>
      </c>
      <c r="P51" s="230">
        <v>17.759407148937839</v>
      </c>
      <c r="Q51" s="230">
        <v>18.81612948435594</v>
      </c>
      <c r="R51" s="230">
        <v>17.385510938134821</v>
      </c>
      <c r="S51" s="230">
        <v>15.63242788656636</v>
      </c>
      <c r="T51" s="230">
        <v>17.922358273085852</v>
      </c>
      <c r="U51" s="230">
        <v>16.365413882649449</v>
      </c>
      <c r="V51" s="230">
        <v>18.700920465441609</v>
      </c>
      <c r="W51" s="230">
        <v>23.568349826959281</v>
      </c>
      <c r="X51" s="230">
        <v>23.074049975490219</v>
      </c>
      <c r="Y51" s="230">
        <v>21.66723349440479</v>
      </c>
      <c r="DA51" s="71" t="s">
        <v>2343</v>
      </c>
    </row>
    <row r="52" spans="1:105" ht="12" customHeight="1" x14ac:dyDescent="0.25">
      <c r="A52" s="165" t="s">
        <v>2191</v>
      </c>
      <c r="B52" s="346">
        <v>33.937546377823502</v>
      </c>
      <c r="C52" s="346">
        <v>28.967109877938231</v>
      </c>
      <c r="D52" s="346">
        <v>28.12873938855871</v>
      </c>
      <c r="E52" s="346">
        <v>25.564506279691241</v>
      </c>
      <c r="F52" s="346">
        <v>26.455751137318568</v>
      </c>
      <c r="G52" s="346">
        <v>25.391727849387529</v>
      </c>
      <c r="H52" s="346">
        <v>26.526560609074352</v>
      </c>
      <c r="I52" s="346">
        <v>26.26227989674571</v>
      </c>
      <c r="J52" s="346">
        <v>23.405560113315481</v>
      </c>
      <c r="K52" s="346">
        <v>19.656711051858419</v>
      </c>
      <c r="L52" s="346">
        <v>18.869772118784461</v>
      </c>
      <c r="M52" s="346">
        <v>17.342946890062329</v>
      </c>
      <c r="N52" s="346">
        <v>15.51626519452293</v>
      </c>
      <c r="O52" s="346">
        <v>15.425044998376389</v>
      </c>
      <c r="P52" s="346">
        <v>13.65022997126823</v>
      </c>
      <c r="Q52" s="346">
        <v>13.42682345271049</v>
      </c>
      <c r="R52" s="346">
        <v>12.63444536552263</v>
      </c>
      <c r="S52" s="346">
        <v>13.18283662223716</v>
      </c>
      <c r="T52" s="346">
        <v>12.68304169410793</v>
      </c>
      <c r="U52" s="346">
        <v>12.30605395995873</v>
      </c>
      <c r="V52" s="346">
        <v>11.427067353485141</v>
      </c>
      <c r="W52" s="346">
        <v>16.390406551068249</v>
      </c>
      <c r="X52" s="346">
        <v>15.43195040431705</v>
      </c>
      <c r="Y52" s="346">
        <v>14.75672590447671</v>
      </c>
      <c r="DA52" s="167" t="s">
        <v>2344</v>
      </c>
    </row>
    <row r="53" spans="1:105" ht="12" customHeight="1" x14ac:dyDescent="0.25">
      <c r="A53" s="64" t="s">
        <v>28</v>
      </c>
      <c r="B53" s="229">
        <v>5.8493101857450691</v>
      </c>
      <c r="C53" s="229">
        <v>5.0695702921908747</v>
      </c>
      <c r="D53" s="229">
        <v>6.7189450781572706</v>
      </c>
      <c r="E53" s="229">
        <v>4.6393738663383344</v>
      </c>
      <c r="F53" s="229">
        <v>5.4549256902949192</v>
      </c>
      <c r="G53" s="229">
        <v>4.9830049706066788</v>
      </c>
      <c r="H53" s="229">
        <v>5.403416240896604</v>
      </c>
      <c r="I53" s="229">
        <v>2.713622187021298</v>
      </c>
      <c r="J53" s="229">
        <v>3.1221510560143941</v>
      </c>
      <c r="K53" s="229">
        <v>2.3090140323756341</v>
      </c>
      <c r="L53" s="229">
        <v>2.245018515965977</v>
      </c>
      <c r="M53" s="229">
        <v>0.50704240105915832</v>
      </c>
      <c r="N53" s="229">
        <v>0.24921898487720329</v>
      </c>
      <c r="O53" s="229">
        <v>0.58595714475848648</v>
      </c>
      <c r="P53" s="229">
        <v>0.23332105668085321</v>
      </c>
      <c r="Q53" s="229">
        <v>0.4080934696231967</v>
      </c>
      <c r="R53" s="229">
        <v>0.14131242566303731</v>
      </c>
      <c r="S53" s="229">
        <v>0.1836299793487822</v>
      </c>
      <c r="T53" s="229">
        <v>0.1613883235364604</v>
      </c>
      <c r="U53" s="229">
        <v>0.32477800732007789</v>
      </c>
      <c r="V53" s="229">
        <v>0.19964663054660331</v>
      </c>
      <c r="W53" s="229">
        <v>0.22783010141085069</v>
      </c>
      <c r="X53" s="229">
        <v>0.29631331369692498</v>
      </c>
      <c r="Y53" s="229">
        <v>0.22687239888278141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3.040394565015828E-3</v>
      </c>
      <c r="Y54" s="229">
        <v>1.712066842434503E-3</v>
      </c>
      <c r="DA54" s="73" t="s">
        <v>2346</v>
      </c>
    </row>
    <row r="55" spans="1:105" ht="12" customHeight="1" x14ac:dyDescent="0.25">
      <c r="A55" s="64" t="s">
        <v>31</v>
      </c>
      <c r="B55" s="229">
        <v>0.15508450465397419</v>
      </c>
      <c r="C55" s="229">
        <v>0.15531937920449901</v>
      </c>
      <c r="D55" s="229">
        <v>0.30699026603987822</v>
      </c>
      <c r="E55" s="229">
        <v>0.157108992423932</v>
      </c>
      <c r="F55" s="229">
        <v>0.35464842961437643</v>
      </c>
      <c r="G55" s="229">
        <v>0.35741556467719238</v>
      </c>
      <c r="H55" s="229">
        <v>0.3533604736068055</v>
      </c>
      <c r="I55" s="229">
        <v>0.31493936501364472</v>
      </c>
      <c r="J55" s="229">
        <v>0.64156240016830968</v>
      </c>
      <c r="K55" s="229">
        <v>0.78530023154163786</v>
      </c>
      <c r="L55" s="229">
        <v>0.63537738272898492</v>
      </c>
      <c r="M55" s="229">
        <v>0.81228870919406948</v>
      </c>
      <c r="N55" s="229">
        <v>0.48056266532286118</v>
      </c>
      <c r="O55" s="229">
        <v>0.31984077247441389</v>
      </c>
      <c r="P55" s="229">
        <v>0.32024082786268249</v>
      </c>
      <c r="Q55" s="229">
        <v>0.31374250578726259</v>
      </c>
      <c r="R55" s="229">
        <v>0.63688421444225807</v>
      </c>
      <c r="S55" s="229">
        <v>0.67602940846389781</v>
      </c>
      <c r="T55" s="229">
        <v>0.45445877742626861</v>
      </c>
      <c r="U55" s="229">
        <v>0.45078306563153858</v>
      </c>
      <c r="V55" s="229">
        <v>0.48027931195411488</v>
      </c>
      <c r="W55" s="229">
        <v>0.38166835084882123</v>
      </c>
      <c r="X55" s="229">
        <v>0.57729694787490582</v>
      </c>
      <c r="Y55" s="229">
        <v>0.68604715375956449</v>
      </c>
      <c r="DA55" s="73" t="s">
        <v>2347</v>
      </c>
    </row>
    <row r="56" spans="1:105" ht="12" customHeight="1" x14ac:dyDescent="0.25">
      <c r="A56" s="64" t="s">
        <v>159</v>
      </c>
      <c r="B56" s="229">
        <v>5.809019652096036</v>
      </c>
      <c r="C56" s="229">
        <v>5.3994488107089662</v>
      </c>
      <c r="D56" s="229">
        <v>4.3918936756594507</v>
      </c>
      <c r="E56" s="229">
        <v>3.884307515707246</v>
      </c>
      <c r="F56" s="229">
        <v>3.4927595807404299</v>
      </c>
      <c r="G56" s="229">
        <v>2.1863136747215641</v>
      </c>
      <c r="H56" s="229">
        <v>1.450233453483929</v>
      </c>
      <c r="I56" s="229">
        <v>1.4872619914895939</v>
      </c>
      <c r="J56" s="229">
        <v>0.67796754790111158</v>
      </c>
      <c r="K56" s="229">
        <v>0.66244349398219549</v>
      </c>
      <c r="L56" s="229">
        <v>0.67190124247167859</v>
      </c>
      <c r="M56" s="229">
        <v>0.68995233601050487</v>
      </c>
      <c r="N56" s="229">
        <v>0.67972338342629379</v>
      </c>
      <c r="O56" s="229">
        <v>0.50912527045639477</v>
      </c>
      <c r="P56" s="229">
        <v>0.85063488486675154</v>
      </c>
      <c r="Q56" s="229">
        <v>0.99823586340172021</v>
      </c>
      <c r="R56" s="229">
        <v>0.84602029150375191</v>
      </c>
      <c r="S56" s="229">
        <v>0.77289026231986879</v>
      </c>
      <c r="T56" s="229">
        <v>0.66657056296291428</v>
      </c>
      <c r="U56" s="229">
        <v>0.70264440670790307</v>
      </c>
      <c r="V56" s="229">
        <v>0.55213056452475562</v>
      </c>
      <c r="W56" s="229">
        <v>0.51190605436294634</v>
      </c>
      <c r="X56" s="229">
        <v>0.65965148753810299</v>
      </c>
      <c r="Y56" s="229">
        <v>0.60508136322858774</v>
      </c>
      <c r="DA56" s="73" t="s">
        <v>2348</v>
      </c>
    </row>
    <row r="57" spans="1:105" ht="12" customHeight="1" x14ac:dyDescent="0.25">
      <c r="A57" s="64" t="s">
        <v>32</v>
      </c>
      <c r="B57" s="229">
        <v>17.22275358308416</v>
      </c>
      <c r="C57" s="229">
        <v>12.52980951096521</v>
      </c>
      <c r="D57" s="229">
        <v>9.4880005556435325</v>
      </c>
      <c r="E57" s="229">
        <v>8.7237905174386405</v>
      </c>
      <c r="F57" s="229">
        <v>8.9134826683513069</v>
      </c>
      <c r="G57" s="229">
        <v>8.4745516488897472</v>
      </c>
      <c r="H57" s="229">
        <v>9.0718361027029069</v>
      </c>
      <c r="I57" s="229">
        <v>10.41345679753042</v>
      </c>
      <c r="J57" s="229">
        <v>6.8431045360809577</v>
      </c>
      <c r="K57" s="229">
        <v>5.0257345633129917</v>
      </c>
      <c r="L57" s="229">
        <v>2.541432578855479</v>
      </c>
      <c r="M57" s="229">
        <v>1.4001219165335641</v>
      </c>
      <c r="N57" s="229">
        <v>1.366900304856316</v>
      </c>
      <c r="O57" s="229">
        <v>0.51171358873552875</v>
      </c>
      <c r="P57" s="229">
        <v>0.5123536377725546</v>
      </c>
      <c r="Q57" s="229">
        <v>0.50195696544010993</v>
      </c>
      <c r="R57" s="229">
        <v>0.33965722050094321</v>
      </c>
      <c r="S57" s="229">
        <v>0.24806811231457371</v>
      </c>
      <c r="T57" s="229">
        <v>0.28291230216791358</v>
      </c>
      <c r="U57" s="229">
        <v>0.33717923540065958</v>
      </c>
      <c r="V57" s="229">
        <v>0.31392693051373488</v>
      </c>
      <c r="W57" s="229">
        <v>0.32156171060213462</v>
      </c>
      <c r="X57" s="229">
        <v>0.31457751035521653</v>
      </c>
      <c r="Y57" s="229">
        <v>0.33632963791293818</v>
      </c>
      <c r="DA57" s="73" t="s">
        <v>2349</v>
      </c>
    </row>
    <row r="58" spans="1:105" ht="12" customHeight="1" x14ac:dyDescent="0.25">
      <c r="A58" s="64" t="s">
        <v>33</v>
      </c>
      <c r="B58" s="229">
        <v>0.2063592098221399</v>
      </c>
      <c r="C58" s="229">
        <v>0.42812071981597771</v>
      </c>
      <c r="D58" s="229">
        <v>0.63326811810764094</v>
      </c>
      <c r="E58" s="229">
        <v>0.20635920982210909</v>
      </c>
      <c r="F58" s="229">
        <v>0.20751833389613089</v>
      </c>
      <c r="G58" s="229">
        <v>0.20751833389560459</v>
      </c>
      <c r="H58" s="229">
        <v>0.20751833389608501</v>
      </c>
      <c r="I58" s="229">
        <v>0.20751833389587929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4.6950192424221262</v>
      </c>
      <c r="C59" s="229">
        <v>5.3848411650526966</v>
      </c>
      <c r="D59" s="229">
        <v>6.5896416949509318</v>
      </c>
      <c r="E59" s="229">
        <v>7.9535661779609779</v>
      </c>
      <c r="F59" s="229">
        <v>8.0324164344214051</v>
      </c>
      <c r="G59" s="229">
        <v>9.182923656596742</v>
      </c>
      <c r="H59" s="229">
        <v>10.040196004488021</v>
      </c>
      <c r="I59" s="229">
        <v>11.125481221794869</v>
      </c>
      <c r="J59" s="229">
        <v>12.12077457315071</v>
      </c>
      <c r="K59" s="229">
        <v>10.874218730645961</v>
      </c>
      <c r="L59" s="229">
        <v>12.776042398762341</v>
      </c>
      <c r="M59" s="229">
        <v>13.93354152726503</v>
      </c>
      <c r="N59" s="229">
        <v>12.739859856040249</v>
      </c>
      <c r="O59" s="229">
        <v>13.49840822195157</v>
      </c>
      <c r="P59" s="229">
        <v>11.73367956408539</v>
      </c>
      <c r="Q59" s="229">
        <v>11.204794648458201</v>
      </c>
      <c r="R59" s="229">
        <v>10.670571213412639</v>
      </c>
      <c r="S59" s="229">
        <v>11.30221885979004</v>
      </c>
      <c r="T59" s="229">
        <v>11.11771172801437</v>
      </c>
      <c r="U59" s="229">
        <v>10.49066924489855</v>
      </c>
      <c r="V59" s="229">
        <v>9.8810839159459363</v>
      </c>
      <c r="W59" s="229">
        <v>14.94744033384349</v>
      </c>
      <c r="X59" s="229">
        <v>13.581070750286891</v>
      </c>
      <c r="Y59" s="229">
        <v>12.900683283850411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19.306977475177284</v>
      </c>
      <c r="C66" s="261">
        <f t="shared" si="3"/>
        <v>17.330892588721234</v>
      </c>
      <c r="D66" s="261">
        <f t="shared" si="3"/>
        <v>17.404875050839543</v>
      </c>
      <c r="E66" s="261">
        <f t="shared" si="3"/>
        <v>15.708463392672371</v>
      </c>
      <c r="F66" s="261">
        <f t="shared" si="3"/>
        <v>16.004447006895852</v>
      </c>
      <c r="G66" s="261">
        <f t="shared" si="3"/>
        <v>15.798364061870181</v>
      </c>
      <c r="H66" s="261">
        <f t="shared" si="3"/>
        <v>16.274734283016265</v>
      </c>
      <c r="I66" s="261">
        <f t="shared" si="3"/>
        <v>15.828814977880253</v>
      </c>
      <c r="J66" s="261">
        <f t="shared" si="3"/>
        <v>14.735716587634567</v>
      </c>
      <c r="K66" s="261">
        <f t="shared" si="3"/>
        <v>13.432622201993395</v>
      </c>
      <c r="L66" s="261">
        <f t="shared" si="3"/>
        <v>12.808929061789224</v>
      </c>
      <c r="M66" s="261">
        <f t="shared" si="3"/>
        <v>11.605786301445818</v>
      </c>
      <c r="N66" s="261">
        <f t="shared" si="3"/>
        <v>11.193479695481381</v>
      </c>
      <c r="O66" s="261">
        <f t="shared" si="3"/>
        <v>11.401645717873476</v>
      </c>
      <c r="P66" s="261">
        <f t="shared" si="3"/>
        <v>10.568024080916627</v>
      </c>
      <c r="Q66" s="261">
        <f t="shared" si="3"/>
        <v>11.168594105408571</v>
      </c>
      <c r="R66" s="261">
        <f t="shared" si="3"/>
        <v>10.357469019942382</v>
      </c>
      <c r="S66" s="261">
        <f t="shared" si="3"/>
        <v>9.5417101543510263</v>
      </c>
      <c r="T66" s="261">
        <f t="shared" si="3"/>
        <v>10.337832419299477</v>
      </c>
      <c r="U66" s="261">
        <f t="shared" si="3"/>
        <v>9.7072108330967506</v>
      </c>
      <c r="V66" s="261">
        <f t="shared" si="3"/>
        <v>10.564004166247283</v>
      </c>
      <c r="W66" s="261">
        <f t="shared" si="3"/>
        <v>13.249965264400615</v>
      </c>
      <c r="X66" s="261">
        <f t="shared" si="3"/>
        <v>13.127344545011459</v>
      </c>
      <c r="Y66" s="261">
        <f t="shared" si="3"/>
        <v>12.447203216485782</v>
      </c>
      <c r="DA66" s="70"/>
    </row>
    <row r="67" spans="1:105" ht="12" customHeight="1" x14ac:dyDescent="0.25">
      <c r="A67" s="165" t="s">
        <v>2210</v>
      </c>
      <c r="B67" s="346">
        <v>12.91430945940998</v>
      </c>
      <c r="C67" s="346">
        <v>11.87448407985752</v>
      </c>
      <c r="D67" s="346">
        <v>12.10638674496145</v>
      </c>
      <c r="E67" s="346">
        <v>10.89298852558372</v>
      </c>
      <c r="F67" s="346">
        <v>11.021092222026979</v>
      </c>
      <c r="G67" s="346">
        <v>11.015434716279181</v>
      </c>
      <c r="H67" s="346">
        <v>11.278041425905309</v>
      </c>
      <c r="I67" s="346">
        <v>10.88190352918577</v>
      </c>
      <c r="J67" s="346">
        <v>10.326913020583451</v>
      </c>
      <c r="K67" s="346">
        <v>9.7299730287901482</v>
      </c>
      <c r="L67" s="346">
        <v>9.2545121529877186</v>
      </c>
      <c r="M67" s="346">
        <v>8.3389708207692586</v>
      </c>
      <c r="N67" s="346">
        <v>8.2707483014992231</v>
      </c>
      <c r="O67" s="346">
        <v>8.49609707552003</v>
      </c>
      <c r="P67" s="346">
        <v>7.9967896264949099</v>
      </c>
      <c r="Q67" s="346">
        <v>8.6394417652858202</v>
      </c>
      <c r="R67" s="346">
        <v>7.9775734940267631</v>
      </c>
      <c r="S67" s="346">
        <v>7.0585165523783759</v>
      </c>
      <c r="T67" s="346">
        <v>7.9487830143151594</v>
      </c>
      <c r="U67" s="346">
        <v>7.3891729680629723</v>
      </c>
      <c r="V67" s="346">
        <v>8.4115371855353995</v>
      </c>
      <c r="W67" s="346">
        <v>10.16257566475341</v>
      </c>
      <c r="X67" s="346">
        <v>10.22049516137279</v>
      </c>
      <c r="Y67" s="346">
        <v>9.667542935310113</v>
      </c>
      <c r="DA67" s="167" t="s">
        <v>2358</v>
      </c>
    </row>
    <row r="68" spans="1:105" ht="12" customHeight="1" x14ac:dyDescent="0.25">
      <c r="A68" s="165" t="s">
        <v>2212</v>
      </c>
      <c r="B68" s="346">
        <v>6.3926680157673053</v>
      </c>
      <c r="C68" s="346">
        <v>5.4564085088637118</v>
      </c>
      <c r="D68" s="346">
        <v>5.2984883058780952</v>
      </c>
      <c r="E68" s="346">
        <v>4.8154748670886516</v>
      </c>
      <c r="F68" s="346">
        <v>4.9833547848688706</v>
      </c>
      <c r="G68" s="346">
        <v>4.7829293455910014</v>
      </c>
      <c r="H68" s="346">
        <v>4.9966928571109568</v>
      </c>
      <c r="I68" s="346">
        <v>4.9469114486944816</v>
      </c>
      <c r="J68" s="346">
        <v>4.4088035670511152</v>
      </c>
      <c r="K68" s="346">
        <v>3.7026491732032469</v>
      </c>
      <c r="L68" s="346">
        <v>3.554416908801505</v>
      </c>
      <c r="M68" s="346">
        <v>3.2668154806765588</v>
      </c>
      <c r="N68" s="346">
        <v>2.9227313939821582</v>
      </c>
      <c r="O68" s="346">
        <v>2.9055486423534469</v>
      </c>
      <c r="P68" s="346">
        <v>2.5712344544217181</v>
      </c>
      <c r="Q68" s="346">
        <v>2.5291523401227511</v>
      </c>
      <c r="R68" s="346">
        <v>2.3798955259156189</v>
      </c>
      <c r="S68" s="346">
        <v>2.4831936019726508</v>
      </c>
      <c r="T68" s="346">
        <v>2.3890494049843181</v>
      </c>
      <c r="U68" s="346">
        <v>2.3180378650337778</v>
      </c>
      <c r="V68" s="346">
        <v>2.1524669807118828</v>
      </c>
      <c r="W68" s="346">
        <v>3.0873895996472038</v>
      </c>
      <c r="X68" s="346">
        <v>2.9068493836386691</v>
      </c>
      <c r="Y68" s="346">
        <v>2.7796602811756701</v>
      </c>
      <c r="DA68" s="167" t="s">
        <v>2359</v>
      </c>
    </row>
    <row r="69" spans="1:105" ht="12" customHeight="1" x14ac:dyDescent="0.25">
      <c r="A69" s="64" t="s">
        <v>28</v>
      </c>
      <c r="B69" s="229">
        <v>1.1018091208605669</v>
      </c>
      <c r="C69" s="229">
        <v>0.95493290822432031</v>
      </c>
      <c r="D69" s="229">
        <v>1.265618463475608</v>
      </c>
      <c r="E69" s="229">
        <v>0.87389867842384117</v>
      </c>
      <c r="F69" s="229">
        <v>1.02752062864281</v>
      </c>
      <c r="G69" s="229">
        <v>0.93862697507272597</v>
      </c>
      <c r="H69" s="229">
        <v>1.017818017675814</v>
      </c>
      <c r="I69" s="229">
        <v>0.5111532097436241</v>
      </c>
      <c r="J69" s="229">
        <v>0.58810601609135371</v>
      </c>
      <c r="K69" s="229">
        <v>0.43493893130621358</v>
      </c>
      <c r="L69" s="229">
        <v>0.42288437419857738</v>
      </c>
      <c r="M69" s="229">
        <v>9.5509371944661414E-2</v>
      </c>
      <c r="N69" s="229">
        <v>4.6944296320359617E-2</v>
      </c>
      <c r="O69" s="229">
        <v>0.11037419901267891</v>
      </c>
      <c r="P69" s="229">
        <v>4.394967272658732E-2</v>
      </c>
      <c r="Q69" s="229">
        <v>7.6870792061987173E-2</v>
      </c>
      <c r="R69" s="229">
        <v>2.6618407050101201E-2</v>
      </c>
      <c r="S69" s="229">
        <v>3.4589580597554549E-2</v>
      </c>
      <c r="T69" s="229">
        <v>3.0400016621826328E-2</v>
      </c>
      <c r="U69" s="229">
        <v>6.1177020769432967E-2</v>
      </c>
      <c r="V69" s="229">
        <v>3.7606567526783992E-2</v>
      </c>
      <c r="W69" s="229">
        <v>4.2915365362708721E-2</v>
      </c>
      <c r="X69" s="229">
        <v>5.5815250225459558E-2</v>
      </c>
      <c r="Y69" s="229">
        <v>4.2734967102573782E-2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5.7270590144342453E-4</v>
      </c>
      <c r="Y70" s="229">
        <v>3.2249458527852139E-4</v>
      </c>
      <c r="DA70" s="73" t="s">
        <v>2361</v>
      </c>
    </row>
    <row r="71" spans="1:105" ht="12" customHeight="1" x14ac:dyDescent="0.25">
      <c r="A71" s="64" t="s">
        <v>31</v>
      </c>
      <c r="B71" s="229">
        <v>2.92125936744328E-2</v>
      </c>
      <c r="C71" s="229">
        <v>2.9256835972038601E-2</v>
      </c>
      <c r="D71" s="229">
        <v>5.782642130391058E-2</v>
      </c>
      <c r="E71" s="229">
        <v>2.959393763110077E-2</v>
      </c>
      <c r="F71" s="229">
        <v>6.6803582309633194E-2</v>
      </c>
      <c r="G71" s="229">
        <v>6.7324815507061167E-2</v>
      </c>
      <c r="H71" s="229">
        <v>6.656097563784702E-2</v>
      </c>
      <c r="I71" s="229">
        <v>5.9323758506725312E-2</v>
      </c>
      <c r="J71" s="229">
        <v>0.12084831914527711</v>
      </c>
      <c r="K71" s="229">
        <v>0.1479235893208625</v>
      </c>
      <c r="L71" s="229">
        <v>0.11968327430906089</v>
      </c>
      <c r="M71" s="229">
        <v>0.15300729148253939</v>
      </c>
      <c r="N71" s="229">
        <v>9.0521499285192694E-2</v>
      </c>
      <c r="O71" s="229">
        <v>6.0247015313740021E-2</v>
      </c>
      <c r="P71" s="229">
        <v>6.0322372007375107E-2</v>
      </c>
      <c r="Q71" s="229">
        <v>5.9098311339428937E-2</v>
      </c>
      <c r="R71" s="229">
        <v>0.1199671096456331</v>
      </c>
      <c r="S71" s="229">
        <v>0.1273407195998478</v>
      </c>
      <c r="T71" s="229">
        <v>8.5604423448715369E-2</v>
      </c>
      <c r="U71" s="229">
        <v>8.4912045603724728E-2</v>
      </c>
      <c r="V71" s="229">
        <v>9.0468125243434366E-2</v>
      </c>
      <c r="W71" s="229">
        <v>7.1893207362104819E-2</v>
      </c>
      <c r="X71" s="229">
        <v>0.10874291538917891</v>
      </c>
      <c r="Y71" s="229">
        <v>0.129227718713713</v>
      </c>
      <c r="DA71" s="73" t="s">
        <v>2362</v>
      </c>
    </row>
    <row r="72" spans="1:105" ht="12" customHeight="1" x14ac:dyDescent="0.25">
      <c r="A72" s="64" t="s">
        <v>159</v>
      </c>
      <c r="B72" s="229">
        <v>1.0942197682618571</v>
      </c>
      <c r="C72" s="229">
        <v>1.0170706901058439</v>
      </c>
      <c r="D72" s="229">
        <v>0.82728191120455019</v>
      </c>
      <c r="E72" s="229">
        <v>0.73167011376202939</v>
      </c>
      <c r="F72" s="229">
        <v>0.65791593210623034</v>
      </c>
      <c r="G72" s="229">
        <v>0.41182639856251052</v>
      </c>
      <c r="H72" s="229">
        <v>0.27317416852328852</v>
      </c>
      <c r="I72" s="229">
        <v>0.28014907318917559</v>
      </c>
      <c r="J72" s="229">
        <v>0.12770579849660821</v>
      </c>
      <c r="K72" s="229">
        <v>0.1247815999744855</v>
      </c>
      <c r="L72" s="229">
        <v>0.12656311492541319</v>
      </c>
      <c r="M72" s="229">
        <v>0.129963320910566</v>
      </c>
      <c r="N72" s="229">
        <v>0.12803653759830461</v>
      </c>
      <c r="O72" s="229">
        <v>9.5901712994556354E-2</v>
      </c>
      <c r="P72" s="229">
        <v>0.16023039382531609</v>
      </c>
      <c r="Q72" s="229">
        <v>0.1880333482307949</v>
      </c>
      <c r="R72" s="229">
        <v>0.15936116294253491</v>
      </c>
      <c r="S72" s="229">
        <v>0.14558597738989221</v>
      </c>
      <c r="T72" s="229">
        <v>0.1255589980096348</v>
      </c>
      <c r="U72" s="229">
        <v>0.13235407106963271</v>
      </c>
      <c r="V72" s="229">
        <v>0.1040024332068792</v>
      </c>
      <c r="W72" s="229">
        <v>9.6425517165319552E-2</v>
      </c>
      <c r="X72" s="229">
        <v>0.124255681863133</v>
      </c>
      <c r="Y72" s="229">
        <v>0.1139765448740831</v>
      </c>
      <c r="DA72" s="73" t="s">
        <v>2363</v>
      </c>
    </row>
    <row r="73" spans="1:105" ht="12" customHeight="1" x14ac:dyDescent="0.25">
      <c r="A73" s="64" t="s">
        <v>32</v>
      </c>
      <c r="B73" s="229">
        <v>3.2441751901654352</v>
      </c>
      <c r="C73" s="229">
        <v>2.3601857250571592</v>
      </c>
      <c r="D73" s="229">
        <v>1.787213401063048</v>
      </c>
      <c r="E73" s="229">
        <v>1.643262479739134</v>
      </c>
      <c r="F73" s="229">
        <v>1.6789939652296091</v>
      </c>
      <c r="G73" s="229">
        <v>1.596314438018013</v>
      </c>
      <c r="H73" s="229">
        <v>1.7088223129745079</v>
      </c>
      <c r="I73" s="229">
        <v>1.961537568509885</v>
      </c>
      <c r="J73" s="229">
        <v>1.2890058405914271</v>
      </c>
      <c r="K73" s="229">
        <v>0.94667576261851338</v>
      </c>
      <c r="L73" s="229">
        <v>0.47871860211128148</v>
      </c>
      <c r="M73" s="229">
        <v>0.26373487624454939</v>
      </c>
      <c r="N73" s="229">
        <v>0.2574770657347078</v>
      </c>
      <c r="O73" s="229">
        <v>9.6389263252121729E-2</v>
      </c>
      <c r="P73" s="229">
        <v>9.6509826505633584E-2</v>
      </c>
      <c r="Q73" s="229">
        <v>9.4551450553815711E-2</v>
      </c>
      <c r="R73" s="229">
        <v>6.3979753446161011E-2</v>
      </c>
      <c r="S73" s="229">
        <v>4.6727511460916922E-2</v>
      </c>
      <c r="T73" s="229">
        <v>5.3290959965147128E-2</v>
      </c>
      <c r="U73" s="229">
        <v>6.351298616965334E-2</v>
      </c>
      <c r="V73" s="229">
        <v>5.9133050623085791E-2</v>
      </c>
      <c r="W73" s="229">
        <v>6.0571180944446419E-2</v>
      </c>
      <c r="X73" s="229">
        <v>5.9255597518434122E-2</v>
      </c>
      <c r="Y73" s="229">
        <v>6.3352951185816631E-2</v>
      </c>
      <c r="DA73" s="73" t="s">
        <v>2364</v>
      </c>
    </row>
    <row r="74" spans="1:105" ht="12" customHeight="1" x14ac:dyDescent="0.25">
      <c r="A74" s="64" t="s">
        <v>33</v>
      </c>
      <c r="B74" s="229">
        <v>3.8870986891704998E-2</v>
      </c>
      <c r="C74" s="229">
        <v>8.064323808168003E-2</v>
      </c>
      <c r="D74" s="229">
        <v>0.11928596130559441</v>
      </c>
      <c r="E74" s="229">
        <v>3.8870986891699218E-2</v>
      </c>
      <c r="F74" s="229">
        <v>3.9089326052456783E-2</v>
      </c>
      <c r="G74" s="229">
        <v>3.9089326052357647E-2</v>
      </c>
      <c r="H74" s="229">
        <v>3.9089326052448123E-2</v>
      </c>
      <c r="I74" s="229">
        <v>3.908932605240939E-2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0.88438035591330899</v>
      </c>
      <c r="C75" s="229">
        <v>1.0143191114226691</v>
      </c>
      <c r="D75" s="229">
        <v>1.2412621475253831</v>
      </c>
      <c r="E75" s="229">
        <v>1.4981786706408491</v>
      </c>
      <c r="F75" s="229">
        <v>1.513031350528131</v>
      </c>
      <c r="G75" s="229">
        <v>1.7297473923783331</v>
      </c>
      <c r="H75" s="229">
        <v>1.8912280562470509</v>
      </c>
      <c r="I75" s="229">
        <v>2.0956585126926619</v>
      </c>
      <c r="J75" s="229">
        <v>2.2831375927264501</v>
      </c>
      <c r="K75" s="229">
        <v>2.048329289983172</v>
      </c>
      <c r="L75" s="229">
        <v>2.406567543257172</v>
      </c>
      <c r="M75" s="229">
        <v>2.6246006200942431</v>
      </c>
      <c r="N75" s="229">
        <v>2.399751995043593</v>
      </c>
      <c r="O75" s="229">
        <v>2.5426364517803499</v>
      </c>
      <c r="P75" s="229">
        <v>2.2102221893568061</v>
      </c>
      <c r="Q75" s="229">
        <v>2.1105984379367242</v>
      </c>
      <c r="R75" s="229">
        <v>2.0099690928311889</v>
      </c>
      <c r="S75" s="229">
        <v>2.1289498129244402</v>
      </c>
      <c r="T75" s="229">
        <v>2.0941950069389939</v>
      </c>
      <c r="U75" s="229">
        <v>1.9760817414213341</v>
      </c>
      <c r="V75" s="229">
        <v>1.8612568041116999</v>
      </c>
      <c r="W75" s="229">
        <v>2.8155843288126241</v>
      </c>
      <c r="X75" s="229">
        <v>2.5582072327410201</v>
      </c>
      <c r="Y75" s="229">
        <v>2.4300456047142052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1</v>
      </c>
      <c r="D84" s="232">
        <f t="shared" si="4"/>
        <v>1.0000000000000002</v>
      </c>
      <c r="E84" s="232">
        <f t="shared" si="4"/>
        <v>1</v>
      </c>
      <c r="F84" s="232">
        <f t="shared" si="4"/>
        <v>0.99999999999999989</v>
      </c>
      <c r="G84" s="232">
        <f t="shared" si="4"/>
        <v>1</v>
      </c>
      <c r="H84" s="232">
        <f t="shared" si="4"/>
        <v>0.99999999999999956</v>
      </c>
      <c r="I84" s="232">
        <f t="shared" si="4"/>
        <v>1</v>
      </c>
      <c r="J84" s="232">
        <f t="shared" si="4"/>
        <v>0.99999999999999989</v>
      </c>
      <c r="K84" s="232">
        <f t="shared" si="4"/>
        <v>0.99999999999999978</v>
      </c>
      <c r="L84" s="232">
        <f t="shared" si="4"/>
        <v>1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1.0000000000000002</v>
      </c>
      <c r="P84" s="232">
        <f t="shared" si="4"/>
        <v>1.0000000000000004</v>
      </c>
      <c r="Q84" s="232">
        <f t="shared" si="4"/>
        <v>1</v>
      </c>
      <c r="R84" s="232">
        <f t="shared" si="4"/>
        <v>0.99999999999999967</v>
      </c>
      <c r="S84" s="232">
        <f t="shared" si="4"/>
        <v>1</v>
      </c>
      <c r="T84" s="232">
        <f t="shared" si="4"/>
        <v>0.99999999999999956</v>
      </c>
      <c r="U84" s="232">
        <f t="shared" si="4"/>
        <v>1</v>
      </c>
      <c r="V84" s="232">
        <f t="shared" si="4"/>
        <v>1.0000000000000002</v>
      </c>
      <c r="W84" s="232">
        <f t="shared" si="4"/>
        <v>0.99999999999999967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1.6302179809665286E-2</v>
      </c>
      <c r="C89" s="300">
        <f t="shared" si="9"/>
        <v>1.5874830973432855E-2</v>
      </c>
      <c r="D89" s="300">
        <f t="shared" si="9"/>
        <v>1.6870553781706283E-2</v>
      </c>
      <c r="E89" s="300">
        <f t="shared" si="9"/>
        <v>1.6207166977451792E-2</v>
      </c>
      <c r="F89" s="300">
        <f t="shared" si="9"/>
        <v>1.2786369784613802E-2</v>
      </c>
      <c r="G89" s="300">
        <f t="shared" si="9"/>
        <v>1.1662718431615472E-2</v>
      </c>
      <c r="H89" s="300">
        <f t="shared" si="9"/>
        <v>1.328735062680448E-2</v>
      </c>
      <c r="I89" s="300">
        <f t="shared" si="9"/>
        <v>1.3457766015640403E-2</v>
      </c>
      <c r="J89" s="300">
        <f t="shared" si="9"/>
        <v>1.1547904184806277E-2</v>
      </c>
      <c r="K89" s="300">
        <f t="shared" si="9"/>
        <v>1.3595044915356718E-2</v>
      </c>
      <c r="L89" s="300">
        <f t="shared" si="9"/>
        <v>1.4481078422944688E-2</v>
      </c>
      <c r="M89" s="300">
        <f t="shared" si="9"/>
        <v>1.3824465457256045E-2</v>
      </c>
      <c r="N89" s="300">
        <f t="shared" si="9"/>
        <v>1.4866831160701083E-2</v>
      </c>
      <c r="O89" s="300">
        <f t="shared" si="9"/>
        <v>1.5249245050299886E-2</v>
      </c>
      <c r="P89" s="300">
        <f t="shared" si="9"/>
        <v>1.4379202116425195E-2</v>
      </c>
      <c r="Q89" s="300">
        <f t="shared" si="9"/>
        <v>1.5718176699287205E-2</v>
      </c>
      <c r="R89" s="300">
        <f t="shared" si="9"/>
        <v>1.4037152095835477E-2</v>
      </c>
      <c r="S89" s="300">
        <f t="shared" si="9"/>
        <v>1.1600436096283986E-2</v>
      </c>
      <c r="T89" s="300">
        <f t="shared" si="9"/>
        <v>1.3286629897019802E-2</v>
      </c>
      <c r="U89" s="300">
        <f t="shared" si="9"/>
        <v>1.1615234366922557E-2</v>
      </c>
      <c r="V89" s="300">
        <f t="shared" si="9"/>
        <v>1.5134582522497502E-2</v>
      </c>
      <c r="W89" s="300">
        <f t="shared" si="9"/>
        <v>1.8210055988282094E-2</v>
      </c>
      <c r="X89" s="300">
        <f t="shared" si="9"/>
        <v>1.7599932430192707E-2</v>
      </c>
      <c r="Y89" s="300">
        <f t="shared" si="9"/>
        <v>1.7871369838488728E-2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7.750410019873763E-2</v>
      </c>
      <c r="C90" s="301">
        <f t="shared" si="10"/>
        <v>7.4413583002749709E-2</v>
      </c>
      <c r="D90" s="301">
        <f t="shared" si="10"/>
        <v>7.736893086943597E-2</v>
      </c>
      <c r="E90" s="301">
        <f t="shared" si="10"/>
        <v>7.0790320981271221E-2</v>
      </c>
      <c r="F90" s="301">
        <f t="shared" si="10"/>
        <v>6.1820765694219251E-2</v>
      </c>
      <c r="G90" s="301">
        <f t="shared" si="10"/>
        <v>5.7625570034728235E-2</v>
      </c>
      <c r="H90" s="301">
        <f t="shared" si="10"/>
        <v>6.3821288878418175E-2</v>
      </c>
      <c r="I90" s="301">
        <f t="shared" si="10"/>
        <v>6.0477361987941888E-2</v>
      </c>
      <c r="J90" s="301">
        <f t="shared" si="10"/>
        <v>5.1366802280969785E-2</v>
      </c>
      <c r="K90" s="301">
        <f t="shared" si="10"/>
        <v>5.7195943709945303E-2</v>
      </c>
      <c r="L90" s="301">
        <f t="shared" si="10"/>
        <v>5.3973718538703336E-2</v>
      </c>
      <c r="M90" s="301">
        <f t="shared" si="10"/>
        <v>4.6289949887752153E-2</v>
      </c>
      <c r="N90" s="301">
        <f t="shared" si="10"/>
        <v>4.9029798824411705E-2</v>
      </c>
      <c r="O90" s="301">
        <f t="shared" si="10"/>
        <v>4.8862224980351948E-2</v>
      </c>
      <c r="P90" s="301">
        <f t="shared" si="10"/>
        <v>4.5653995122252843E-2</v>
      </c>
      <c r="Q90" s="301">
        <f t="shared" si="10"/>
        <v>5.0441293695032009E-2</v>
      </c>
      <c r="R90" s="301">
        <f t="shared" si="10"/>
        <v>4.4921342596218508E-2</v>
      </c>
      <c r="S90" s="301">
        <f t="shared" si="10"/>
        <v>3.7074874519657922E-2</v>
      </c>
      <c r="T90" s="301">
        <f t="shared" si="10"/>
        <v>4.205165321751806E-2</v>
      </c>
      <c r="U90" s="301">
        <f t="shared" si="10"/>
        <v>3.7449379113396145E-2</v>
      </c>
      <c r="V90" s="301">
        <f t="shared" si="10"/>
        <v>4.8473653351306004E-2</v>
      </c>
      <c r="W90" s="301">
        <f t="shared" si="10"/>
        <v>5.6660863315427634E-2</v>
      </c>
      <c r="X90" s="301">
        <f t="shared" si="10"/>
        <v>5.5642265689904706E-2</v>
      </c>
      <c r="Y90" s="301">
        <f t="shared" si="10"/>
        <v>5.6702164695969982E-2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7.750410019873763E-2</v>
      </c>
      <c r="C91" s="302">
        <f t="shared" si="11"/>
        <v>7.4413583002749709E-2</v>
      </c>
      <c r="D91" s="302">
        <f t="shared" si="11"/>
        <v>7.736893086943597E-2</v>
      </c>
      <c r="E91" s="302">
        <f t="shared" si="11"/>
        <v>7.0790320981271221E-2</v>
      </c>
      <c r="F91" s="302">
        <f t="shared" si="11"/>
        <v>6.1820765694219251E-2</v>
      </c>
      <c r="G91" s="302">
        <f t="shared" si="11"/>
        <v>5.7625570034728235E-2</v>
      </c>
      <c r="H91" s="302">
        <f t="shared" si="11"/>
        <v>6.3821288878418175E-2</v>
      </c>
      <c r="I91" s="302">
        <f t="shared" si="11"/>
        <v>6.0477361987941888E-2</v>
      </c>
      <c r="J91" s="302">
        <f t="shared" si="11"/>
        <v>5.1366802280969785E-2</v>
      </c>
      <c r="K91" s="302">
        <f t="shared" si="11"/>
        <v>5.7195943709945303E-2</v>
      </c>
      <c r="L91" s="302">
        <f t="shared" si="11"/>
        <v>5.3973718538703336E-2</v>
      </c>
      <c r="M91" s="302">
        <f t="shared" si="11"/>
        <v>4.6289949887752153E-2</v>
      </c>
      <c r="N91" s="302">
        <f t="shared" si="11"/>
        <v>4.9029798824411705E-2</v>
      </c>
      <c r="O91" s="302">
        <f t="shared" si="11"/>
        <v>4.8862224980351948E-2</v>
      </c>
      <c r="P91" s="302">
        <f t="shared" si="11"/>
        <v>4.5653995122252843E-2</v>
      </c>
      <c r="Q91" s="302">
        <f t="shared" si="11"/>
        <v>5.0441293695032009E-2</v>
      </c>
      <c r="R91" s="302">
        <f t="shared" si="11"/>
        <v>4.4921342596218508E-2</v>
      </c>
      <c r="S91" s="302">
        <f t="shared" si="11"/>
        <v>3.7074874519657922E-2</v>
      </c>
      <c r="T91" s="302">
        <f t="shared" si="11"/>
        <v>4.205165321751806E-2</v>
      </c>
      <c r="U91" s="302">
        <f t="shared" si="11"/>
        <v>3.7449379113396145E-2</v>
      </c>
      <c r="V91" s="302">
        <f t="shared" si="11"/>
        <v>4.8473653351306004E-2</v>
      </c>
      <c r="W91" s="302">
        <f t="shared" si="11"/>
        <v>5.6660863315427634E-2</v>
      </c>
      <c r="X91" s="302">
        <f t="shared" si="11"/>
        <v>5.5642265689904706E-2</v>
      </c>
      <c r="Y91" s="302">
        <f t="shared" si="11"/>
        <v>5.6702164695969982E-2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6.4586750165614687E-2</v>
      </c>
      <c r="C94" s="301">
        <f t="shared" si="14"/>
        <v>6.2011319168958107E-2</v>
      </c>
      <c r="D94" s="301">
        <f t="shared" si="14"/>
        <v>6.4474109057863313E-2</v>
      </c>
      <c r="E94" s="301">
        <f t="shared" si="14"/>
        <v>5.8991934151059341E-2</v>
      </c>
      <c r="F94" s="301">
        <f t="shared" si="14"/>
        <v>5.1517304745182707E-2</v>
      </c>
      <c r="G94" s="301">
        <f t="shared" si="14"/>
        <v>4.8021308362273522E-2</v>
      </c>
      <c r="H94" s="301">
        <f t="shared" si="14"/>
        <v>5.3184407398681806E-2</v>
      </c>
      <c r="I94" s="301">
        <f t="shared" si="14"/>
        <v>5.039780165661821E-2</v>
      </c>
      <c r="J94" s="301">
        <f t="shared" si="14"/>
        <v>4.2805668567474815E-2</v>
      </c>
      <c r="K94" s="301">
        <f t="shared" si="14"/>
        <v>4.7663286424954418E-2</v>
      </c>
      <c r="L94" s="301">
        <f t="shared" si="14"/>
        <v>4.4978098782252778E-2</v>
      </c>
      <c r="M94" s="301">
        <f t="shared" si="14"/>
        <v>3.8574958239793462E-2</v>
      </c>
      <c r="N94" s="301">
        <f t="shared" si="14"/>
        <v>4.0858165687009756E-2</v>
      </c>
      <c r="O94" s="301">
        <f t="shared" si="14"/>
        <v>4.0718520816959966E-2</v>
      </c>
      <c r="P94" s="301">
        <f t="shared" si="14"/>
        <v>3.8044995935210726E-2</v>
      </c>
      <c r="Q94" s="301">
        <f t="shared" si="14"/>
        <v>4.2034411412526694E-2</v>
      </c>
      <c r="R94" s="301">
        <f t="shared" si="14"/>
        <v>3.7434452163515423E-2</v>
      </c>
      <c r="S94" s="301">
        <f t="shared" si="14"/>
        <v>3.0895728766381594E-2</v>
      </c>
      <c r="T94" s="301">
        <f t="shared" si="14"/>
        <v>3.5043044347931707E-2</v>
      </c>
      <c r="U94" s="301">
        <f t="shared" si="14"/>
        <v>3.1207815927830122E-2</v>
      </c>
      <c r="V94" s="301">
        <f t="shared" si="14"/>
        <v>4.039471112608832E-2</v>
      </c>
      <c r="W94" s="301">
        <f t="shared" si="14"/>
        <v>4.7217386096189695E-2</v>
      </c>
      <c r="X94" s="301">
        <f t="shared" si="14"/>
        <v>4.636855474158727E-2</v>
      </c>
      <c r="Y94" s="301">
        <f t="shared" si="14"/>
        <v>4.7251803913308313E-2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6.4586750165614687E-2</v>
      </c>
      <c r="C95" s="302">
        <f t="shared" si="15"/>
        <v>6.2011319168958107E-2</v>
      </c>
      <c r="D95" s="302">
        <f t="shared" si="15"/>
        <v>6.4474109057863313E-2</v>
      </c>
      <c r="E95" s="302">
        <f t="shared" si="15"/>
        <v>5.8991934151059341E-2</v>
      </c>
      <c r="F95" s="302">
        <f t="shared" si="15"/>
        <v>5.1517304745182707E-2</v>
      </c>
      <c r="G95" s="302">
        <f t="shared" si="15"/>
        <v>4.8021308362273522E-2</v>
      </c>
      <c r="H95" s="302">
        <f t="shared" si="15"/>
        <v>5.3184407398681806E-2</v>
      </c>
      <c r="I95" s="302">
        <f t="shared" si="15"/>
        <v>5.039780165661821E-2</v>
      </c>
      <c r="J95" s="302">
        <f t="shared" si="15"/>
        <v>4.2805668567474815E-2</v>
      </c>
      <c r="K95" s="302">
        <f t="shared" si="15"/>
        <v>4.7663286424954418E-2</v>
      </c>
      <c r="L95" s="302">
        <f t="shared" si="15"/>
        <v>4.4978098782252778E-2</v>
      </c>
      <c r="M95" s="302">
        <f t="shared" si="15"/>
        <v>3.8574958239793462E-2</v>
      </c>
      <c r="N95" s="302">
        <f t="shared" si="15"/>
        <v>4.0858165687009756E-2</v>
      </c>
      <c r="O95" s="302">
        <f t="shared" si="15"/>
        <v>4.0718520816959966E-2</v>
      </c>
      <c r="P95" s="302">
        <f t="shared" si="15"/>
        <v>3.8044995935210726E-2</v>
      </c>
      <c r="Q95" s="302">
        <f t="shared" si="15"/>
        <v>4.2034411412526694E-2</v>
      </c>
      <c r="R95" s="302">
        <f t="shared" si="15"/>
        <v>3.7434452163515423E-2</v>
      </c>
      <c r="S95" s="302">
        <f t="shared" si="15"/>
        <v>3.0895728766381594E-2</v>
      </c>
      <c r="T95" s="302">
        <f t="shared" si="15"/>
        <v>3.5043044347931707E-2</v>
      </c>
      <c r="U95" s="302">
        <f t="shared" si="15"/>
        <v>3.1207815927830122E-2</v>
      </c>
      <c r="V95" s="302">
        <f t="shared" si="15"/>
        <v>4.039471112608832E-2</v>
      </c>
      <c r="W95" s="302">
        <f t="shared" si="15"/>
        <v>4.7217386096189695E-2</v>
      </c>
      <c r="X95" s="302">
        <f t="shared" si="15"/>
        <v>4.636855474158727E-2</v>
      </c>
      <c r="Y95" s="302">
        <f t="shared" si="15"/>
        <v>4.7251803913308313E-2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0.69444487549680411</v>
      </c>
      <c r="C98" s="301">
        <f t="shared" si="18"/>
        <v>0.69602444479738779</v>
      </c>
      <c r="D98" s="301">
        <f t="shared" si="18"/>
        <v>0.68789118688788564</v>
      </c>
      <c r="E98" s="301">
        <f t="shared" si="18"/>
        <v>0.70199127920327276</v>
      </c>
      <c r="F98" s="301">
        <f t="shared" si="18"/>
        <v>0.71963766162689302</v>
      </c>
      <c r="G98" s="301">
        <f t="shared" si="18"/>
        <v>0.72529844805774135</v>
      </c>
      <c r="H98" s="301">
        <f t="shared" si="18"/>
        <v>0.71640827570686694</v>
      </c>
      <c r="I98" s="301">
        <f t="shared" si="18"/>
        <v>0.72530633239662401</v>
      </c>
      <c r="J98" s="301">
        <f t="shared" si="18"/>
        <v>0.73777500508849814</v>
      </c>
      <c r="K98" s="301">
        <f t="shared" si="18"/>
        <v>0.7192681526748832</v>
      </c>
      <c r="L98" s="301">
        <f t="shared" si="18"/>
        <v>0.72674985189089714</v>
      </c>
      <c r="M98" s="301">
        <f t="shared" si="18"/>
        <v>0.7437218654885196</v>
      </c>
      <c r="N98" s="301">
        <f t="shared" si="18"/>
        <v>0.73077859530502243</v>
      </c>
      <c r="O98" s="301">
        <f t="shared" si="18"/>
        <v>0.72860019804605203</v>
      </c>
      <c r="P98" s="301">
        <f t="shared" si="18"/>
        <v>0.72876218780045565</v>
      </c>
      <c r="Q98" s="301">
        <f t="shared" si="18"/>
        <v>0.71131071260122591</v>
      </c>
      <c r="R98" s="301">
        <f t="shared" si="18"/>
        <v>0.72330948203434342</v>
      </c>
      <c r="S98" s="301">
        <f t="shared" si="18"/>
        <v>0.75165272100102853</v>
      </c>
      <c r="T98" s="301">
        <f t="shared" si="18"/>
        <v>0.72904651045661184</v>
      </c>
      <c r="U98" s="301">
        <f t="shared" si="18"/>
        <v>0.74050858626071647</v>
      </c>
      <c r="V98" s="301">
        <f t="shared" si="18"/>
        <v>0.70226755383767236</v>
      </c>
      <c r="W98" s="301">
        <f t="shared" si="18"/>
        <v>0.7053497866180426</v>
      </c>
      <c r="X98" s="301">
        <f t="shared" si="18"/>
        <v>0.7006614184981611</v>
      </c>
      <c r="Y98" s="301">
        <f t="shared" si="18"/>
        <v>0.69996465901478222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0.11861021879049774</v>
      </c>
      <c r="C99" s="301">
        <f t="shared" si="19"/>
        <v>0.1215802036719234</v>
      </c>
      <c r="D99" s="301">
        <f t="shared" si="19"/>
        <v>0.12263401038169959</v>
      </c>
      <c r="E99" s="301">
        <f t="shared" si="19"/>
        <v>0.12084540669724418</v>
      </c>
      <c r="F99" s="301">
        <f t="shared" si="19"/>
        <v>0.12277509053405822</v>
      </c>
      <c r="G99" s="301">
        <f t="shared" si="19"/>
        <v>0.1247782886044876</v>
      </c>
      <c r="H99" s="301">
        <f t="shared" si="19"/>
        <v>0.12153311331022761</v>
      </c>
      <c r="I99" s="301">
        <f t="shared" si="19"/>
        <v>0.11876704004576849</v>
      </c>
      <c r="J99" s="301">
        <f t="shared" si="19"/>
        <v>0.12293556035347922</v>
      </c>
      <c r="K99" s="301">
        <f t="shared" si="19"/>
        <v>0.12675505021344777</v>
      </c>
      <c r="L99" s="301">
        <f t="shared" si="19"/>
        <v>0.12416441223185817</v>
      </c>
      <c r="M99" s="301">
        <f t="shared" si="19"/>
        <v>0.12162001962625747</v>
      </c>
      <c r="N99" s="301">
        <f t="shared" si="19"/>
        <v>0.12636645290450374</v>
      </c>
      <c r="O99" s="301">
        <f t="shared" si="19"/>
        <v>0.12764796759045363</v>
      </c>
      <c r="P99" s="301">
        <f t="shared" si="19"/>
        <v>0.13238380199318431</v>
      </c>
      <c r="Q99" s="301">
        <f t="shared" si="19"/>
        <v>0.13773443112786352</v>
      </c>
      <c r="R99" s="301">
        <f t="shared" si="19"/>
        <v>0.13744423526839039</v>
      </c>
      <c r="S99" s="301">
        <f t="shared" si="19"/>
        <v>0.12945768005965452</v>
      </c>
      <c r="T99" s="301">
        <f t="shared" si="19"/>
        <v>0.13762600403049047</v>
      </c>
      <c r="U99" s="301">
        <f t="shared" si="19"/>
        <v>0.13700379313039937</v>
      </c>
      <c r="V99" s="301">
        <f t="shared" si="19"/>
        <v>0.14680934881592614</v>
      </c>
      <c r="W99" s="301">
        <f t="shared" si="19"/>
        <v>0.13135286129502735</v>
      </c>
      <c r="X99" s="301">
        <f t="shared" si="19"/>
        <v>0.13665263048368567</v>
      </c>
      <c r="Y99" s="301">
        <f t="shared" si="19"/>
        <v>0.13554017403079785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6.8422114437362416E-2</v>
      </c>
      <c r="C100" s="302">
        <f t="shared" si="20"/>
        <v>7.1277942541644324E-2</v>
      </c>
      <c r="D100" s="302">
        <f t="shared" si="20"/>
        <v>7.2919546513803724E-2</v>
      </c>
      <c r="E100" s="302">
        <f t="shared" si="20"/>
        <v>7.0111917519373568E-2</v>
      </c>
      <c r="F100" s="302">
        <f t="shared" si="20"/>
        <v>7.0766282732951463E-2</v>
      </c>
      <c r="G100" s="302">
        <f t="shared" si="20"/>
        <v>7.2360371095559928E-2</v>
      </c>
      <c r="H100" s="302">
        <f t="shared" si="20"/>
        <v>6.9757695895124983E-2</v>
      </c>
      <c r="I100" s="302">
        <f t="shared" si="20"/>
        <v>6.6348552729161958E-2</v>
      </c>
      <c r="J100" s="302">
        <f t="shared" si="20"/>
        <v>6.9615951769677525E-2</v>
      </c>
      <c r="K100" s="302">
        <f t="shared" si="20"/>
        <v>7.4772947129298717E-2</v>
      </c>
      <c r="L100" s="302">
        <f t="shared" si="20"/>
        <v>7.1641600569906691E-2</v>
      </c>
      <c r="M100" s="302">
        <f t="shared" si="20"/>
        <v>6.7870626532754705E-2</v>
      </c>
      <c r="N100" s="302">
        <f t="shared" si="20"/>
        <v>7.355248063065277E-2</v>
      </c>
      <c r="O100" s="302">
        <f t="shared" si="20"/>
        <v>7.499142988457691E-2</v>
      </c>
      <c r="P100" s="302">
        <f t="shared" si="20"/>
        <v>7.9715557154049085E-2</v>
      </c>
      <c r="Q100" s="302">
        <f t="shared" si="20"/>
        <v>8.632741880597955E-2</v>
      </c>
      <c r="R100" s="302">
        <f t="shared" si="20"/>
        <v>8.5170061975683914E-2</v>
      </c>
      <c r="S100" s="302">
        <f t="shared" si="20"/>
        <v>7.5135117492064071E-2</v>
      </c>
      <c r="T100" s="302">
        <f t="shared" si="20"/>
        <v>8.4937210958312317E-2</v>
      </c>
      <c r="U100" s="302">
        <f t="shared" si="20"/>
        <v>8.3486626378959233E-2</v>
      </c>
      <c r="V100" s="302">
        <f t="shared" si="20"/>
        <v>9.6055893042187923E-2</v>
      </c>
      <c r="W100" s="302">
        <f t="shared" si="20"/>
        <v>8.0376650014149412E-2</v>
      </c>
      <c r="X100" s="302">
        <f t="shared" si="20"/>
        <v>8.6015251436652368E-2</v>
      </c>
      <c r="Y100" s="302">
        <f t="shared" si="20"/>
        <v>8.4953150366739824E-2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5.0188104353135331E-2</v>
      </c>
      <c r="C101" s="302">
        <f t="shared" si="21"/>
        <v>5.0302261130279073E-2</v>
      </c>
      <c r="D101" s="302">
        <f t="shared" si="21"/>
        <v>4.9714463867895867E-2</v>
      </c>
      <c r="E101" s="302">
        <f t="shared" si="21"/>
        <v>5.0733489177870621E-2</v>
      </c>
      <c r="F101" s="302">
        <f t="shared" si="21"/>
        <v>5.2008807801106768E-2</v>
      </c>
      <c r="G101" s="302">
        <f t="shared" si="21"/>
        <v>5.2417917508927672E-2</v>
      </c>
      <c r="H101" s="302">
        <f t="shared" si="21"/>
        <v>5.1775417415102616E-2</v>
      </c>
      <c r="I101" s="302">
        <f t="shared" si="21"/>
        <v>5.2418487316606532E-2</v>
      </c>
      <c r="J101" s="302">
        <f t="shared" si="21"/>
        <v>5.3319608583801685E-2</v>
      </c>
      <c r="K101" s="302">
        <f t="shared" si="21"/>
        <v>5.1982103084149037E-2</v>
      </c>
      <c r="L101" s="302">
        <f t="shared" si="21"/>
        <v>5.2522811661951482E-2</v>
      </c>
      <c r="M101" s="302">
        <f t="shared" si="21"/>
        <v>5.3749393093502768E-2</v>
      </c>
      <c r="N101" s="302">
        <f t="shared" si="21"/>
        <v>5.2813972273850991E-2</v>
      </c>
      <c r="O101" s="302">
        <f t="shared" si="21"/>
        <v>5.2656537705876721E-2</v>
      </c>
      <c r="P101" s="302">
        <f t="shared" si="21"/>
        <v>5.2668244839135209E-2</v>
      </c>
      <c r="Q101" s="302">
        <f t="shared" si="21"/>
        <v>5.1407012321883945E-2</v>
      </c>
      <c r="R101" s="302">
        <f t="shared" si="21"/>
        <v>5.2274173292706477E-2</v>
      </c>
      <c r="S101" s="302">
        <f t="shared" si="21"/>
        <v>5.4322562567590466E-2</v>
      </c>
      <c r="T101" s="302">
        <f t="shared" si="21"/>
        <v>5.2688793072178129E-2</v>
      </c>
      <c r="U101" s="302">
        <f t="shared" si="21"/>
        <v>5.351716675144013E-2</v>
      </c>
      <c r="V101" s="302">
        <f t="shared" si="21"/>
        <v>5.0753455773738188E-2</v>
      </c>
      <c r="W101" s="302">
        <f t="shared" si="21"/>
        <v>5.0976211280877953E-2</v>
      </c>
      <c r="X101" s="302">
        <f t="shared" si="21"/>
        <v>5.0637379047033311E-2</v>
      </c>
      <c r="Y101" s="302">
        <f t="shared" si="21"/>
        <v>5.0587023664058026E-2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2.8551875538681E-2</v>
      </c>
      <c r="C105" s="301">
        <f t="shared" si="25"/>
        <v>3.0095618385548237E-2</v>
      </c>
      <c r="D105" s="301">
        <f t="shared" si="25"/>
        <v>3.0761209021409348E-2</v>
      </c>
      <c r="E105" s="301">
        <f t="shared" si="25"/>
        <v>3.1173891989700723E-2</v>
      </c>
      <c r="F105" s="301">
        <f t="shared" si="25"/>
        <v>3.1462807615033013E-2</v>
      </c>
      <c r="G105" s="301">
        <f t="shared" si="25"/>
        <v>3.261366650915383E-2</v>
      </c>
      <c r="H105" s="301">
        <f t="shared" si="25"/>
        <v>3.1765564079000726E-2</v>
      </c>
      <c r="I105" s="301">
        <f t="shared" si="25"/>
        <v>3.1593697897406944E-2</v>
      </c>
      <c r="J105" s="301">
        <f t="shared" si="25"/>
        <v>3.3569059524771669E-2</v>
      </c>
      <c r="K105" s="301">
        <f t="shared" si="25"/>
        <v>3.5522522061412404E-2</v>
      </c>
      <c r="L105" s="301">
        <f t="shared" si="25"/>
        <v>3.5652840133343897E-2</v>
      </c>
      <c r="M105" s="301">
        <f t="shared" si="25"/>
        <v>3.5968741300421464E-2</v>
      </c>
      <c r="N105" s="301">
        <f t="shared" si="25"/>
        <v>3.8100156118351526E-2</v>
      </c>
      <c r="O105" s="301">
        <f t="shared" si="25"/>
        <v>3.8921843515882543E-2</v>
      </c>
      <c r="P105" s="301">
        <f t="shared" si="25"/>
        <v>4.0775817032471628E-2</v>
      </c>
      <c r="Q105" s="301">
        <f t="shared" si="25"/>
        <v>4.2760974464064738E-2</v>
      </c>
      <c r="R105" s="301">
        <f t="shared" si="25"/>
        <v>4.2853335841696469E-2</v>
      </c>
      <c r="S105" s="301">
        <f t="shared" si="25"/>
        <v>3.931855955699351E-2</v>
      </c>
      <c r="T105" s="301">
        <f t="shared" si="25"/>
        <v>4.2946158050427806E-2</v>
      </c>
      <c r="U105" s="301">
        <f t="shared" si="25"/>
        <v>4.2215191200735407E-2</v>
      </c>
      <c r="V105" s="301">
        <f t="shared" si="25"/>
        <v>4.692015034650987E-2</v>
      </c>
      <c r="W105" s="301">
        <f t="shared" si="25"/>
        <v>4.1209046687030355E-2</v>
      </c>
      <c r="X105" s="301">
        <f t="shared" si="25"/>
        <v>4.3075198156468444E-2</v>
      </c>
      <c r="Y105" s="301">
        <f t="shared" si="25"/>
        <v>4.2669828506653025E-2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1.9098160591276014E-2</v>
      </c>
      <c r="C106" s="302">
        <f t="shared" si="26"/>
        <v>2.0620400222503978E-2</v>
      </c>
      <c r="D106" s="302">
        <f t="shared" si="26"/>
        <v>2.1396711672332015E-2</v>
      </c>
      <c r="E106" s="302">
        <f t="shared" si="26"/>
        <v>2.1617445274755568E-2</v>
      </c>
      <c r="F106" s="302">
        <f t="shared" si="26"/>
        <v>2.1666134677428409E-2</v>
      </c>
      <c r="G106" s="302">
        <f t="shared" si="26"/>
        <v>2.2739931355117596E-2</v>
      </c>
      <c r="H106" s="302">
        <f t="shared" si="26"/>
        <v>2.2012853873385835E-2</v>
      </c>
      <c r="I106" s="302">
        <f t="shared" si="26"/>
        <v>2.171985541117635E-2</v>
      </c>
      <c r="J106" s="302">
        <f t="shared" si="26"/>
        <v>2.3525476744443372E-2</v>
      </c>
      <c r="K106" s="302">
        <f t="shared" si="26"/>
        <v>2.5730879375201507E-2</v>
      </c>
      <c r="L106" s="302">
        <f t="shared" si="26"/>
        <v>2.5759346523890433E-2</v>
      </c>
      <c r="M106" s="302">
        <f t="shared" si="26"/>
        <v>2.5844201881146705E-2</v>
      </c>
      <c r="N106" s="302">
        <f t="shared" si="26"/>
        <v>2.8151817850700929E-2</v>
      </c>
      <c r="O106" s="302">
        <f t="shared" si="26"/>
        <v>2.9003160513113524E-2</v>
      </c>
      <c r="P106" s="302">
        <f t="shared" si="26"/>
        <v>3.0854928807925376E-2</v>
      </c>
      <c r="Q106" s="302">
        <f t="shared" si="26"/>
        <v>3.3077659123654471E-2</v>
      </c>
      <c r="R106" s="302">
        <f t="shared" si="26"/>
        <v>3.3006677160521851E-2</v>
      </c>
      <c r="S106" s="302">
        <f t="shared" si="26"/>
        <v>2.9086054696616358E-2</v>
      </c>
      <c r="T106" s="302">
        <f t="shared" si="26"/>
        <v>3.3021399244588162E-2</v>
      </c>
      <c r="U106" s="302">
        <f t="shared" si="26"/>
        <v>3.2134395247555542E-2</v>
      </c>
      <c r="V106" s="302">
        <f t="shared" si="26"/>
        <v>3.7359942610736468E-2</v>
      </c>
      <c r="W106" s="302">
        <f t="shared" si="26"/>
        <v>3.1606879465147529E-2</v>
      </c>
      <c r="X106" s="302">
        <f t="shared" si="26"/>
        <v>3.3536855288883227E-2</v>
      </c>
      <c r="Y106" s="302">
        <f t="shared" si="26"/>
        <v>3.3140970863561756E-2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9.4537149474049897E-3</v>
      </c>
      <c r="C107" s="302">
        <f t="shared" si="27"/>
        <v>9.4752181630442592E-3</v>
      </c>
      <c r="D107" s="302">
        <f t="shared" si="27"/>
        <v>9.3644973490773376E-3</v>
      </c>
      <c r="E107" s="302">
        <f t="shared" si="27"/>
        <v>9.5564467149451531E-3</v>
      </c>
      <c r="F107" s="302">
        <f t="shared" si="27"/>
        <v>9.7966729376045975E-3</v>
      </c>
      <c r="G107" s="302">
        <f t="shared" si="27"/>
        <v>9.873735154036235E-3</v>
      </c>
      <c r="H107" s="302">
        <f t="shared" si="27"/>
        <v>9.7527102056148944E-3</v>
      </c>
      <c r="I107" s="302">
        <f t="shared" si="27"/>
        <v>9.8738424862305912E-3</v>
      </c>
      <c r="J107" s="302">
        <f t="shared" si="27"/>
        <v>1.0043582780328294E-2</v>
      </c>
      <c r="K107" s="302">
        <f t="shared" si="27"/>
        <v>9.7916426862108968E-3</v>
      </c>
      <c r="L107" s="302">
        <f t="shared" si="27"/>
        <v>9.8934936094534649E-3</v>
      </c>
      <c r="M107" s="302">
        <f t="shared" si="27"/>
        <v>1.0124539419274754E-2</v>
      </c>
      <c r="N107" s="302">
        <f t="shared" si="27"/>
        <v>9.9483382676506006E-3</v>
      </c>
      <c r="O107" s="302">
        <f t="shared" si="27"/>
        <v>9.9186830027690204E-3</v>
      </c>
      <c r="P107" s="302">
        <f t="shared" si="27"/>
        <v>9.9208882245462506E-3</v>
      </c>
      <c r="Q107" s="302">
        <f t="shared" si="27"/>
        <v>9.6833153404102708E-3</v>
      </c>
      <c r="R107" s="302">
        <f t="shared" si="27"/>
        <v>9.8466586811746231E-3</v>
      </c>
      <c r="S107" s="302">
        <f t="shared" si="27"/>
        <v>1.0232504860377151E-2</v>
      </c>
      <c r="T107" s="302">
        <f t="shared" si="27"/>
        <v>9.9247588058396438E-3</v>
      </c>
      <c r="U107" s="302">
        <f t="shared" si="27"/>
        <v>1.0080795953179861E-2</v>
      </c>
      <c r="V107" s="302">
        <f t="shared" si="27"/>
        <v>9.5602077357733999E-3</v>
      </c>
      <c r="W107" s="302">
        <f t="shared" si="27"/>
        <v>9.6021672218828246E-3</v>
      </c>
      <c r="X107" s="302">
        <f t="shared" si="27"/>
        <v>9.5383428675852241E-3</v>
      </c>
      <c r="Y107" s="302">
        <f t="shared" si="27"/>
        <v>9.5288576430912677E-3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2.1548560320258203</v>
      </c>
      <c r="C113" s="320">
        <f>IF(C$5=0,0,C$5/FBT_fec!C$5)</f>
        <v>1.9469082992100406</v>
      </c>
      <c r="D113" s="320">
        <f>IF(D$5=0,0,D$5/FBT_fec!D$5)</f>
        <v>1.9095628947692529</v>
      </c>
      <c r="E113" s="320">
        <f>IF(E$5=0,0,E$5/FBT_fec!E$5)</f>
        <v>1.8668651689085576</v>
      </c>
      <c r="F113" s="320">
        <f>IF(F$5=0,0,F$5/FBT_fec!F$5)</f>
        <v>1.7583088080902143</v>
      </c>
      <c r="G113" s="320">
        <f>IF(G$5=0,0,G$5/FBT_fec!G$5)</f>
        <v>1.631089037444357</v>
      </c>
      <c r="H113" s="320">
        <f>IF(H$5=0,0,H$5/FBT_fec!H$5)</f>
        <v>1.770059942508762</v>
      </c>
      <c r="I113" s="320">
        <f>IF(I$5=0,0,I$5/FBT_fec!I$5)</f>
        <v>1.7912464460717727</v>
      </c>
      <c r="J113" s="320">
        <f>IF(J$5=0,0,J$5/FBT_fec!J$5)</f>
        <v>1.542440693502608</v>
      </c>
      <c r="K113" s="320">
        <f>IF(K$5=0,0,K$5/FBT_fec!K$5)</f>
        <v>1.4387353739746458</v>
      </c>
      <c r="L113" s="320">
        <f>IF(L$5=0,0,L$5/FBT_fec!L$5)</f>
        <v>1.4306599980910286</v>
      </c>
      <c r="M113" s="320">
        <f>IF(M$5=0,0,M$5/FBT_fec!M$5)</f>
        <v>1.3739389346310169</v>
      </c>
      <c r="N113" s="320">
        <f>IF(N$5=0,0,N$5/FBT_fec!N$5)</f>
        <v>1.2637673294722251</v>
      </c>
      <c r="O113" s="320">
        <f>IF(O$5=0,0,O$5/FBT_fec!O$5)</f>
        <v>1.2215881335579801</v>
      </c>
      <c r="P113" s="320">
        <f>IF(P$5=0,0,P$5/FBT_fec!P$5)</f>
        <v>1.1093695561081967</v>
      </c>
      <c r="Q113" s="320">
        <f>IF(Q$5=0,0,Q$5/FBT_fec!Q$5)</f>
        <v>1.0505260631470483</v>
      </c>
      <c r="R113" s="320">
        <f>IF(R$5=0,0,R$5/FBT_fec!R$5)</f>
        <v>1.0187665361979814</v>
      </c>
      <c r="S113" s="320">
        <f>IF(S$5=0,0,S$5/FBT_fec!S$5)</f>
        <v>1.0655602809312597</v>
      </c>
      <c r="T113" s="320">
        <f>IF(T$5=0,0,T$5/FBT_fec!T$5)</f>
        <v>0.96007126448637181</v>
      </c>
      <c r="U113" s="320">
        <f>IF(U$5=0,0,U$5/FBT_fec!U$5)</f>
        <v>0.95179711247715348</v>
      </c>
      <c r="V113" s="320">
        <f>IF(V$5=0,0,V$5/FBT_fec!V$5)</f>
        <v>0.90164674541529433</v>
      </c>
      <c r="W113" s="320">
        <f>IF(W$5=0,0,W$5/FBT_fec!W$5)</f>
        <v>1.1586716890250377</v>
      </c>
      <c r="X113" s="320">
        <f>IF(X$5=0,0,X$5/FBT_fec!X$5)</f>
        <v>1.0691179153638024</v>
      </c>
      <c r="Y113" s="320">
        <f>IF(Y$5=0,0,Y$5/FBT_fec!Y$5)</f>
        <v>1.0908289692231865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1.8931224526961461</v>
      </c>
      <c r="C118" s="332">
        <f>IF(C$10=0,0,C$10/FBT_fec!C$10)</f>
        <v>1.6389207040982903</v>
      </c>
      <c r="D118" s="332">
        <f>IF(D$10=0,0,D$10/FBT_fec!D$10)</f>
        <v>1.7136435957473091</v>
      </c>
      <c r="E118" s="332">
        <f>IF(E$10=0,0,E$10/FBT_fec!E$10)</f>
        <v>1.5703280547928133</v>
      </c>
      <c r="F118" s="332">
        <f>IF(F$10=0,0,F$10/FBT_fec!F$10)</f>
        <v>1.1280627656942972</v>
      </c>
      <c r="G118" s="332">
        <f>IF(G$10=0,0,G$10/FBT_fec!G$10)</f>
        <v>0.9312571392717911</v>
      </c>
      <c r="H118" s="332">
        <f>IF(H$10=0,0,H$10/FBT_fec!H$10)</f>
        <v>1.1932950384510739</v>
      </c>
      <c r="I118" s="332">
        <f>IF(I$10=0,0,I$10/FBT_fec!I$10)</f>
        <v>1.2108166354774803</v>
      </c>
      <c r="J118" s="332">
        <f>IF(J$10=0,0,J$10/FBT_fec!J$10)</f>
        <v>0.84981662507937816</v>
      </c>
      <c r="K118" s="332">
        <f>IF(K$10=0,0,K$10/FBT_fec!K$10)</f>
        <v>0.95692693830547138</v>
      </c>
      <c r="L118" s="332">
        <f>IF(L$10=0,0,L$10/FBT_fec!L$10)</f>
        <v>1.0085803455769649</v>
      </c>
      <c r="M118" s="332">
        <f>IF(M$10=0,0,M$10/FBT_fec!M$10)</f>
        <v>0.90077862812279685</v>
      </c>
      <c r="N118" s="332">
        <f>IF(N$10=0,0,N$10/FBT_fec!N$10)</f>
        <v>0.89637477508987251</v>
      </c>
      <c r="O118" s="332">
        <f>IF(O$10=0,0,O$10/FBT_fec!O$10)</f>
        <v>0.88847384873992108</v>
      </c>
      <c r="P118" s="332">
        <f>IF(P$10=0,0,P$10/FBT_fec!P$10)</f>
        <v>0.74213237532533372</v>
      </c>
      <c r="Q118" s="332">
        <f>IF(Q$10=0,0,Q$10/FBT_fec!Q$10)</f>
        <v>0.78142022724794669</v>
      </c>
      <c r="R118" s="332">
        <f>IF(R$10=0,0,R$10/FBT_fec!R$10)</f>
        <v>0.65612875108991997</v>
      </c>
      <c r="S118" s="332">
        <f>IF(S$10=0,0,S$10/FBT_fec!S$10)</f>
        <v>0.54690670014119425</v>
      </c>
      <c r="T118" s="332">
        <f>IF(T$10=0,0,T$10/FBT_fec!T$10)</f>
        <v>0.5756705964176414</v>
      </c>
      <c r="U118" s="332">
        <f>IF(U$10=0,0,U$10/FBT_fec!U$10)</f>
        <v>0.48321021116202628</v>
      </c>
      <c r="V118" s="332">
        <f>IF(V$10=0,0,V$10/FBT_fec!V$10)</f>
        <v>0.63126958918810228</v>
      </c>
      <c r="W118" s="332">
        <f>IF(W$10=0,0,W$10/FBT_fec!W$10)</f>
        <v>1.0373065828963408</v>
      </c>
      <c r="X118" s="332">
        <f>IF(X$10=0,0,X$10/FBT_fec!X$10)</f>
        <v>0.9147608577436368</v>
      </c>
      <c r="Y118" s="332">
        <f>IF(Y$10=0,0,Y$10/FBT_fec!Y$10)</f>
        <v>0.95292001487457434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2.6947621465744609</v>
      </c>
      <c r="C119" s="348">
        <f>IF(C$16=0,0,C$16/FBT_fec!C$16)</f>
        <v>2.3909742530429416</v>
      </c>
      <c r="D119" s="348">
        <f>IF(D$16=0,0,D$16/FBT_fec!D$16)</f>
        <v>2.4421457265294135</v>
      </c>
      <c r="E119" s="348">
        <f>IF(E$16=0,0,E$16/FBT_fec!E$16)</f>
        <v>2.1832605907844203</v>
      </c>
      <c r="F119" s="348">
        <f>IF(F$16=0,0,F$16/FBT_fec!F$16)</f>
        <v>1.7838068124405078</v>
      </c>
      <c r="G119" s="348">
        <f>IF(G$16=0,0,G$16/FBT_fec!G$16)</f>
        <v>1.5252042023340597</v>
      </c>
      <c r="H119" s="348">
        <f>IF(H$16=0,0,H$16/FBT_fec!H$16)</f>
        <v>1.8600159931603821</v>
      </c>
      <c r="I119" s="348">
        <f>IF(I$16=0,0,I$16/FBT_fec!I$16)</f>
        <v>1.7739936310945477</v>
      </c>
      <c r="J119" s="348">
        <f>IF(J$16=0,0,J$16/FBT_fec!J$16)</f>
        <v>1.2602667040438882</v>
      </c>
      <c r="K119" s="348">
        <f>IF(K$16=0,0,K$16/FBT_fec!K$16)</f>
        <v>1.3302096537109744</v>
      </c>
      <c r="L119" s="348">
        <f>IF(L$16=0,0,L$16/FBT_fec!L$16)</f>
        <v>1.2379878477229658</v>
      </c>
      <c r="M119" s="348">
        <f>IF(M$16=0,0,M$16/FBT_fec!M$16)</f>
        <v>0.991303669325165</v>
      </c>
      <c r="N119" s="348">
        <f>IF(N$16=0,0,N$16/FBT_fec!N$16)</f>
        <v>0.96996993042006596</v>
      </c>
      <c r="O119" s="348">
        <f>IF(O$16=0,0,O$16/FBT_fec!O$16)</f>
        <v>0.93159780886978005</v>
      </c>
      <c r="P119" s="348">
        <f>IF(P$16=0,0,P$16/FBT_fec!P$16)</f>
        <v>0.77123039504108348</v>
      </c>
      <c r="Q119" s="348">
        <f>IF(Q$16=0,0,Q$16/FBT_fec!Q$16)</f>
        <v>0.82097842688106237</v>
      </c>
      <c r="R119" s="348">
        <f>IF(R$16=0,0,R$16/FBT_fec!R$16)</f>
        <v>0.68831360314592593</v>
      </c>
      <c r="S119" s="348">
        <f>IF(S$16=0,0,S$16/FBT_fec!S$16)</f>
        <v>0.5731247756638117</v>
      </c>
      <c r="T119" s="348">
        <f>IF(T$16=0,0,T$16/FBT_fec!T$16)</f>
        <v>0.59645361447462442</v>
      </c>
      <c r="U119" s="348">
        <f>IF(U$16=0,0,U$16/FBT_fec!U$16)</f>
        <v>0.510965334055553</v>
      </c>
      <c r="V119" s="348">
        <f>IF(V$16=0,0,V$16/FBT_fec!V$16)</f>
        <v>0.66246129462571546</v>
      </c>
      <c r="W119" s="348">
        <f>IF(W$16=0,0,W$16/FBT_fec!W$16)</f>
        <v>1.0542756749950219</v>
      </c>
      <c r="X119" s="348">
        <f>IF(X$16=0,0,X$16/FBT_fec!X$16)</f>
        <v>0.94571259903631277</v>
      </c>
      <c r="Y119" s="348">
        <f>IF(Y$16=0,0,Y$16/FBT_fec!Y$16)</f>
        <v>0.98891202809281931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2.6947621465744609</v>
      </c>
      <c r="C120" s="348">
        <f>IF(C$25=0,0,C$25/FBT_fec!C$25)</f>
        <v>2.3909742530429416</v>
      </c>
      <c r="D120" s="348">
        <f>IF(D$25=0,0,D$25/FBT_fec!D$25)</f>
        <v>2.442145726529414</v>
      </c>
      <c r="E120" s="348">
        <f>IF(E$25=0,0,E$25/FBT_fec!E$25)</f>
        <v>2.1832605907844207</v>
      </c>
      <c r="F120" s="348">
        <f>IF(F$25=0,0,F$25/FBT_fec!F$25)</f>
        <v>1.7838068124405073</v>
      </c>
      <c r="G120" s="348">
        <f>IF(G$25=0,0,G$25/FBT_fec!G$25)</f>
        <v>1.5252042023340593</v>
      </c>
      <c r="H120" s="348">
        <f>IF(H$25=0,0,H$25/FBT_fec!H$25)</f>
        <v>1.8600159931603828</v>
      </c>
      <c r="I120" s="348">
        <f>IF(I$25=0,0,I$25/FBT_fec!I$25)</f>
        <v>1.7739936310945477</v>
      </c>
      <c r="J120" s="348">
        <f>IF(J$25=0,0,J$25/FBT_fec!J$25)</f>
        <v>1.2602667040438882</v>
      </c>
      <c r="K120" s="348">
        <f>IF(K$25=0,0,K$25/FBT_fec!K$25)</f>
        <v>1.3302096537109744</v>
      </c>
      <c r="L120" s="348">
        <f>IF(L$25=0,0,L$25/FBT_fec!L$25)</f>
        <v>1.2379878477229656</v>
      </c>
      <c r="M120" s="348">
        <f>IF(M$25=0,0,M$25/FBT_fec!M$25)</f>
        <v>0.99130366932516478</v>
      </c>
      <c r="N120" s="348">
        <f>IF(N$25=0,0,N$25/FBT_fec!N$25)</f>
        <v>0.96996993042006563</v>
      </c>
      <c r="O120" s="348">
        <f>IF(O$25=0,0,O$25/FBT_fec!O$25)</f>
        <v>0.93159780886978039</v>
      </c>
      <c r="P120" s="348">
        <f>IF(P$25=0,0,P$25/FBT_fec!P$25)</f>
        <v>0.77123039504108359</v>
      </c>
      <c r="Q120" s="348">
        <f>IF(Q$25=0,0,Q$25/FBT_fec!Q$25)</f>
        <v>0.8209784268810626</v>
      </c>
      <c r="R120" s="348">
        <f>IF(R$25=0,0,R$25/FBT_fec!R$25)</f>
        <v>0.68831360314592593</v>
      </c>
      <c r="S120" s="348">
        <f>IF(S$25=0,0,S$25/FBT_fec!S$25)</f>
        <v>0.57312477566381159</v>
      </c>
      <c r="T120" s="348">
        <f>IF(T$25=0,0,T$25/FBT_fec!T$25)</f>
        <v>0.59645361447462431</v>
      </c>
      <c r="U120" s="348">
        <f>IF(U$25=0,0,U$25/FBT_fec!U$25)</f>
        <v>0.510965334055553</v>
      </c>
      <c r="V120" s="348">
        <f>IF(V$25=0,0,V$25/FBT_fec!V$25)</f>
        <v>0.66246129462571546</v>
      </c>
      <c r="W120" s="348">
        <f>IF(W$25=0,0,W$25/FBT_fec!W$25)</f>
        <v>1.0542756749950217</v>
      </c>
      <c r="X120" s="348">
        <f>IF(X$25=0,0,X$25/FBT_fec!X$25)</f>
        <v>0.945712599036313</v>
      </c>
      <c r="Y120" s="348">
        <f>IF(Y$25=0,0,Y$25/FBT_fec!Y$25)</f>
        <v>0.98891202809281931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2.6952069023260945</v>
      </c>
      <c r="C121" s="348">
        <f>IF(C$34=0,0,C$34/FBT_fec!C$34)</f>
        <v>2.530148458857886</v>
      </c>
      <c r="D121" s="348">
        <f>IF(D$34=0,0,D$34/FBT_fec!D$34)</f>
        <v>2.4183121750917107</v>
      </c>
      <c r="E121" s="348">
        <f>IF(E$34=0,0,E$34/FBT_fec!E$34)</f>
        <v>2.5012353401298602</v>
      </c>
      <c r="F121" s="348">
        <f>IF(F$34=0,0,F$34/FBT_fec!F$34)</f>
        <v>2.5677709385657606</v>
      </c>
      <c r="G121" s="348">
        <f>IF(G$34=0,0,G$34/FBT_fec!G$34)</f>
        <v>2.4764381977356722</v>
      </c>
      <c r="H121" s="348">
        <f>IF(H$34=0,0,H$34/FBT_fec!H$34)</f>
        <v>2.5330071085036034</v>
      </c>
      <c r="I121" s="348">
        <f>IF(I$34=0,0,I$34/FBT_fec!I$34)</f>
        <v>2.6292989019799187</v>
      </c>
      <c r="J121" s="348">
        <f>IF(J$34=0,0,J$34/FBT_fec!J$34)</f>
        <v>2.4785734067833305</v>
      </c>
      <c r="K121" s="348">
        <f>IF(K$34=0,0,K$34/FBT_fec!K$34)</f>
        <v>2.1846232522980347</v>
      </c>
      <c r="L121" s="348">
        <f>IF(L$34=0,0,L$34/FBT_fec!L$34)</f>
        <v>2.2306667313051882</v>
      </c>
      <c r="M121" s="348">
        <f>IF(M$34=0,0,M$34/FBT_fec!M$34)</f>
        <v>2.3039455944109406</v>
      </c>
      <c r="N121" s="348">
        <f>IF(N$34=0,0,N$34/FBT_fec!N$34)</f>
        <v>2.0565244202615225</v>
      </c>
      <c r="O121" s="348">
        <f>IF(O$34=0,0,O$34/FBT_fec!O$34)</f>
        <v>1.9878460718020152</v>
      </c>
      <c r="P121" s="348">
        <f>IF(P$34=0,0,P$34/FBT_fec!P$34)</f>
        <v>1.8576213479002328</v>
      </c>
      <c r="Q121" s="348">
        <f>IF(Q$34=0,0,Q$34/FBT_fec!Q$34)</f>
        <v>1.6688500880105255</v>
      </c>
      <c r="R121" s="348">
        <f>IF(R$34=0,0,R$34/FBT_fec!R$34)</f>
        <v>1.7095401552050167</v>
      </c>
      <c r="S121" s="348">
        <f>IF(S$34=0,0,S$34/FBT_fec!S$34)</f>
        <v>1.9684042341056962</v>
      </c>
      <c r="T121" s="348">
        <f>IF(T$34=0,0,T$34/FBT_fec!T$34)</f>
        <v>1.6599160376730311</v>
      </c>
      <c r="U121" s="348">
        <f>IF(U$34=0,0,U$34/FBT_fec!U$34)</f>
        <v>1.7366009950127184</v>
      </c>
      <c r="V121" s="348">
        <f>IF(V$34=0,0,V$34/FBT_fec!V$34)</f>
        <v>1.4407405771455679</v>
      </c>
      <c r="W121" s="348">
        <f>IF(W$34=0,0,W$34/FBT_fec!W$34)</f>
        <v>1.7431883275238018</v>
      </c>
      <c r="X121" s="348">
        <f>IF(X$34=0,0,X$34/FBT_fec!X$34)</f>
        <v>1.6172855430153996</v>
      </c>
      <c r="Y121" s="348">
        <f>IF(Y$34=0,0,Y$34/FBT_fec!Y$34)</f>
        <v>1.636218736311309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2.5836495378717963</v>
      </c>
      <c r="C122" s="348">
        <f>IF(C$45=0,0,C$45/FBT_fec!C$45)</f>
        <v>2.4359156574317131</v>
      </c>
      <c r="D122" s="348">
        <f>IF(D$45=0,0,D$45/FBT_fec!D$45)</f>
        <v>2.4009596363829235</v>
      </c>
      <c r="E122" s="348">
        <f>IF(E$45=0,0,E$45/FBT_fec!E$45)</f>
        <v>2.3412524388378033</v>
      </c>
      <c r="F122" s="348">
        <f>IF(F$45=0,0,F$45/FBT_fec!F$45)</f>
        <v>2.3008293556528154</v>
      </c>
      <c r="G122" s="348">
        <f>IF(G$45=0,0,G$45/FBT_fec!G$45)</f>
        <v>2.2021070951547808</v>
      </c>
      <c r="H122" s="348">
        <f>IF(H$45=0,0,H$45/FBT_fec!H$45)</f>
        <v>2.2754530846573995</v>
      </c>
      <c r="I122" s="348">
        <f>IF(I$45=0,0,I$45/FBT_fec!I$45)</f>
        <v>2.2573552045104157</v>
      </c>
      <c r="J122" s="348">
        <f>IF(J$45=0,0,J$45/FBT_fec!J$45)</f>
        <v>2.0842416852739354</v>
      </c>
      <c r="K122" s="348">
        <f>IF(K$45=0,0,K$45/FBT_fec!K$45)</f>
        <v>1.9841250623604239</v>
      </c>
      <c r="L122" s="348">
        <f>IF(L$45=0,0,L$45/FBT_fec!L$45)</f>
        <v>1.9424955888162547</v>
      </c>
      <c r="M122" s="348">
        <f>IF(M$45=0,0,M$45/FBT_fec!M$45)</f>
        <v>1.8639997957056136</v>
      </c>
      <c r="N122" s="348">
        <f>IF(N$45=0,0,N$45/FBT_fec!N$45)</f>
        <v>1.7787924791926411</v>
      </c>
      <c r="O122" s="348">
        <f>IF(O$45=0,0,O$45/FBT_fec!O$45)</f>
        <v>1.7410557808635476</v>
      </c>
      <c r="P122" s="348">
        <f>IF(P$45=0,0,P$45/FBT_fec!P$45)</f>
        <v>1.666585875354273</v>
      </c>
      <c r="Q122" s="348">
        <f>IF(Q$45=0,0,Q$45/FBT_fec!Q$45)</f>
        <v>1.628067653160876</v>
      </c>
      <c r="R122" s="348">
        <f>IF(R$45=0,0,R$45/FBT_fec!R$45)</f>
        <v>1.6017115886041173</v>
      </c>
      <c r="S122" s="348">
        <f>IF(S$45=0,0,S$45/FBT_fec!S$45)</f>
        <v>1.6097518361575895</v>
      </c>
      <c r="T122" s="348">
        <f>IF(T$45=0,0,T$45/FBT_fec!T$45)</f>
        <v>1.5264593833352371</v>
      </c>
      <c r="U122" s="348">
        <f>IF(U$45=0,0,U$45/FBT_fec!U$45)</f>
        <v>1.5317244038437792</v>
      </c>
      <c r="V122" s="348">
        <f>IF(V$45=0,0,V$45/FBT_fec!V$45)</f>
        <v>1.5111473950705667</v>
      </c>
      <c r="W122" s="348">
        <f>IF(W$45=0,0,W$45/FBT_fec!W$45)</f>
        <v>1.6711475148465982</v>
      </c>
      <c r="X122" s="348">
        <f>IF(X$45=0,0,X$45/FBT_fec!X$45)</f>
        <v>1.6190723655312922</v>
      </c>
      <c r="Y122" s="348">
        <f>IF(Y$45=0,0,Y$45/FBT_fec!Y$45)</f>
        <v>1.6319338014079308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0.85541125996516798</v>
      </c>
      <c r="C123" s="348">
        <f>IF(C$66=0,0,C$66/FBT_fec!C$66)</f>
        <v>0.75830285005352049</v>
      </c>
      <c r="D123" s="348">
        <f>IF(D$66=0,0,D$66/FBT_fec!D$66)</f>
        <v>0.77641001262193821</v>
      </c>
      <c r="E123" s="348">
        <f>IF(E$66=0,0,E$66/FBT_fec!E$66)</f>
        <v>0.72534195375873023</v>
      </c>
      <c r="F123" s="348">
        <f>IF(F$66=0,0,F$66/FBT_fec!F$66)</f>
        <v>0.63431314930088656</v>
      </c>
      <c r="G123" s="348">
        <f>IF(G$66=0,0,G$66/FBT_fec!G$66)</f>
        <v>0.58849846492345936</v>
      </c>
      <c r="H123" s="348">
        <f>IF(H$66=0,0,H$66/FBT_fec!H$66)</f>
        <v>0.65690594051059081</v>
      </c>
      <c r="I123" s="348">
        <f>IF(I$66=0,0,I$66/FBT_fec!I$66)</f>
        <v>0.65051218426859714</v>
      </c>
      <c r="J123" s="348">
        <f>IF(J$66=0,0,J$66/FBT_fec!J$66)</f>
        <v>0.54952964727404008</v>
      </c>
      <c r="K123" s="348">
        <f>IF(K$66=0,0,K$66/FBT_fec!K$66)</f>
        <v>0.55951005793441544</v>
      </c>
      <c r="L123" s="348">
        <f>IF(L$66=0,0,L$66/FBT_fec!L$66)</f>
        <v>0.54873921030850947</v>
      </c>
      <c r="M123" s="348">
        <f>IF(M$66=0,0,M$66/FBT_fec!M$66)</f>
        <v>0.50735726154159133</v>
      </c>
      <c r="N123" s="348">
        <f>IF(N$66=0,0,N$66/FBT_fec!N$66)</f>
        <v>0.50038222299302804</v>
      </c>
      <c r="O123" s="348">
        <f>IF(O$66=0,0,O$66/FBT_fec!O$66)</f>
        <v>0.49291242569294264</v>
      </c>
      <c r="P123" s="348">
        <f>IF(P$66=0,0,P$66/FBT_fec!P$66)</f>
        <v>0.45896857989544532</v>
      </c>
      <c r="Q123" s="348">
        <f>IF(Q$66=0,0,Q$66/FBT_fec!Q$66)</f>
        <v>0.46718864213264411</v>
      </c>
      <c r="R123" s="348">
        <f>IF(R$66=0,0,R$66/FBT_fec!R$66)</f>
        <v>0.44059748760640099</v>
      </c>
      <c r="S123" s="348">
        <f>IF(S$66=0,0,S$66/FBT_fec!S$66)</f>
        <v>0.40460648147067091</v>
      </c>
      <c r="T123" s="348">
        <f>IF(T$66=0,0,T$66/FBT_fec!T$66)</f>
        <v>0.40947962063046217</v>
      </c>
      <c r="U123" s="348">
        <f>IF(U$66=0,0,U$66/FBT_fec!U$66)</f>
        <v>0.38882080043063899</v>
      </c>
      <c r="V123" s="348">
        <f>IF(V$66=0,0,V$66/FBT_fec!V$66)</f>
        <v>0.43467073932386702</v>
      </c>
      <c r="W123" s="348">
        <f>IF(W$66=0,0,W$66/FBT_fec!W$66)</f>
        <v>0.51664117112603591</v>
      </c>
      <c r="X123" s="348">
        <f>IF(X$66=0,0,X$66/FBT_fec!X$66)</f>
        <v>0.4931462358416176</v>
      </c>
      <c r="Y123" s="348">
        <f>IF(Y$66=0,0,Y$66/FBT_fec!Y$66)</f>
        <v>0.5018223482443237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BG: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109.8979527440742</v>
      </c>
      <c r="C3" s="203">
        <v>91.933769032394821</v>
      </c>
      <c r="D3" s="203">
        <v>127.4172984078069</v>
      </c>
      <c r="E3" s="203">
        <v>151.02605608803691</v>
      </c>
      <c r="F3" s="203">
        <v>152.11379443585781</v>
      </c>
      <c r="G3" s="203">
        <v>173.703171093679</v>
      </c>
      <c r="H3" s="203">
        <v>198.21132140399169</v>
      </c>
      <c r="I3" s="203">
        <v>226.54723954723951</v>
      </c>
      <c r="J3" s="203">
        <v>236.72052332686371</v>
      </c>
      <c r="K3" s="203">
        <v>219.01818972223489</v>
      </c>
      <c r="L3" s="203">
        <v>335.31790518716639</v>
      </c>
      <c r="M3" s="203">
        <v>305.35860127931772</v>
      </c>
      <c r="N3" s="203">
        <v>322.4424341308856</v>
      </c>
      <c r="O3" s="203">
        <v>331.78689422804422</v>
      </c>
      <c r="P3" s="203">
        <v>422.59527786072471</v>
      </c>
      <c r="Q3" s="203">
        <v>476.88001200000002</v>
      </c>
      <c r="R3" s="203">
        <v>490.06678973565943</v>
      </c>
      <c r="S3" s="203">
        <v>534.3295135375962</v>
      </c>
      <c r="T3" s="203">
        <v>503.47172815430241</v>
      </c>
      <c r="U3" s="203">
        <v>518.22430029969019</v>
      </c>
      <c r="V3" s="203">
        <v>609.70892184006391</v>
      </c>
      <c r="W3" s="203">
        <v>678.18099672564506</v>
      </c>
      <c r="X3" s="203">
        <v>563.06337509211494</v>
      </c>
      <c r="Y3" s="203">
        <v>819.9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361.10819067548061</v>
      </c>
      <c r="C5" s="203">
        <v>394.67399609958812</v>
      </c>
      <c r="D5" s="203">
        <v>551.83599662833035</v>
      </c>
      <c r="E5" s="203">
        <v>333.9344166356824</v>
      </c>
      <c r="F5" s="203">
        <v>300.96274802545878</v>
      </c>
      <c r="G5" s="203">
        <v>337.77319451672531</v>
      </c>
      <c r="H5" s="203">
        <v>327.5439921693611</v>
      </c>
      <c r="I5" s="203">
        <v>344.74583407525557</v>
      </c>
      <c r="J5" s="203">
        <v>406.58958510011757</v>
      </c>
      <c r="K5" s="203">
        <v>352.16857899674687</v>
      </c>
      <c r="L5" s="203">
        <v>415.32364302342478</v>
      </c>
      <c r="M5" s="203">
        <v>625.56609750086977</v>
      </c>
      <c r="N5" s="203">
        <v>646.31304971262341</v>
      </c>
      <c r="O5" s="203">
        <v>607.74194058818819</v>
      </c>
      <c r="P5" s="203">
        <v>687.24359285231174</v>
      </c>
      <c r="Q5" s="203">
        <v>824.96449800179562</v>
      </c>
      <c r="R5" s="203">
        <v>806.08947670578152</v>
      </c>
      <c r="S5" s="203">
        <v>903.30799207519726</v>
      </c>
      <c r="T5" s="203">
        <v>908.02779188217914</v>
      </c>
      <c r="U5" s="203">
        <v>790.46852280264795</v>
      </c>
      <c r="V5" s="203">
        <v>659.37415814330063</v>
      </c>
      <c r="W5" s="203">
        <v>824.50491331848662</v>
      </c>
      <c r="X5" s="203">
        <v>909.4473614780253</v>
      </c>
      <c r="Y5" s="203">
        <v>1067.227970965336</v>
      </c>
      <c r="DA5" s="112" t="s">
        <v>2373</v>
      </c>
    </row>
    <row r="6" spans="1:105" ht="12" customHeight="1" x14ac:dyDescent="0.25">
      <c r="A6" s="154" t="s">
        <v>2112</v>
      </c>
      <c r="B6" s="338">
        <v>451.38523834435068</v>
      </c>
      <c r="C6" s="338">
        <v>428.81597642713319</v>
      </c>
      <c r="D6" s="338">
        <v>586.80080984765596</v>
      </c>
      <c r="E6" s="338">
        <v>586.80080984765596</v>
      </c>
      <c r="F6" s="338">
        <v>564.23154793043841</v>
      </c>
      <c r="G6" s="338">
        <v>541.66228601322086</v>
      </c>
      <c r="H6" s="338">
        <v>541.66228601322086</v>
      </c>
      <c r="I6" s="338">
        <v>519.09302409600332</v>
      </c>
      <c r="J6" s="338">
        <v>519.09302409600332</v>
      </c>
      <c r="K6" s="338">
        <v>496.52376217878577</v>
      </c>
      <c r="L6" s="338">
        <v>473.95450026156823</v>
      </c>
      <c r="M6" s="338">
        <v>677.07785751652614</v>
      </c>
      <c r="N6" s="338">
        <v>699.64711943374368</v>
      </c>
      <c r="O6" s="338">
        <v>677.07785751652614</v>
      </c>
      <c r="P6" s="338">
        <v>744.78564326817877</v>
      </c>
      <c r="Q6" s="338">
        <v>880.20121477148405</v>
      </c>
      <c r="R6" s="338">
        <v>857.6319528542665</v>
      </c>
      <c r="S6" s="338">
        <v>970.47826244035423</v>
      </c>
      <c r="T6" s="338">
        <v>970.47826244035423</v>
      </c>
      <c r="U6" s="338">
        <v>947.90900052313668</v>
      </c>
      <c r="V6" s="338">
        <v>925.33973860591914</v>
      </c>
      <c r="W6" s="338">
        <v>925.33973860591914</v>
      </c>
      <c r="X6" s="338">
        <v>970.47826244035423</v>
      </c>
      <c r="Y6" s="338">
        <v>1128.463095860877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180.55409533774031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203.12335725495791</v>
      </c>
      <c r="N7" s="340">
        <v>45.138523834435077</v>
      </c>
      <c r="O7" s="340">
        <v>0</v>
      </c>
      <c r="P7" s="340">
        <v>90.277047668870154</v>
      </c>
      <c r="Q7" s="340">
        <v>135.41557150330519</v>
      </c>
      <c r="R7" s="340">
        <v>0</v>
      </c>
      <c r="S7" s="340">
        <v>135.41557150330519</v>
      </c>
      <c r="T7" s="340">
        <v>0</v>
      </c>
      <c r="U7" s="340">
        <v>0</v>
      </c>
      <c r="V7" s="340">
        <v>0</v>
      </c>
      <c r="W7" s="340">
        <v>0</v>
      </c>
      <c r="X7" s="340">
        <v>67.707785751652608</v>
      </c>
      <c r="Y7" s="340">
        <v>180.55409533774031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22.569261917217489</v>
      </c>
      <c r="D8" s="342">
        <f t="shared" si="0"/>
        <v>22.569261917217545</v>
      </c>
      <c r="E8" s="342">
        <f t="shared" si="0"/>
        <v>0</v>
      </c>
      <c r="F8" s="342">
        <f t="shared" si="0"/>
        <v>22.569261917217545</v>
      </c>
      <c r="G8" s="342">
        <f t="shared" si="0"/>
        <v>22.569261917217545</v>
      </c>
      <c r="H8" s="342">
        <f t="shared" si="0"/>
        <v>0</v>
      </c>
      <c r="I8" s="342">
        <f t="shared" si="0"/>
        <v>22.569261917217545</v>
      </c>
      <c r="J8" s="342">
        <f t="shared" si="0"/>
        <v>0</v>
      </c>
      <c r="K8" s="342">
        <f t="shared" si="0"/>
        <v>22.569261917217545</v>
      </c>
      <c r="L8" s="342">
        <f t="shared" si="0"/>
        <v>22.569261917217545</v>
      </c>
      <c r="M8" s="342">
        <f t="shared" si="0"/>
        <v>0</v>
      </c>
      <c r="N8" s="342">
        <f t="shared" si="0"/>
        <v>22.569261917217545</v>
      </c>
      <c r="O8" s="342">
        <f t="shared" si="0"/>
        <v>22.569261917217545</v>
      </c>
      <c r="P8" s="342">
        <f t="shared" si="0"/>
        <v>22.569261917217545</v>
      </c>
      <c r="Q8" s="342">
        <f t="shared" si="0"/>
        <v>0</v>
      </c>
      <c r="R8" s="342">
        <f t="shared" si="0"/>
        <v>22.569261917217545</v>
      </c>
      <c r="S8" s="342">
        <f t="shared" si="0"/>
        <v>22.569261917217432</v>
      </c>
      <c r="T8" s="342">
        <f t="shared" si="0"/>
        <v>0</v>
      </c>
      <c r="U8" s="342">
        <f t="shared" si="0"/>
        <v>22.569261917217545</v>
      </c>
      <c r="V8" s="342">
        <f t="shared" si="0"/>
        <v>22.569261917217545</v>
      </c>
      <c r="W8" s="342">
        <f t="shared" si="0"/>
        <v>0</v>
      </c>
      <c r="X8" s="342">
        <f t="shared" si="0"/>
        <v>22.569261917217545</v>
      </c>
      <c r="Y8" s="342">
        <f t="shared" si="0"/>
        <v>22.569261917217545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90.277047668870068</v>
      </c>
      <c r="C9" s="343">
        <f t="shared" si="1"/>
        <v>34.14198032754507</v>
      </c>
      <c r="D9" s="343">
        <f t="shared" si="1"/>
        <v>34.964813219325606</v>
      </c>
      <c r="E9" s="343">
        <f t="shared" si="1"/>
        <v>252.86639321197356</v>
      </c>
      <c r="F9" s="343">
        <f t="shared" si="1"/>
        <v>263.26879990497963</v>
      </c>
      <c r="G9" s="343">
        <f t="shared" si="1"/>
        <v>203.88909149649555</v>
      </c>
      <c r="H9" s="343">
        <f t="shared" si="1"/>
        <v>214.11829384385976</v>
      </c>
      <c r="I9" s="343">
        <f t="shared" si="1"/>
        <v>174.34719002074775</v>
      </c>
      <c r="J9" s="343">
        <f t="shared" si="1"/>
        <v>112.50343899588574</v>
      </c>
      <c r="K9" s="343">
        <f t="shared" si="1"/>
        <v>144.3551831820389</v>
      </c>
      <c r="L9" s="343">
        <f t="shared" si="1"/>
        <v>58.630857238143449</v>
      </c>
      <c r="M9" s="343">
        <f t="shared" si="1"/>
        <v>51.511760015656364</v>
      </c>
      <c r="N9" s="343">
        <f t="shared" si="1"/>
        <v>53.334069721120272</v>
      </c>
      <c r="O9" s="343">
        <f t="shared" si="1"/>
        <v>69.335916928337952</v>
      </c>
      <c r="P9" s="343">
        <f t="shared" si="1"/>
        <v>57.542050415867038</v>
      </c>
      <c r="Q9" s="343">
        <f t="shared" si="1"/>
        <v>55.236716769688428</v>
      </c>
      <c r="R9" s="343">
        <f t="shared" si="1"/>
        <v>51.54247614848498</v>
      </c>
      <c r="S9" s="343">
        <f t="shared" si="1"/>
        <v>67.170270365156966</v>
      </c>
      <c r="T9" s="343">
        <f t="shared" si="1"/>
        <v>62.450470558175084</v>
      </c>
      <c r="U9" s="343">
        <f t="shared" si="1"/>
        <v>157.44047772048873</v>
      </c>
      <c r="V9" s="343">
        <f t="shared" si="1"/>
        <v>265.9655804626185</v>
      </c>
      <c r="W9" s="343">
        <f t="shared" si="1"/>
        <v>100.83482528743252</v>
      </c>
      <c r="X9" s="343">
        <f t="shared" si="1"/>
        <v>61.030900962328928</v>
      </c>
      <c r="Y9" s="343">
        <f t="shared" si="1"/>
        <v>61.235124895541048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12.51074806534824</v>
      </c>
      <c r="C12" s="210">
        <v>13.36345657781599</v>
      </c>
      <c r="D12" s="210">
        <v>17.96595012897679</v>
      </c>
      <c r="E12" s="210">
        <v>11.49088564058469</v>
      </c>
      <c r="F12" s="210">
        <v>10.535425623387789</v>
      </c>
      <c r="G12" s="210">
        <v>11.238865004299219</v>
      </c>
      <c r="H12" s="210">
        <v>9.9180567497850376</v>
      </c>
      <c r="I12" s="210">
        <v>10.074548581255369</v>
      </c>
      <c r="J12" s="210">
        <v>12.00920034393809</v>
      </c>
      <c r="K12" s="210">
        <v>11.03714531384351</v>
      </c>
      <c r="L12" s="210">
        <v>11.505331040412729</v>
      </c>
      <c r="M12" s="210">
        <v>15.59191745485812</v>
      </c>
      <c r="N12" s="210">
        <v>16.583147033533962</v>
      </c>
      <c r="O12" s="210">
        <v>15.59673258813414</v>
      </c>
      <c r="P12" s="210">
        <v>15.420034393809109</v>
      </c>
      <c r="Q12" s="210">
        <v>17.612639724849529</v>
      </c>
      <c r="R12" s="210">
        <v>17.115735167669818</v>
      </c>
      <c r="S12" s="210">
        <v>18.845227858985389</v>
      </c>
      <c r="T12" s="210">
        <v>19.20988822012038</v>
      </c>
      <c r="U12" s="210">
        <v>16.607308684436791</v>
      </c>
      <c r="V12" s="210">
        <v>15.25073086844368</v>
      </c>
      <c r="W12" s="210">
        <v>17.941100601891659</v>
      </c>
      <c r="X12" s="210">
        <v>18.134823731728289</v>
      </c>
      <c r="Y12" s="210">
        <v>20.516595012897671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0.1709372312983663</v>
      </c>
      <c r="T13" s="213">
        <v>0.12854686156491829</v>
      </c>
      <c r="U13" s="213">
        <v>7.7730008598452277E-2</v>
      </c>
      <c r="V13" s="213">
        <v>2.8804815133276009E-2</v>
      </c>
      <c r="W13" s="213">
        <v>4.5657781599312122E-2</v>
      </c>
      <c r="X13" s="213">
        <v>2.811693895098882E-2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3.019002579535683</v>
      </c>
      <c r="C14" s="204">
        <f t="shared" si="2"/>
        <v>4.1487532244196039</v>
      </c>
      <c r="D14" s="204">
        <f t="shared" si="2"/>
        <v>1.9919174548581253</v>
      </c>
      <c r="E14" s="204">
        <f t="shared" si="2"/>
        <v>2.1567497850386932</v>
      </c>
      <c r="F14" s="204">
        <f t="shared" si="2"/>
        <v>1.026999140154772</v>
      </c>
      <c r="G14" s="204">
        <f t="shared" si="2"/>
        <v>1.2479793637145311</v>
      </c>
      <c r="H14" s="204">
        <f t="shared" si="2"/>
        <v>1.2479793637145311</v>
      </c>
      <c r="I14" s="204">
        <f t="shared" si="2"/>
        <v>1.098710232158211</v>
      </c>
      <c r="J14" s="204">
        <f t="shared" si="2"/>
        <v>1.098710232158211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0.52966466036113502</v>
      </c>
      <c r="T14" s="204">
        <f t="shared" si="2"/>
        <v>0.65554600171969046</v>
      </c>
      <c r="U14" s="204">
        <f t="shared" si="2"/>
        <v>0.54024075666380056</v>
      </c>
      <c r="V14" s="204">
        <f t="shared" si="2"/>
        <v>0.48486672398968189</v>
      </c>
      <c r="W14" s="204">
        <f t="shared" si="2"/>
        <v>0.5901117798796216</v>
      </c>
      <c r="X14" s="204">
        <f t="shared" si="2"/>
        <v>0.62252794496990538</v>
      </c>
      <c r="Y14" s="204">
        <f t="shared" si="2"/>
        <v>0.53929492691315561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1.129750644883921</v>
      </c>
      <c r="D16" s="204">
        <v>0</v>
      </c>
      <c r="E16" s="204">
        <v>1.129750644883921</v>
      </c>
      <c r="F16" s="204">
        <v>0</v>
      </c>
      <c r="G16" s="204">
        <v>1.2479793637145311</v>
      </c>
      <c r="H16" s="204">
        <v>1.2479793637145311</v>
      </c>
      <c r="I16" s="204">
        <v>1.098710232158211</v>
      </c>
      <c r="J16" s="204">
        <v>1.098710232158211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0.28013757523645738</v>
      </c>
      <c r="T16" s="204">
        <v>0.33731728288907997</v>
      </c>
      <c r="U16" s="204">
        <v>0.25932932072227</v>
      </c>
      <c r="V16" s="204">
        <v>0.33731728288907997</v>
      </c>
      <c r="W16" s="204">
        <v>0.42742906276870157</v>
      </c>
      <c r="X16" s="204">
        <v>0.42957867583834908</v>
      </c>
      <c r="Y16" s="204">
        <v>0.33619948409286332</v>
      </c>
      <c r="DA16" s="71" t="s">
        <v>2379</v>
      </c>
    </row>
    <row r="17" spans="1:105" ht="12" customHeight="1" x14ac:dyDescent="0.25">
      <c r="A17" s="18" t="s">
        <v>71</v>
      </c>
      <c r="B17" s="204">
        <v>2.0540842648323299</v>
      </c>
      <c r="C17" s="204">
        <v>2.0540842648323299</v>
      </c>
      <c r="D17" s="204">
        <v>1.026999140154772</v>
      </c>
      <c r="E17" s="204">
        <v>1.026999140154772</v>
      </c>
      <c r="F17" s="204">
        <v>1.026999140154772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0.24952708512467761</v>
      </c>
      <c r="T17" s="204">
        <v>0.31822871883061049</v>
      </c>
      <c r="U17" s="204">
        <v>0.28091143594153051</v>
      </c>
      <c r="V17" s="204">
        <v>0.14754944110060189</v>
      </c>
      <c r="W17" s="204">
        <v>0.16268271711092</v>
      </c>
      <c r="X17" s="204">
        <v>0.1929492691315563</v>
      </c>
      <c r="Y17" s="204">
        <v>0.20309544282029229</v>
      </c>
      <c r="DA17" s="71" t="s">
        <v>2380</v>
      </c>
    </row>
    <row r="18" spans="1:105" ht="12" customHeight="1" x14ac:dyDescent="0.25">
      <c r="A18" s="18" t="s">
        <v>32</v>
      </c>
      <c r="B18" s="204">
        <v>0.96491831470335332</v>
      </c>
      <c r="C18" s="204">
        <v>0.96491831470335332</v>
      </c>
      <c r="D18" s="204">
        <v>0.96491831470335332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0.12897678417884781</v>
      </c>
      <c r="C20" s="204">
        <f t="shared" si="3"/>
        <v>0</v>
      </c>
      <c r="D20" s="204">
        <f t="shared" si="3"/>
        <v>0.12897678417884781</v>
      </c>
      <c r="E20" s="204">
        <f t="shared" si="3"/>
        <v>0.1719690455717971</v>
      </c>
      <c r="F20" s="204">
        <f t="shared" si="3"/>
        <v>0.23645743766122099</v>
      </c>
      <c r="G20" s="204">
        <f t="shared" si="3"/>
        <v>0.32244196044711948</v>
      </c>
      <c r="H20" s="204">
        <f t="shared" si="3"/>
        <v>0.51590713671539123</v>
      </c>
      <c r="I20" s="204">
        <f t="shared" si="3"/>
        <v>0.68787618228718828</v>
      </c>
      <c r="J20" s="204">
        <f t="shared" si="3"/>
        <v>0.98882201203783315</v>
      </c>
      <c r="K20" s="204">
        <f t="shared" si="3"/>
        <v>2.773000859845228</v>
      </c>
      <c r="L20" s="204">
        <f t="shared" si="3"/>
        <v>3.8049011177987961</v>
      </c>
      <c r="M20" s="204">
        <f t="shared" si="3"/>
        <v>5.8039552880481509</v>
      </c>
      <c r="N20" s="204">
        <f t="shared" si="3"/>
        <v>6.8572656921754076</v>
      </c>
      <c r="O20" s="204">
        <f t="shared" si="3"/>
        <v>6.706878761822872</v>
      </c>
      <c r="P20" s="204">
        <f t="shared" si="3"/>
        <v>6.5779019776440242</v>
      </c>
      <c r="Q20" s="204">
        <f t="shared" si="3"/>
        <v>7.3947549441100602</v>
      </c>
      <c r="R20" s="204">
        <f t="shared" si="3"/>
        <v>7.6956147893379194</v>
      </c>
      <c r="S20" s="204">
        <f t="shared" si="3"/>
        <v>7.921410146173689</v>
      </c>
      <c r="T20" s="204">
        <f t="shared" si="3"/>
        <v>6.8868443680137563</v>
      </c>
      <c r="U20" s="204">
        <f t="shared" si="3"/>
        <v>5.4184006878761819</v>
      </c>
      <c r="V20" s="204">
        <f t="shared" si="3"/>
        <v>4.9470335339638858</v>
      </c>
      <c r="W20" s="204">
        <f t="shared" si="3"/>
        <v>5.6858985382631122</v>
      </c>
      <c r="X20" s="204">
        <f t="shared" si="3"/>
        <v>6.5661220980223556</v>
      </c>
      <c r="Y20" s="204">
        <f t="shared" si="3"/>
        <v>6.68237317282889</v>
      </c>
      <c r="DA20" s="71"/>
    </row>
    <row r="21" spans="1:105" ht="12" customHeight="1" x14ac:dyDescent="0.25">
      <c r="A21" s="18" t="s">
        <v>73</v>
      </c>
      <c r="B21" s="204">
        <v>0.12897678417884781</v>
      </c>
      <c r="C21" s="204">
        <v>0</v>
      </c>
      <c r="D21" s="204">
        <v>0.12897678417884781</v>
      </c>
      <c r="E21" s="204">
        <v>0.1719690455717971</v>
      </c>
      <c r="F21" s="204">
        <v>0.23645743766122099</v>
      </c>
      <c r="G21" s="204">
        <v>0.32244196044711948</v>
      </c>
      <c r="H21" s="204">
        <v>0.51590713671539123</v>
      </c>
      <c r="I21" s="204">
        <v>0.68787618228718828</v>
      </c>
      <c r="J21" s="204">
        <v>0.98882201203783315</v>
      </c>
      <c r="K21" s="204">
        <v>2.773000859845228</v>
      </c>
      <c r="L21" s="204">
        <v>3.8049011177987961</v>
      </c>
      <c r="M21" s="204">
        <v>5.8039552880481509</v>
      </c>
      <c r="N21" s="204">
        <v>6.8572656921754076</v>
      </c>
      <c r="O21" s="204">
        <v>6.706878761822872</v>
      </c>
      <c r="P21" s="204">
        <v>6.5779019776440242</v>
      </c>
      <c r="Q21" s="204">
        <v>7.3947549441100602</v>
      </c>
      <c r="R21" s="204">
        <v>7.6956147893379194</v>
      </c>
      <c r="S21" s="204">
        <v>7.921410146173689</v>
      </c>
      <c r="T21" s="204">
        <v>6.8868443680137563</v>
      </c>
      <c r="U21" s="204">
        <v>5.4184006878761819</v>
      </c>
      <c r="V21" s="204">
        <v>4.9470335339638858</v>
      </c>
      <c r="W21" s="204">
        <v>5.6858985382631122</v>
      </c>
      <c r="X21" s="204">
        <v>6.5661220980223556</v>
      </c>
      <c r="Y21" s="204">
        <v>6.68237317282889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0.1194325021496131</v>
      </c>
      <c r="C23" s="204">
        <f t="shared" si="4"/>
        <v>9.5528804815133275E-2</v>
      </c>
      <c r="D23" s="204">
        <f t="shared" si="4"/>
        <v>9.5528804815133275E-2</v>
      </c>
      <c r="E23" s="204">
        <f t="shared" si="4"/>
        <v>0.1194325021496131</v>
      </c>
      <c r="F23" s="204">
        <f t="shared" si="4"/>
        <v>9.5528804815133275E-2</v>
      </c>
      <c r="G23" s="204">
        <f t="shared" si="4"/>
        <v>7.1625107480653469E-2</v>
      </c>
      <c r="H23" s="204">
        <f t="shared" si="4"/>
        <v>7.1625107480653469E-2</v>
      </c>
      <c r="I23" s="204">
        <f t="shared" si="4"/>
        <v>9.5528804815133275E-2</v>
      </c>
      <c r="J23" s="204">
        <f t="shared" si="4"/>
        <v>7.1625107480653469E-2</v>
      </c>
      <c r="K23" s="204">
        <f t="shared" si="4"/>
        <v>4.7807394668959592E-2</v>
      </c>
      <c r="L23" s="204">
        <f t="shared" si="4"/>
        <v>2.3903697334479789E-2</v>
      </c>
      <c r="M23" s="204">
        <f t="shared" si="4"/>
        <v>4.7807394668959592E-2</v>
      </c>
      <c r="N23" s="204">
        <f t="shared" si="4"/>
        <v>4.7807394668959592E-2</v>
      </c>
      <c r="O23" s="204">
        <f t="shared" si="4"/>
        <v>4.7807394668959592E-2</v>
      </c>
      <c r="P23" s="204">
        <f t="shared" si="4"/>
        <v>4.7807394668959592E-2</v>
      </c>
      <c r="Q23" s="204">
        <f t="shared" si="4"/>
        <v>4.7807394668959592E-2</v>
      </c>
      <c r="R23" s="204">
        <f t="shared" si="4"/>
        <v>2.3903697334479789E-2</v>
      </c>
      <c r="S23" s="204">
        <f t="shared" si="4"/>
        <v>2.8804815133276009E-2</v>
      </c>
      <c r="T23" s="204">
        <f t="shared" si="4"/>
        <v>1.8830610490111779E-2</v>
      </c>
      <c r="U23" s="204">
        <f t="shared" si="4"/>
        <v>2.3731728288907999E-2</v>
      </c>
      <c r="V23" s="204">
        <f t="shared" si="4"/>
        <v>1.7970765262252789E-2</v>
      </c>
      <c r="W23" s="204">
        <f t="shared" si="4"/>
        <v>1.5907136715391231E-2</v>
      </c>
      <c r="X23" s="204">
        <f t="shared" si="4"/>
        <v>5.0730868443680131E-3</v>
      </c>
      <c r="Y23" s="204">
        <f t="shared" si="4"/>
        <v>7.6526225279449694E-3</v>
      </c>
      <c r="DA23" s="71"/>
    </row>
    <row r="24" spans="1:105" ht="12" customHeight="1" x14ac:dyDescent="0.25">
      <c r="A24" s="18" t="s">
        <v>38</v>
      </c>
      <c r="B24" s="204">
        <v>0.1194325021496131</v>
      </c>
      <c r="C24" s="204">
        <v>9.5528804815133275E-2</v>
      </c>
      <c r="D24" s="204">
        <v>9.5528804815133275E-2</v>
      </c>
      <c r="E24" s="204">
        <v>0.1194325021496131</v>
      </c>
      <c r="F24" s="204">
        <v>9.5528804815133275E-2</v>
      </c>
      <c r="G24" s="204">
        <v>7.1625107480653469E-2</v>
      </c>
      <c r="H24" s="204">
        <v>7.1625107480653469E-2</v>
      </c>
      <c r="I24" s="204">
        <v>9.5528804815133275E-2</v>
      </c>
      <c r="J24" s="204">
        <v>7.1625107480653469E-2</v>
      </c>
      <c r="K24" s="204">
        <v>4.7807394668959592E-2</v>
      </c>
      <c r="L24" s="204">
        <v>2.3903697334479789E-2</v>
      </c>
      <c r="M24" s="204">
        <v>4.7807394668959592E-2</v>
      </c>
      <c r="N24" s="204">
        <v>4.7807394668959592E-2</v>
      </c>
      <c r="O24" s="204">
        <v>4.7807394668959592E-2</v>
      </c>
      <c r="P24" s="204">
        <v>4.7807394668959592E-2</v>
      </c>
      <c r="Q24" s="204">
        <v>4.7807394668959592E-2</v>
      </c>
      <c r="R24" s="204">
        <v>2.3903697334479789E-2</v>
      </c>
      <c r="S24" s="204">
        <v>2.8804815133276009E-2</v>
      </c>
      <c r="T24" s="204">
        <v>1.8830610490111779E-2</v>
      </c>
      <c r="U24" s="204">
        <v>2.3731728288907999E-2</v>
      </c>
      <c r="V24" s="204">
        <v>1.7970765262252789E-2</v>
      </c>
      <c r="W24" s="204">
        <v>1.5907136715391231E-2</v>
      </c>
      <c r="X24" s="204">
        <v>5.0730868443680131E-3</v>
      </c>
      <c r="Y24" s="204">
        <v>7.6526225279449694E-3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0.64488392089423896</v>
      </c>
      <c r="C30" s="204">
        <v>0.26276870163370591</v>
      </c>
      <c r="D30" s="204">
        <v>0.35829750644883918</v>
      </c>
      <c r="E30" s="204">
        <v>0.35829750644883918</v>
      </c>
      <c r="F30" s="204">
        <v>0.40601891659501288</v>
      </c>
      <c r="G30" s="204">
        <v>0.31049011177987962</v>
      </c>
      <c r="H30" s="204">
        <v>0</v>
      </c>
      <c r="I30" s="204">
        <v>2.3903697334479789E-2</v>
      </c>
      <c r="J30" s="204">
        <v>4.7807394668959592E-2</v>
      </c>
      <c r="K30" s="204">
        <v>4.7807394668959592E-2</v>
      </c>
      <c r="L30" s="204">
        <v>2.3903697334479789E-2</v>
      </c>
      <c r="M30" s="204">
        <v>2.3903697334479789E-2</v>
      </c>
      <c r="N30" s="204">
        <v>4.7807394668959592E-2</v>
      </c>
      <c r="O30" s="204">
        <v>7.1625107480653469E-2</v>
      </c>
      <c r="P30" s="204">
        <v>2.3903697334479789E-2</v>
      </c>
      <c r="Q30" s="204">
        <v>2.3903697334479789E-2</v>
      </c>
      <c r="R30" s="204">
        <v>2.3903697334479789E-2</v>
      </c>
      <c r="S30" s="204">
        <v>0</v>
      </c>
      <c r="T30" s="204">
        <v>2.1840068787618232E-2</v>
      </c>
      <c r="U30" s="204">
        <v>9.9742046431642306E-3</v>
      </c>
      <c r="V30" s="204">
        <v>0</v>
      </c>
      <c r="W30" s="204">
        <v>0</v>
      </c>
      <c r="X30" s="204">
        <v>4.1272570937231296E-3</v>
      </c>
      <c r="Y30" s="204">
        <v>3.6973344797936371E-3</v>
      </c>
      <c r="DA30" s="71" t="s">
        <v>2391</v>
      </c>
    </row>
    <row r="31" spans="1:105" ht="12" customHeight="1" x14ac:dyDescent="0.25">
      <c r="A31" s="21" t="s">
        <v>40</v>
      </c>
      <c r="B31" s="207">
        <v>8.5984522785898534</v>
      </c>
      <c r="C31" s="207">
        <v>8.8564058469475491</v>
      </c>
      <c r="D31" s="207">
        <v>15.391229578675841</v>
      </c>
      <c r="E31" s="207">
        <v>8.6844368013757514</v>
      </c>
      <c r="F31" s="207">
        <v>8.7704213241616511</v>
      </c>
      <c r="G31" s="207">
        <v>9.2863284608770407</v>
      </c>
      <c r="H31" s="207">
        <v>8.082545141874462</v>
      </c>
      <c r="I31" s="207">
        <v>8.16852966466036</v>
      </c>
      <c r="J31" s="207">
        <v>9.802235597592432</v>
      </c>
      <c r="K31" s="207">
        <v>8.16852966466036</v>
      </c>
      <c r="L31" s="207">
        <v>7.6526225279449704</v>
      </c>
      <c r="M31" s="207">
        <v>9.716251074806534</v>
      </c>
      <c r="N31" s="207">
        <v>9.6302665520206361</v>
      </c>
      <c r="O31" s="207">
        <v>8.7704213241616511</v>
      </c>
      <c r="P31" s="207">
        <v>8.7704213241616511</v>
      </c>
      <c r="Q31" s="207">
        <v>10.146173688736029</v>
      </c>
      <c r="R31" s="207">
        <v>9.3723129836629404</v>
      </c>
      <c r="S31" s="207">
        <v>10.194411006018919</v>
      </c>
      <c r="T31" s="207">
        <v>11.498280309544279</v>
      </c>
      <c r="U31" s="207">
        <v>10.53723129836629</v>
      </c>
      <c r="V31" s="207">
        <v>9.7720550300945828</v>
      </c>
      <c r="W31" s="207">
        <v>11.603525365434219</v>
      </c>
      <c r="X31" s="207">
        <v>10.908856405846951</v>
      </c>
      <c r="Y31" s="207">
        <v>13.28357695614789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9.8024677212547271</v>
      </c>
      <c r="C33" s="203">
        <f>TRE_emi!C5</f>
        <v>12.48418295918216</v>
      </c>
      <c r="D33" s="203">
        <f>TRE_emi!D5</f>
        <v>6.616019522152115</v>
      </c>
      <c r="E33" s="203">
        <f>TRE_emi!E5</f>
        <v>6.5747566813723104</v>
      </c>
      <c r="F33" s="203">
        <f>TRE_emi!F5</f>
        <v>3.7415714416904602</v>
      </c>
      <c r="G33" s="203">
        <f>TRE_emi!G5</f>
        <v>4.0543502417479509</v>
      </c>
      <c r="H33" s="203">
        <f>TRE_emi!H5</f>
        <v>4.5087602417258728</v>
      </c>
      <c r="I33" s="203">
        <f>TRE_emi!I5</f>
        <v>4.5183304813928276</v>
      </c>
      <c r="J33" s="203">
        <f>TRE_emi!J5</f>
        <v>5.2251904819970107</v>
      </c>
      <c r="K33" s="203">
        <f>TRE_emi!K5</f>
        <v>6.5132100008732063</v>
      </c>
      <c r="L33" s="203">
        <f>TRE_emi!L5</f>
        <v>8.9369319608120783</v>
      </c>
      <c r="M33" s="203">
        <f>TRE_emi!M5</f>
        <v>13.6322999987825</v>
      </c>
      <c r="N33" s="203">
        <f>TRE_emi!N5</f>
        <v>16.106309999206289</v>
      </c>
      <c r="O33" s="203">
        <f>TRE_emi!O5</f>
        <v>15.75308195897281</v>
      </c>
      <c r="P33" s="203">
        <f>TRE_emi!P5</f>
        <v>15.450141959151351</v>
      </c>
      <c r="Q33" s="203">
        <f>TRE_emi!Q5</f>
        <v>17.36876195914591</v>
      </c>
      <c r="R33" s="203">
        <f>TRE_emi!R5</f>
        <v>18.075419998743168</v>
      </c>
      <c r="S33" s="203">
        <f>TRE_emi!S5</f>
        <v>20.789515630607081</v>
      </c>
      <c r="T33" s="203">
        <f>TRE_emi!T5</f>
        <v>18.546592424024151</v>
      </c>
      <c r="U33" s="203">
        <f>TRE_emi!U5</f>
        <v>14.580499760362191</v>
      </c>
      <c r="V33" s="203">
        <f>TRE_emi!V5</f>
        <v>13.07320005968897</v>
      </c>
      <c r="W33" s="203">
        <f>TRE_emi!W5</f>
        <v>15.16126397275136</v>
      </c>
      <c r="X33" s="203">
        <f>TRE_emi!X5</f>
        <v>17.270748866888159</v>
      </c>
      <c r="Y33" s="203">
        <f>TRE_emi!Y5</f>
        <v>17.213806081653878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113.83968265981034</v>
      </c>
      <c r="C35" s="284">
        <f t="shared" si="5"/>
        <v>145.35960744856541</v>
      </c>
      <c r="D35" s="284">
        <f t="shared" si="5"/>
        <v>141.00087157299211</v>
      </c>
      <c r="E35" s="284">
        <f t="shared" si="5"/>
        <v>76.085451333552413</v>
      </c>
      <c r="F35" s="284">
        <f t="shared" si="5"/>
        <v>69.260159227901511</v>
      </c>
      <c r="G35" s="284">
        <f t="shared" si="5"/>
        <v>64.701553423213227</v>
      </c>
      <c r="H35" s="284">
        <f t="shared" si="5"/>
        <v>50.037791381099701</v>
      </c>
      <c r="I35" s="284">
        <f t="shared" si="5"/>
        <v>44.469968388887075</v>
      </c>
      <c r="J35" s="284">
        <f t="shared" si="5"/>
        <v>50.731555401961437</v>
      </c>
      <c r="K35" s="284">
        <f t="shared" si="5"/>
        <v>50.393738199741001</v>
      </c>
      <c r="L35" s="284">
        <f t="shared" si="5"/>
        <v>34.311710953790943</v>
      </c>
      <c r="M35" s="284">
        <f t="shared" si="5"/>
        <v>51.06100627110181</v>
      </c>
      <c r="N35" s="284">
        <f t="shared" si="5"/>
        <v>51.429791113667569</v>
      </c>
      <c r="O35" s="284">
        <f t="shared" si="5"/>
        <v>47.00828411086718</v>
      </c>
      <c r="P35" s="284">
        <f t="shared" si="5"/>
        <v>36.488894224916329</v>
      </c>
      <c r="Q35" s="284">
        <f t="shared" si="5"/>
        <v>36.933063415644959</v>
      </c>
      <c r="R35" s="284">
        <f t="shared" si="5"/>
        <v>34.925311255843297</v>
      </c>
      <c r="S35" s="284">
        <f t="shared" si="5"/>
        <v>35.268925600268965</v>
      </c>
      <c r="T35" s="284">
        <f t="shared" si="5"/>
        <v>38.154849906950474</v>
      </c>
      <c r="U35" s="284">
        <f t="shared" si="5"/>
        <v>32.04656492339852</v>
      </c>
      <c r="V35" s="284">
        <f t="shared" si="5"/>
        <v>25.013133844946726</v>
      </c>
      <c r="W35" s="284">
        <f t="shared" si="5"/>
        <v>26.454738024972482</v>
      </c>
      <c r="X35" s="284">
        <f t="shared" si="5"/>
        <v>32.207429099364717</v>
      </c>
      <c r="Y35" s="284">
        <f t="shared" si="5"/>
        <v>25.023289441270485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</v>
      </c>
      <c r="D36" s="344">
        <f t="shared" si="6"/>
        <v>32.556683940060402</v>
      </c>
      <c r="E36" s="344">
        <f t="shared" si="6"/>
        <v>34.410605999683703</v>
      </c>
      <c r="F36" s="344">
        <f t="shared" si="6"/>
        <v>35.00574636730984</v>
      </c>
      <c r="G36" s="344">
        <f t="shared" si="6"/>
        <v>33.273407087200674</v>
      </c>
      <c r="H36" s="344">
        <f t="shared" si="6"/>
        <v>30.280075308652801</v>
      </c>
      <c r="I36" s="344">
        <f t="shared" si="6"/>
        <v>29.223119137260312</v>
      </c>
      <c r="J36" s="344">
        <f t="shared" si="6"/>
        <v>29.536418993568113</v>
      </c>
      <c r="K36" s="344">
        <f t="shared" si="6"/>
        <v>31.340516934491948</v>
      </c>
      <c r="L36" s="344">
        <f t="shared" si="6"/>
        <v>27.702085430671747</v>
      </c>
      <c r="M36" s="344">
        <f t="shared" si="6"/>
        <v>24.924492419182677</v>
      </c>
      <c r="N36" s="344">
        <f t="shared" si="6"/>
        <v>25.658072416930914</v>
      </c>
      <c r="O36" s="344">
        <f t="shared" si="6"/>
        <v>25.663413278733444</v>
      </c>
      <c r="P36" s="344">
        <f t="shared" si="6"/>
        <v>22.437509136768139</v>
      </c>
      <c r="Q36" s="344">
        <f t="shared" si="6"/>
        <v>21.349572942242169</v>
      </c>
      <c r="R36" s="344">
        <f t="shared" si="6"/>
        <v>21.233046283665818</v>
      </c>
      <c r="S36" s="344">
        <f t="shared" si="6"/>
        <v>20.862461114388754</v>
      </c>
      <c r="T36" s="344">
        <f t="shared" si="6"/>
        <v>21.155617032714076</v>
      </c>
      <c r="U36" s="344">
        <f t="shared" si="6"/>
        <v>21.009449719205389</v>
      </c>
      <c r="V36" s="344">
        <f t="shared" si="6"/>
        <v>23.129100041450616</v>
      </c>
      <c r="W36" s="344">
        <f t="shared" si="6"/>
        <v>21.759846802709639</v>
      </c>
      <c r="X36" s="344">
        <f t="shared" si="6"/>
        <v>19.940487487099574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19.810009950494091</v>
      </c>
      <c r="C37" s="344">
        <f>IF(TRE_ued!C$5=0,"",TRE_ued!C$5/C$5*1000)</f>
        <v>19.182699099147658</v>
      </c>
      <c r="D37" s="344">
        <f>IF(TRE_ued!D$5=0,"",TRE_ued!D$5/D$5*1000)</f>
        <v>18.937614452523245</v>
      </c>
      <c r="E37" s="344">
        <f>IF(TRE_ued!E$5=0,"",TRE_ued!E$5/E$5*1000)</f>
        <v>19.973749896122218</v>
      </c>
      <c r="F37" s="344">
        <f>IF(TRE_ued!F$5=0,"",TRE_ued!F$5/F$5*1000)</f>
        <v>20.459074042808691</v>
      </c>
      <c r="G37" s="344">
        <f>IF(TRE_ued!G$5=0,"",TRE_ued!G$5/G$5*1000)</f>
        <v>19.460269596426571</v>
      </c>
      <c r="H37" s="344">
        <f>IF(TRE_ued!H$5=0,"",TRE_ued!H$5/H$5*1000)</f>
        <v>17.563025261760728</v>
      </c>
      <c r="I37" s="344">
        <f>IF(TRE_ued!I$5=0,"",TRE_ued!I$5/I$5*1000)</f>
        <v>16.941353410535942</v>
      </c>
      <c r="J37" s="344">
        <f>IF(TRE_ued!J$5=0,"",TRE_ued!J$5/J$5*1000)</f>
        <v>17.137181071506912</v>
      </c>
      <c r="K37" s="344">
        <f>IF(TRE_ued!K$5=0,"",TRE_ued!K$5/K$5*1000)</f>
        <v>18.078311836623161</v>
      </c>
      <c r="L37" s="344">
        <f>IF(TRE_ued!L$5=0,"",TRE_ued!L$5/L$5*1000)</f>
        <v>15.829067473985639</v>
      </c>
      <c r="M37" s="344">
        <f>IF(TRE_ued!M$5=0,"",TRE_ued!M$5/M$5*1000)</f>
        <v>14.158195610475012</v>
      </c>
      <c r="N37" s="344">
        <f>IF(TRE_ued!N$5=0,"",TRE_ued!N$5/N$5*1000)</f>
        <v>14.491695660418616</v>
      </c>
      <c r="O37" s="344">
        <f>IF(TRE_ued!O$5=0,"",TRE_ued!O$5/O$5*1000)</f>
        <v>14.461371784390874</v>
      </c>
      <c r="P37" s="344">
        <f>IF(TRE_ued!P$5=0,"",TRE_ued!P$5/P$5*1000)</f>
        <v>12.646992832083434</v>
      </c>
      <c r="Q37" s="344">
        <f>IF(TRE_ued!Q$5=0,"",TRE_ued!Q$5/Q$5*1000)</f>
        <v>12.04630694238219</v>
      </c>
      <c r="R37" s="344">
        <f>IF(TRE_ued!R$5=0,"",TRE_ued!R$5/R$5*1000)</f>
        <v>11.932083332937756</v>
      </c>
      <c r="S37" s="344">
        <f>IF(TRE_ued!S$5=0,"",TRE_ued!S$5/S$5*1000)</f>
        <v>11.675645897345646</v>
      </c>
      <c r="T37" s="344">
        <f>IF(TRE_ued!T$5=0,"",TRE_ued!T$5/T$5*1000)</f>
        <v>11.944019603829982</v>
      </c>
      <c r="U37" s="344">
        <f>IF(TRE_ued!U$5=0,"",TRE_ued!U$5/U$5*1000)</f>
        <v>11.924493449481181</v>
      </c>
      <c r="V37" s="344">
        <f>IF(TRE_ued!V$5=0,"",TRE_ued!V$5/V$5*1000)</f>
        <v>13.147638649251382</v>
      </c>
      <c r="W37" s="344">
        <f>IF(TRE_ued!W$5=0,"",TRE_ued!W$5/W$5*1000)</f>
        <v>12.378323850479312</v>
      </c>
      <c r="X37" s="344">
        <f>IF(TRE_ued!X$5=0,"",TRE_ued!X$5/X$5*1000)</f>
        <v>11.27334825481736</v>
      </c>
      <c r="Y37" s="344">
        <f>IF(TRE_ued!Y$5=0,"",TRE_ued!Y$5/Y$5*1000)</f>
        <v>10.943909989108372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0.78352370857864229</v>
      </c>
      <c r="C38" s="345">
        <f t="shared" si="7"/>
        <v>0.93420312974313335</v>
      </c>
      <c r="D38" s="345">
        <f t="shared" si="7"/>
        <v>0.36825324987857549</v>
      </c>
      <c r="E38" s="345">
        <f t="shared" si="7"/>
        <v>0.57217144848704349</v>
      </c>
      <c r="F38" s="345">
        <f t="shared" si="7"/>
        <v>0.35514193497645463</v>
      </c>
      <c r="G38" s="345">
        <f t="shared" si="7"/>
        <v>0.36074374415895505</v>
      </c>
      <c r="H38" s="345">
        <f t="shared" si="7"/>
        <v>0.45460117394706329</v>
      </c>
      <c r="I38" s="345">
        <f t="shared" si="7"/>
        <v>0.44848962163918688</v>
      </c>
      <c r="J38" s="345">
        <f t="shared" si="7"/>
        <v>0.43509895183275388</v>
      </c>
      <c r="K38" s="345">
        <f t="shared" si="7"/>
        <v>0.59011726453432778</v>
      </c>
      <c r="L38" s="345">
        <f t="shared" si="7"/>
        <v>0.77676443462781797</v>
      </c>
      <c r="M38" s="345">
        <f t="shared" si="7"/>
        <v>0.87431837926610856</v>
      </c>
      <c r="N38" s="345">
        <f t="shared" si="7"/>
        <v>0.97124568494970065</v>
      </c>
      <c r="O38" s="345">
        <f t="shared" si="7"/>
        <v>1.0100244951918724</v>
      </c>
      <c r="P38" s="345">
        <f t="shared" si="7"/>
        <v>1.0019524966399769</v>
      </c>
      <c r="Q38" s="345">
        <f t="shared" si="7"/>
        <v>0.98615325303227919</v>
      </c>
      <c r="R38" s="345">
        <f t="shared" si="7"/>
        <v>1.0560703248602556</v>
      </c>
      <c r="S38" s="345">
        <f t="shared" si="7"/>
        <v>1.1031713591456873</v>
      </c>
      <c r="T38" s="345">
        <f t="shared" si="7"/>
        <v>0.96547112671892099</v>
      </c>
      <c r="U38" s="345">
        <f t="shared" si="7"/>
        <v>0.87795681030641737</v>
      </c>
      <c r="V38" s="345">
        <f t="shared" si="7"/>
        <v>0.85721793745240193</v>
      </c>
      <c r="W38" s="345">
        <f t="shared" si="7"/>
        <v>0.84505763103255771</v>
      </c>
      <c r="X38" s="345">
        <f t="shared" si="7"/>
        <v>0.95235272878178767</v>
      </c>
      <c r="Y38" s="345">
        <f t="shared" si="7"/>
        <v>0.83901866127554259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BG: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12.510748065348229</v>
      </c>
      <c r="C5" s="223">
        <v>13.36345657781599</v>
      </c>
      <c r="D5" s="223">
        <v>17.965950128976779</v>
      </c>
      <c r="E5" s="223">
        <v>11.49088564058469</v>
      </c>
      <c r="F5" s="223">
        <v>10.535425623387789</v>
      </c>
      <c r="G5" s="223">
        <v>11.238865004299219</v>
      </c>
      <c r="H5" s="223">
        <v>9.9180567497850429</v>
      </c>
      <c r="I5" s="223">
        <v>10.07454858125538</v>
      </c>
      <c r="J5" s="223">
        <v>12.00920034393809</v>
      </c>
      <c r="K5" s="223">
        <v>11.03714531384351</v>
      </c>
      <c r="L5" s="223">
        <v>11.505331040412729</v>
      </c>
      <c r="M5" s="223">
        <v>15.59191745485813</v>
      </c>
      <c r="N5" s="223">
        <v>16.583147033533969</v>
      </c>
      <c r="O5" s="223">
        <v>15.596732588134129</v>
      </c>
      <c r="P5" s="223">
        <v>15.42003439380912</v>
      </c>
      <c r="Q5" s="223">
        <v>17.612639724849529</v>
      </c>
      <c r="R5" s="223">
        <v>17.115735167669818</v>
      </c>
      <c r="S5" s="223">
        <v>18.845227858985389</v>
      </c>
      <c r="T5" s="223">
        <v>19.20988822012038</v>
      </c>
      <c r="U5" s="223">
        <v>16.607308684436791</v>
      </c>
      <c r="V5" s="223">
        <v>15.25073086844368</v>
      </c>
      <c r="W5" s="223">
        <v>17.941100601891659</v>
      </c>
      <c r="X5" s="223">
        <v>18.134823731728289</v>
      </c>
      <c r="Y5" s="223">
        <v>20.516595012897671</v>
      </c>
      <c r="DA5" s="89" t="s">
        <v>2376</v>
      </c>
    </row>
    <row r="6" spans="1:105" ht="12" customHeight="1" x14ac:dyDescent="0.25">
      <c r="A6" s="55" t="s">
        <v>91</v>
      </c>
      <c r="B6" s="259">
        <v>0.31627565452912171</v>
      </c>
      <c r="C6" s="259">
        <v>0.33928078504851938</v>
      </c>
      <c r="D6" s="259">
        <v>0.50265628476220037</v>
      </c>
      <c r="E6" s="259">
        <v>0.30260786594220512</v>
      </c>
      <c r="F6" s="259">
        <v>0.28786090748576221</v>
      </c>
      <c r="G6" s="259">
        <v>0.30671521896602388</v>
      </c>
      <c r="H6" s="259">
        <v>0.27132336138212071</v>
      </c>
      <c r="I6" s="259">
        <v>0.27435325971605912</v>
      </c>
      <c r="J6" s="259">
        <v>0.32821968123972478</v>
      </c>
      <c r="K6" s="259">
        <v>0.28968040430642911</v>
      </c>
      <c r="L6" s="259">
        <v>0.29039695427963103</v>
      </c>
      <c r="M6" s="259">
        <v>0.38390471893077788</v>
      </c>
      <c r="N6" s="259">
        <v>0.39720050252348649</v>
      </c>
      <c r="O6" s="259">
        <v>0.3685894698195154</v>
      </c>
      <c r="P6" s="259">
        <v>0.36650028383649852</v>
      </c>
      <c r="Q6" s="259">
        <v>0.42081873481705812</v>
      </c>
      <c r="R6" s="259">
        <v>0.40097416680777498</v>
      </c>
      <c r="S6" s="259">
        <v>0.43941472725797148</v>
      </c>
      <c r="T6" s="259">
        <v>0.46611779211769983</v>
      </c>
      <c r="U6" s="259">
        <v>0.41206961531972452</v>
      </c>
      <c r="V6" s="259">
        <v>0.37991414364593828</v>
      </c>
      <c r="W6" s="259">
        <v>0.4485467996418161</v>
      </c>
      <c r="X6" s="259">
        <v>0.44113958287498861</v>
      </c>
      <c r="Y6" s="259">
        <v>0.51328716041120714</v>
      </c>
      <c r="DA6" s="67" t="s">
        <v>2393</v>
      </c>
    </row>
    <row r="7" spans="1:105" ht="12" customHeight="1" x14ac:dyDescent="0.25">
      <c r="A7" s="173" t="s">
        <v>92</v>
      </c>
      <c r="B7" s="224">
        <v>0.43013489015960538</v>
      </c>
      <c r="C7" s="224">
        <v>0.46142186766598647</v>
      </c>
      <c r="D7" s="224">
        <v>0.68361254727659249</v>
      </c>
      <c r="E7" s="224">
        <v>0.41154669768139901</v>
      </c>
      <c r="F7" s="224">
        <v>0.39149083418063663</v>
      </c>
      <c r="G7" s="224">
        <v>0.41713269779379247</v>
      </c>
      <c r="H7" s="224">
        <v>0.36899977147968432</v>
      </c>
      <c r="I7" s="224">
        <v>0.37312043321384042</v>
      </c>
      <c r="J7" s="224">
        <v>0.44637876648602581</v>
      </c>
      <c r="K7" s="224">
        <v>0.39396534985674359</v>
      </c>
      <c r="L7" s="224">
        <v>0.39493985782029822</v>
      </c>
      <c r="M7" s="224">
        <v>0.52211041774585798</v>
      </c>
      <c r="N7" s="224">
        <v>0.54019268343194171</v>
      </c>
      <c r="O7" s="224">
        <v>0.5012816789545409</v>
      </c>
      <c r="P7" s="224">
        <v>0.49844038601763813</v>
      </c>
      <c r="Q7" s="224">
        <v>0.57231347935119914</v>
      </c>
      <c r="R7" s="224">
        <v>0.54532486685857406</v>
      </c>
      <c r="S7" s="224">
        <v>0.59760402907084131</v>
      </c>
      <c r="T7" s="224">
        <v>0.63392019728007165</v>
      </c>
      <c r="U7" s="224">
        <v>0.56041467683482515</v>
      </c>
      <c r="V7" s="224">
        <v>0.51668323535847616</v>
      </c>
      <c r="W7" s="224">
        <v>0.61002364751287008</v>
      </c>
      <c r="X7" s="224">
        <v>0.59994983270998448</v>
      </c>
      <c r="Y7" s="224">
        <v>0.6980705381592418</v>
      </c>
      <c r="DA7" s="177" t="s">
        <v>2394</v>
      </c>
    </row>
    <row r="8" spans="1:105" ht="12" customHeight="1" x14ac:dyDescent="0.25">
      <c r="A8" s="173" t="s">
        <v>93</v>
      </c>
      <c r="B8" s="224">
        <v>0.53134309960892423</v>
      </c>
      <c r="C8" s="224">
        <v>0.56999171888151268</v>
      </c>
      <c r="D8" s="224">
        <v>0.84446255840049667</v>
      </c>
      <c r="E8" s="224">
        <v>0.50838121478290466</v>
      </c>
      <c r="F8" s="224">
        <v>0.48360632457608049</v>
      </c>
      <c r="G8" s="224">
        <v>0.51528156786292023</v>
      </c>
      <c r="H8" s="224">
        <v>0.45582324712196293</v>
      </c>
      <c r="I8" s="224">
        <v>0.46091347632297941</v>
      </c>
      <c r="J8" s="224">
        <v>0.55140906448273785</v>
      </c>
      <c r="K8" s="224">
        <v>0.48666307923480112</v>
      </c>
      <c r="L8" s="224">
        <v>0.48786688318978022</v>
      </c>
      <c r="M8" s="224">
        <v>0.64495992780370681</v>
      </c>
      <c r="N8" s="224">
        <v>0.66729684423945756</v>
      </c>
      <c r="O8" s="224">
        <v>0.6192303092967858</v>
      </c>
      <c r="P8" s="224">
        <v>0.61572047684531761</v>
      </c>
      <c r="Q8" s="224">
        <v>0.70697547449265763</v>
      </c>
      <c r="R8" s="224">
        <v>0.67363660023706196</v>
      </c>
      <c r="S8" s="224">
        <v>0.73821674179339225</v>
      </c>
      <c r="T8" s="224">
        <v>0.78307789075773548</v>
      </c>
      <c r="U8" s="224">
        <v>0.69227695373713682</v>
      </c>
      <c r="V8" s="224">
        <v>0.63825576132517636</v>
      </c>
      <c r="W8" s="224">
        <v>0.75355862339825119</v>
      </c>
      <c r="X8" s="224">
        <v>0.74111449922998085</v>
      </c>
      <c r="Y8" s="224">
        <v>0.86232242949082805</v>
      </c>
      <c r="DA8" s="177" t="s">
        <v>2395</v>
      </c>
    </row>
    <row r="9" spans="1:105" ht="12" customHeight="1" x14ac:dyDescent="0.25">
      <c r="A9" s="173" t="s">
        <v>94</v>
      </c>
      <c r="B9" s="224">
        <v>0.32892668071028641</v>
      </c>
      <c r="C9" s="224">
        <v>0.35285201645046022</v>
      </c>
      <c r="D9" s="224">
        <v>0.52276253615268831</v>
      </c>
      <c r="E9" s="224">
        <v>0.31471218057989331</v>
      </c>
      <c r="F9" s="224">
        <v>0.29937534378519259</v>
      </c>
      <c r="G9" s="224">
        <v>0.31898382772466488</v>
      </c>
      <c r="H9" s="224">
        <v>0.28217629583740561</v>
      </c>
      <c r="I9" s="224">
        <v>0.28532739010470137</v>
      </c>
      <c r="J9" s="224">
        <v>0.34134846848931383</v>
      </c>
      <c r="K9" s="224">
        <v>0.30126762047868633</v>
      </c>
      <c r="L9" s="224">
        <v>0.30201283245081623</v>
      </c>
      <c r="M9" s="224">
        <v>0.39926090768800909</v>
      </c>
      <c r="N9" s="224">
        <v>0.41308852262442602</v>
      </c>
      <c r="O9" s="224">
        <v>0.383333048612296</v>
      </c>
      <c r="P9" s="224">
        <v>0.38116029518995848</v>
      </c>
      <c r="Q9" s="224">
        <v>0.43765148420974043</v>
      </c>
      <c r="R9" s="224">
        <v>0.4170131334800859</v>
      </c>
      <c r="S9" s="224">
        <v>0.45699131634829038</v>
      </c>
      <c r="T9" s="224">
        <v>0.48476250380240771</v>
      </c>
      <c r="U9" s="224">
        <v>0.42855239993251332</v>
      </c>
      <c r="V9" s="224">
        <v>0.39511070939177578</v>
      </c>
      <c r="W9" s="224">
        <v>0.46648867162748869</v>
      </c>
      <c r="X9" s="224">
        <v>0.45878516618998799</v>
      </c>
      <c r="Y9" s="224">
        <v>0.53381864682765534</v>
      </c>
      <c r="DA9" s="177" t="s">
        <v>2396</v>
      </c>
    </row>
    <row r="10" spans="1:105" ht="12" customHeight="1" x14ac:dyDescent="0.25">
      <c r="A10" s="56" t="s">
        <v>95</v>
      </c>
      <c r="B10" s="260">
        <v>0.34586312926226231</v>
      </c>
      <c r="C10" s="260">
        <v>0.37495799850224237</v>
      </c>
      <c r="D10" s="260">
        <v>0.53218089281762493</v>
      </c>
      <c r="E10" s="260">
        <v>0.32280663892902461</v>
      </c>
      <c r="F10" s="260">
        <v>0.30109973265020001</v>
      </c>
      <c r="G10" s="260">
        <v>0.32634908811853319</v>
      </c>
      <c r="H10" s="260">
        <v>0.28626688383000348</v>
      </c>
      <c r="I10" s="260">
        <v>0.2881658068167548</v>
      </c>
      <c r="J10" s="260">
        <v>0.34341848609010162</v>
      </c>
      <c r="K10" s="260">
        <v>0.30060096554008919</v>
      </c>
      <c r="L10" s="260">
        <v>0.31038809748532559</v>
      </c>
      <c r="M10" s="260">
        <v>0.42056627482295078</v>
      </c>
      <c r="N10" s="260">
        <v>0.44875369132745868</v>
      </c>
      <c r="O10" s="260">
        <v>0.4228866115507387</v>
      </c>
      <c r="P10" s="260">
        <v>0.41814235084648982</v>
      </c>
      <c r="Q10" s="260">
        <v>0.47719789273773128</v>
      </c>
      <c r="R10" s="260">
        <v>0.46613137309158142</v>
      </c>
      <c r="S10" s="260">
        <v>0.51192148298284446</v>
      </c>
      <c r="T10" s="260">
        <v>0.51777338078825474</v>
      </c>
      <c r="U10" s="260">
        <v>0.44729119245114052</v>
      </c>
      <c r="V10" s="260">
        <v>0.41066431101492762</v>
      </c>
      <c r="W10" s="260">
        <v>0.48310585652090532</v>
      </c>
      <c r="X10" s="260">
        <v>0.48884983161052242</v>
      </c>
      <c r="Y10" s="260">
        <v>0.55308118693006381</v>
      </c>
      <c r="DA10" s="68" t="s">
        <v>2397</v>
      </c>
    </row>
    <row r="11" spans="1:105" ht="12" customHeight="1" x14ac:dyDescent="0.25">
      <c r="A11" s="37" t="s">
        <v>159</v>
      </c>
      <c r="B11" s="226">
        <v>7.6711085742758575E-2</v>
      </c>
      <c r="C11" s="226">
        <v>8.4290369994399664E-2</v>
      </c>
      <c r="D11" s="226">
        <v>1.704768385394247E-2</v>
      </c>
      <c r="E11" s="226">
        <v>3.1776398335589533E-2</v>
      </c>
      <c r="F11" s="226">
        <v>1.9861552609466759E-2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9.6101204386401795E-3</v>
      </c>
      <c r="T11" s="226">
        <v>1.146337166956672E-2</v>
      </c>
      <c r="U11" s="226">
        <v>9.5385001296079911E-3</v>
      </c>
      <c r="V11" s="226">
        <v>4.971035977434677E-3</v>
      </c>
      <c r="W11" s="226">
        <v>5.4351410246254008E-3</v>
      </c>
      <c r="X11" s="226">
        <v>6.9131362072660631E-3</v>
      </c>
      <c r="Y11" s="226">
        <v>6.6962155502146544E-3</v>
      </c>
      <c r="DA11" s="69" t="s">
        <v>2398</v>
      </c>
    </row>
    <row r="12" spans="1:105" ht="12" customHeight="1" x14ac:dyDescent="0.25">
      <c r="A12" s="37" t="s">
        <v>35</v>
      </c>
      <c r="B12" s="226">
        <v>1.129865752780072E-4</v>
      </c>
      <c r="C12" s="226">
        <v>0</v>
      </c>
      <c r="D12" s="226">
        <v>4.7948005640775528E-5</v>
      </c>
      <c r="E12" s="226">
        <v>2.9307905311049432E-4</v>
      </c>
      <c r="F12" s="226">
        <v>6.5982386759631296E-4</v>
      </c>
      <c r="G12" s="226">
        <v>1.4024988457793739E-3</v>
      </c>
      <c r="H12" s="226">
        <v>4.3126426069696206E-3</v>
      </c>
      <c r="I12" s="226">
        <v>7.1623297619215834E-3</v>
      </c>
      <c r="J12" s="226">
        <v>1.105431099068694E-2</v>
      </c>
      <c r="K12" s="226">
        <v>5.7514270020367443E-2</v>
      </c>
      <c r="L12" s="226">
        <v>9.872453764264344E-2</v>
      </c>
      <c r="M12" s="226">
        <v>0.16467162524859921</v>
      </c>
      <c r="N12" s="226">
        <v>0.20923373402169479</v>
      </c>
      <c r="O12" s="226">
        <v>0.2105452114189986</v>
      </c>
      <c r="P12" s="226">
        <v>0.20403503679630769</v>
      </c>
      <c r="Q12" s="226">
        <v>0.22682411774294689</v>
      </c>
      <c r="R12" s="226">
        <v>0.24520988959725659</v>
      </c>
      <c r="S12" s="226">
        <v>0.25810535476903701</v>
      </c>
      <c r="T12" s="226">
        <v>0.20541667609837561</v>
      </c>
      <c r="U12" s="226">
        <v>0.1503894046723056</v>
      </c>
      <c r="V12" s="226">
        <v>0.1362268812494126</v>
      </c>
      <c r="W12" s="226">
        <v>0.15470023341709371</v>
      </c>
      <c r="X12" s="226">
        <v>0.19524328729303289</v>
      </c>
      <c r="Y12" s="226">
        <v>0.18044561898127939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0.26903905694422581</v>
      </c>
      <c r="C15" s="226">
        <v>0.29066762850784278</v>
      </c>
      <c r="D15" s="226">
        <v>0.51508526095804164</v>
      </c>
      <c r="E15" s="226">
        <v>0.29073716154032447</v>
      </c>
      <c r="F15" s="226">
        <v>0.28057835617313692</v>
      </c>
      <c r="G15" s="226">
        <v>0.32494658927275388</v>
      </c>
      <c r="H15" s="226">
        <v>0.28195424122303392</v>
      </c>
      <c r="I15" s="226">
        <v>0.2810034770548332</v>
      </c>
      <c r="J15" s="226">
        <v>0.33236417509941468</v>
      </c>
      <c r="K15" s="226">
        <v>0.2430866955197217</v>
      </c>
      <c r="L15" s="226">
        <v>0.2116635598426822</v>
      </c>
      <c r="M15" s="226">
        <v>0.25589464957435171</v>
      </c>
      <c r="N15" s="226">
        <v>0.23951995730576389</v>
      </c>
      <c r="O15" s="226">
        <v>0.21234140013174019</v>
      </c>
      <c r="P15" s="226">
        <v>0.2141073140501821</v>
      </c>
      <c r="Q15" s="226">
        <v>0.25037377499478441</v>
      </c>
      <c r="R15" s="226">
        <v>0.22092148349432469</v>
      </c>
      <c r="S15" s="226">
        <v>0.24420600777516729</v>
      </c>
      <c r="T15" s="226">
        <v>0.3008933330203124</v>
      </c>
      <c r="U15" s="226">
        <v>0.28736328764922692</v>
      </c>
      <c r="V15" s="226">
        <v>0.26946639378808029</v>
      </c>
      <c r="W15" s="226">
        <v>0.32297048207918622</v>
      </c>
      <c r="X15" s="226">
        <v>0.28669340811022348</v>
      </c>
      <c r="Y15" s="226">
        <v>0.36593935239856967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2.2608970268049116</v>
      </c>
      <c r="C16" s="261">
        <f t="shared" si="0"/>
        <v>2.4777970656464374</v>
      </c>
      <c r="D16" s="261">
        <f t="shared" si="0"/>
        <v>3.4038676196136661</v>
      </c>
      <c r="E16" s="261">
        <f t="shared" si="0"/>
        <v>2.0898569631785291</v>
      </c>
      <c r="F16" s="261">
        <f t="shared" si="0"/>
        <v>1.9515723412512958</v>
      </c>
      <c r="G16" s="261">
        <f t="shared" si="0"/>
        <v>2.0720579181024914</v>
      </c>
      <c r="H16" s="261">
        <f t="shared" si="0"/>
        <v>1.815331904953591</v>
      </c>
      <c r="I16" s="261">
        <f t="shared" si="0"/>
        <v>1.8349583926716744</v>
      </c>
      <c r="J16" s="261">
        <f t="shared" si="0"/>
        <v>2.1902325874672552</v>
      </c>
      <c r="K16" s="261">
        <f t="shared" si="0"/>
        <v>1.9483395914635411</v>
      </c>
      <c r="L16" s="261">
        <f t="shared" si="0"/>
        <v>2.0117747059234081</v>
      </c>
      <c r="M16" s="261">
        <f t="shared" si="0"/>
        <v>2.7258925220006072</v>
      </c>
      <c r="N16" s="261">
        <f t="shared" si="0"/>
        <v>2.9085887400853809</v>
      </c>
      <c r="O16" s="261">
        <f t="shared" si="0"/>
        <v>2.7409317415325658</v>
      </c>
      <c r="P16" s="261">
        <f t="shared" si="0"/>
        <v>2.7101819036346559</v>
      </c>
      <c r="Q16" s="261">
        <f t="shared" si="0"/>
        <v>3.092949304781591</v>
      </c>
      <c r="R16" s="261">
        <f t="shared" si="0"/>
        <v>3.0212218626306191</v>
      </c>
      <c r="S16" s="261">
        <f t="shared" si="0"/>
        <v>3.335344869544389</v>
      </c>
      <c r="T16" s="261">
        <f t="shared" si="0"/>
        <v>3.370175033440348</v>
      </c>
      <c r="U16" s="261">
        <f t="shared" si="0"/>
        <v>2.9072316844251471</v>
      </c>
      <c r="V16" s="261">
        <f t="shared" si="0"/>
        <v>2.6700861898432438</v>
      </c>
      <c r="W16" s="261">
        <f t="shared" si="0"/>
        <v>3.1414981737610121</v>
      </c>
      <c r="X16" s="261">
        <f t="shared" si="0"/>
        <v>3.1821643953973773</v>
      </c>
      <c r="Y16" s="261">
        <f t="shared" si="0"/>
        <v>3.5919292308280859</v>
      </c>
      <c r="DA16" s="70"/>
    </row>
    <row r="17" spans="1:105" ht="12" customHeight="1" x14ac:dyDescent="0.25">
      <c r="A17" s="60" t="s">
        <v>2404</v>
      </c>
      <c r="B17" s="329">
        <v>0.67395466536980775</v>
      </c>
      <c r="C17" s="329">
        <v>0.92758641694767929</v>
      </c>
      <c r="D17" s="329">
        <v>0.2071803652436503</v>
      </c>
      <c r="E17" s="329">
        <v>0.39680680109130112</v>
      </c>
      <c r="F17" s="329">
        <v>0.13300892161059391</v>
      </c>
      <c r="G17" s="329">
        <v>0.1691882078306573</v>
      </c>
      <c r="H17" s="329">
        <v>0.18422026935096411</v>
      </c>
      <c r="I17" s="329">
        <v>0.1857039209367764</v>
      </c>
      <c r="J17" s="329">
        <v>0.20328301875017041</v>
      </c>
      <c r="K17" s="329">
        <v>0.37277767605793721</v>
      </c>
      <c r="L17" s="329">
        <v>0.63988126249861521</v>
      </c>
      <c r="M17" s="329">
        <v>1.0673160895742539</v>
      </c>
      <c r="N17" s="329">
        <v>1.3561445723628369</v>
      </c>
      <c r="O17" s="329">
        <v>1.364644888826843</v>
      </c>
      <c r="P17" s="329">
        <v>1.3224493125686609</v>
      </c>
      <c r="Q17" s="329">
        <v>1.470156318704285</v>
      </c>
      <c r="R17" s="329">
        <v>1.5893233585007369</v>
      </c>
      <c r="S17" s="329">
        <v>1.798501451824577</v>
      </c>
      <c r="T17" s="329">
        <v>1.4753745354598831</v>
      </c>
      <c r="U17" s="329">
        <v>1.087668213805755</v>
      </c>
      <c r="V17" s="329">
        <v>0.97086848334550857</v>
      </c>
      <c r="W17" s="329">
        <v>1.1100726845184989</v>
      </c>
      <c r="X17" s="329">
        <v>1.378682456746843</v>
      </c>
      <c r="Y17" s="329">
        <v>1.263627921833435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4.3090131056052763E-2</v>
      </c>
      <c r="T18" s="230">
        <v>3.0249519279006359E-2</v>
      </c>
      <c r="U18" s="230">
        <v>1.7299685119456589E-2</v>
      </c>
      <c r="V18" s="230">
        <v>6.3329004448002468E-3</v>
      </c>
      <c r="W18" s="230">
        <v>9.9261247603339361E-3</v>
      </c>
      <c r="X18" s="230">
        <v>6.5726414025784182E-3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0.25783022019519303</v>
      </c>
      <c r="D19" s="230">
        <v>0</v>
      </c>
      <c r="E19" s="230">
        <v>0.21005656385525151</v>
      </c>
      <c r="F19" s="230">
        <v>0</v>
      </c>
      <c r="G19" s="230">
        <v>0.16097525019261091</v>
      </c>
      <c r="H19" s="230">
        <v>0.15927153474101241</v>
      </c>
      <c r="I19" s="230">
        <v>0.14366705893174109</v>
      </c>
      <c r="J19" s="230">
        <v>0.1371978022889194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7.0617528662283616E-2</v>
      </c>
      <c r="T19" s="230">
        <v>7.9377166643171876E-2</v>
      </c>
      <c r="U19" s="230">
        <v>5.7716648584381712E-2</v>
      </c>
      <c r="V19" s="230">
        <v>7.4161099835675703E-2</v>
      </c>
      <c r="W19" s="230">
        <v>9.2924230100979235E-2</v>
      </c>
      <c r="X19" s="230">
        <v>0.10041870473174851</v>
      </c>
      <c r="Y19" s="230">
        <v>7.2931771087770117E-2</v>
      </c>
      <c r="DA19" s="71" t="s">
        <v>2407</v>
      </c>
    </row>
    <row r="20" spans="1:105" ht="12" customHeight="1" x14ac:dyDescent="0.25">
      <c r="A20" s="59" t="s">
        <v>159</v>
      </c>
      <c r="B20" s="230">
        <v>0.45248475421953738</v>
      </c>
      <c r="C20" s="230">
        <v>0.44954379618695961</v>
      </c>
      <c r="D20" s="230">
        <v>0.1058001807139005</v>
      </c>
      <c r="E20" s="230">
        <v>0.18504354953316271</v>
      </c>
      <c r="F20" s="230">
        <v>0.12873228543172899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6.0478652733295453E-2</v>
      </c>
      <c r="T20" s="230">
        <v>7.2187715593432164E-2</v>
      </c>
      <c r="U20" s="230">
        <v>6.039709018612955E-2</v>
      </c>
      <c r="V20" s="230">
        <v>3.1346663432684871E-2</v>
      </c>
      <c r="W20" s="230">
        <v>3.4186046798990892E-2</v>
      </c>
      <c r="X20" s="230">
        <v>4.3487976830084638E-2</v>
      </c>
      <c r="Y20" s="230">
        <v>4.2604894304710081E-2</v>
      </c>
      <c r="DA20" s="71" t="s">
        <v>2408</v>
      </c>
    </row>
    <row r="21" spans="1:105" ht="12" customHeight="1" x14ac:dyDescent="0.25">
      <c r="A21" s="59" t="s">
        <v>32</v>
      </c>
      <c r="B21" s="230">
        <v>0.2208034533332579</v>
      </c>
      <c r="C21" s="230">
        <v>0.22021240056552671</v>
      </c>
      <c r="D21" s="230">
        <v>0.10108261286516899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6.6645781701248335E-4</v>
      </c>
      <c r="C22" s="230">
        <v>0</v>
      </c>
      <c r="D22" s="230">
        <v>2.975716645808167E-4</v>
      </c>
      <c r="E22" s="230">
        <v>1.7066877028868309E-3</v>
      </c>
      <c r="F22" s="230">
        <v>4.2766361788649909E-3</v>
      </c>
      <c r="G22" s="230">
        <v>8.2129576380463639E-3</v>
      </c>
      <c r="H22" s="230">
        <v>2.494873460995177E-2</v>
      </c>
      <c r="I22" s="230">
        <v>4.2036862005035279E-2</v>
      </c>
      <c r="J22" s="230">
        <v>6.6085216461250956E-2</v>
      </c>
      <c r="K22" s="230">
        <v>0.37277767605793721</v>
      </c>
      <c r="L22" s="230">
        <v>0.63988126249861521</v>
      </c>
      <c r="M22" s="230">
        <v>1.0673160895742539</v>
      </c>
      <c r="N22" s="230">
        <v>1.3561445723628369</v>
      </c>
      <c r="O22" s="230">
        <v>1.364644888826843</v>
      </c>
      <c r="P22" s="230">
        <v>1.3224493125686609</v>
      </c>
      <c r="Q22" s="230">
        <v>1.470156318704285</v>
      </c>
      <c r="R22" s="230">
        <v>1.5893233585007369</v>
      </c>
      <c r="S22" s="230">
        <v>1.6243151393729449</v>
      </c>
      <c r="T22" s="230">
        <v>1.293560133944273</v>
      </c>
      <c r="U22" s="230">
        <v>0.95225478991578738</v>
      </c>
      <c r="V22" s="230">
        <v>0.85902781963234776</v>
      </c>
      <c r="W22" s="230">
        <v>0.97303628285819488</v>
      </c>
      <c r="X22" s="230">
        <v>1.228203133782432</v>
      </c>
      <c r="Y22" s="230">
        <v>1.148091256440954</v>
      </c>
      <c r="DA22" s="71" t="s">
        <v>2410</v>
      </c>
    </row>
    <row r="23" spans="1:105" ht="12" customHeight="1" x14ac:dyDescent="0.25">
      <c r="A23" s="60" t="s">
        <v>2411</v>
      </c>
      <c r="B23" s="329">
        <v>1.5869423614351039</v>
      </c>
      <c r="C23" s="329">
        <v>1.5502106486987579</v>
      </c>
      <c r="D23" s="329">
        <v>3.196687254370016</v>
      </c>
      <c r="E23" s="329">
        <v>1.693050162087228</v>
      </c>
      <c r="F23" s="329">
        <v>1.8185634196407019</v>
      </c>
      <c r="G23" s="329">
        <v>1.9028697102718339</v>
      </c>
      <c r="H23" s="329">
        <v>1.631111635602627</v>
      </c>
      <c r="I23" s="329">
        <v>1.649254471734898</v>
      </c>
      <c r="J23" s="329">
        <v>1.9869495687170851</v>
      </c>
      <c r="K23" s="329">
        <v>1.575561915405604</v>
      </c>
      <c r="L23" s="329">
        <v>1.3718934434247929</v>
      </c>
      <c r="M23" s="329">
        <v>1.658576432426353</v>
      </c>
      <c r="N23" s="329">
        <v>1.552444167722544</v>
      </c>
      <c r="O23" s="329">
        <v>1.376286852705723</v>
      </c>
      <c r="P23" s="329">
        <v>1.387732591065995</v>
      </c>
      <c r="Q23" s="329">
        <v>1.622792986077306</v>
      </c>
      <c r="R23" s="329">
        <v>1.431898504129882</v>
      </c>
      <c r="S23" s="329">
        <v>1.536843417719812</v>
      </c>
      <c r="T23" s="329">
        <v>1.8948004979804649</v>
      </c>
      <c r="U23" s="329">
        <v>1.8195634706193919</v>
      </c>
      <c r="V23" s="329">
        <v>1.699217706497735</v>
      </c>
      <c r="W23" s="329">
        <v>2.0314254892425132</v>
      </c>
      <c r="X23" s="329">
        <v>1.8034819386505341</v>
      </c>
      <c r="Y23" s="329">
        <v>2.3283013089946509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0.44855252353502628</v>
      </c>
      <c r="C24" s="261">
        <f t="shared" si="1"/>
        <v>0.34606640074948991</v>
      </c>
      <c r="D24" s="261">
        <f t="shared" si="1"/>
        <v>0.63879767651605712</v>
      </c>
      <c r="E24" s="261">
        <f t="shared" si="1"/>
        <v>0.47115688416474022</v>
      </c>
      <c r="F24" s="261">
        <f t="shared" si="1"/>
        <v>0.4959574583871571</v>
      </c>
      <c r="G24" s="261">
        <f t="shared" si="1"/>
        <v>0.57021707530957233</v>
      </c>
      <c r="H24" s="261">
        <f t="shared" si="1"/>
        <v>0.59285737676425776</v>
      </c>
      <c r="I24" s="261">
        <f t="shared" si="1"/>
        <v>0.63907247711373449</v>
      </c>
      <c r="J24" s="261">
        <f t="shared" si="1"/>
        <v>0.78332680092578655</v>
      </c>
      <c r="K24" s="261">
        <f t="shared" si="1"/>
        <v>0.87104676870759279</v>
      </c>
      <c r="L24" s="261">
        <f t="shared" si="1"/>
        <v>0.96561455920267492</v>
      </c>
      <c r="M24" s="261">
        <f t="shared" si="1"/>
        <v>1.3399281785452901</v>
      </c>
      <c r="N24" s="261">
        <f t="shared" si="1"/>
        <v>1.4522137776782305</v>
      </c>
      <c r="O24" s="261">
        <f t="shared" si="1"/>
        <v>1.3748686519969076</v>
      </c>
      <c r="P24" s="261">
        <f t="shared" si="1"/>
        <v>1.3570587153698461</v>
      </c>
      <c r="Q24" s="261">
        <f t="shared" si="1"/>
        <v>1.5458707177972713</v>
      </c>
      <c r="R24" s="261">
        <f t="shared" si="1"/>
        <v>1.5185391018105827</v>
      </c>
      <c r="S24" s="261">
        <f t="shared" si="1"/>
        <v>1.6678993608049995</v>
      </c>
      <c r="T24" s="261">
        <f t="shared" si="1"/>
        <v>1.659818649147603</v>
      </c>
      <c r="U24" s="261">
        <f t="shared" si="1"/>
        <v>1.4097026222010012</v>
      </c>
      <c r="V24" s="261">
        <f t="shared" si="1"/>
        <v>1.2910829312266701</v>
      </c>
      <c r="W24" s="261">
        <f t="shared" si="1"/>
        <v>1.5129836513942636</v>
      </c>
      <c r="X24" s="261">
        <f t="shared" si="1"/>
        <v>1.5667415899325643</v>
      </c>
      <c r="Y24" s="261">
        <f t="shared" si="1"/>
        <v>1.7330313322858655</v>
      </c>
      <c r="DA24" s="70"/>
    </row>
    <row r="25" spans="1:105" ht="12" customHeight="1" x14ac:dyDescent="0.25">
      <c r="A25" s="60" t="s">
        <v>2414</v>
      </c>
      <c r="B25" s="262">
        <v>0.12595135591532219</v>
      </c>
      <c r="C25" s="262">
        <v>0</v>
      </c>
      <c r="D25" s="262">
        <v>0.12608826605861259</v>
      </c>
      <c r="E25" s="262">
        <v>0.16249686090369081</v>
      </c>
      <c r="F25" s="262">
        <v>0.20233933275167959</v>
      </c>
      <c r="G25" s="262">
        <v>0.25736755196422778</v>
      </c>
      <c r="H25" s="262">
        <v>0.3161075481544946</v>
      </c>
      <c r="I25" s="262">
        <v>0.35923215220335408</v>
      </c>
      <c r="J25" s="262">
        <v>0.44854272606126722</v>
      </c>
      <c r="K25" s="262">
        <v>0.57557275631503491</v>
      </c>
      <c r="L25" s="262">
        <v>0.66940966583745121</v>
      </c>
      <c r="M25" s="262">
        <v>0.94834536523589674</v>
      </c>
      <c r="N25" s="262">
        <v>1.0470692651042739</v>
      </c>
      <c r="O25" s="262">
        <v>0.99890739278100182</v>
      </c>
      <c r="P25" s="262">
        <v>0.98322842585661741</v>
      </c>
      <c r="Q25" s="262">
        <v>1.116635608283872</v>
      </c>
      <c r="R25" s="262">
        <v>1.1095454516666521</v>
      </c>
      <c r="S25" s="262">
        <v>1.219696339001868</v>
      </c>
      <c r="T25" s="262">
        <v>1.1843785011875489</v>
      </c>
      <c r="U25" s="262">
        <v>0.98939161457488201</v>
      </c>
      <c r="V25" s="262">
        <v>0.90357050470781286</v>
      </c>
      <c r="W25" s="262">
        <v>1.0554659157596109</v>
      </c>
      <c r="X25" s="262">
        <v>1.116779215400076</v>
      </c>
      <c r="Y25" s="262">
        <v>1.209478428666434</v>
      </c>
      <c r="DA25" s="72" t="s">
        <v>2415</v>
      </c>
    </row>
    <row r="26" spans="1:105" ht="12" customHeight="1" x14ac:dyDescent="0.25">
      <c r="A26" s="60" t="s">
        <v>2416</v>
      </c>
      <c r="B26" s="262">
        <v>0.32260116761970409</v>
      </c>
      <c r="C26" s="262">
        <v>0.34606640074948991</v>
      </c>
      <c r="D26" s="262">
        <v>0.51270941045744456</v>
      </c>
      <c r="E26" s="262">
        <v>0.30866002326104941</v>
      </c>
      <c r="F26" s="262">
        <v>0.29361812563547751</v>
      </c>
      <c r="G26" s="262">
        <v>0.31284952334534449</v>
      </c>
      <c r="H26" s="262">
        <v>0.27674982860976322</v>
      </c>
      <c r="I26" s="262">
        <v>0.27984032491038041</v>
      </c>
      <c r="J26" s="262">
        <v>0.33478407486451939</v>
      </c>
      <c r="K26" s="262">
        <v>0.29547401239255788</v>
      </c>
      <c r="L26" s="262">
        <v>0.29620489336522371</v>
      </c>
      <c r="M26" s="262">
        <v>0.39158281330939348</v>
      </c>
      <c r="N26" s="262">
        <v>0.40514451257395651</v>
      </c>
      <c r="O26" s="262">
        <v>0.37596125921590579</v>
      </c>
      <c r="P26" s="262">
        <v>0.37383028951322872</v>
      </c>
      <c r="Q26" s="262">
        <v>0.42923510951339938</v>
      </c>
      <c r="R26" s="262">
        <v>0.40899365014393052</v>
      </c>
      <c r="S26" s="262">
        <v>0.44820302180313132</v>
      </c>
      <c r="T26" s="262">
        <v>0.47544014796005402</v>
      </c>
      <c r="U26" s="262">
        <v>0.42031100762611912</v>
      </c>
      <c r="V26" s="262">
        <v>0.3875124265188572</v>
      </c>
      <c r="W26" s="262">
        <v>0.45751773563465259</v>
      </c>
      <c r="X26" s="262">
        <v>0.44996237453248839</v>
      </c>
      <c r="Y26" s="262">
        <v>0.52355290361943141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3.2298528954355898</v>
      </c>
      <c r="C27" s="261">
        <f t="shared" si="2"/>
        <v>3.5397100937806236</v>
      </c>
      <c r="D27" s="261">
        <f t="shared" si="2"/>
        <v>4.8626680280195229</v>
      </c>
      <c r="E27" s="261">
        <f t="shared" si="2"/>
        <v>2.9855099473978997</v>
      </c>
      <c r="F27" s="261">
        <f t="shared" si="2"/>
        <v>2.7879604875018518</v>
      </c>
      <c r="G27" s="261">
        <f t="shared" si="2"/>
        <v>2.9600827401464147</v>
      </c>
      <c r="H27" s="261">
        <f t="shared" si="2"/>
        <v>2.5933312927908445</v>
      </c>
      <c r="I27" s="261">
        <f t="shared" si="2"/>
        <v>2.6213691323881076</v>
      </c>
      <c r="J27" s="261">
        <f t="shared" si="2"/>
        <v>3.1289036963817933</v>
      </c>
      <c r="K27" s="261">
        <f t="shared" si="2"/>
        <v>2.7833422735193456</v>
      </c>
      <c r="L27" s="261">
        <f t="shared" si="2"/>
        <v>2.8739638656048667</v>
      </c>
      <c r="M27" s="261">
        <f t="shared" si="2"/>
        <v>3.894132174286582</v>
      </c>
      <c r="N27" s="261">
        <f t="shared" si="2"/>
        <v>4.1551267715505418</v>
      </c>
      <c r="O27" s="261">
        <f t="shared" si="2"/>
        <v>3.915616773617951</v>
      </c>
      <c r="P27" s="261">
        <f t="shared" si="2"/>
        <v>3.8716884337637949</v>
      </c>
      <c r="Q27" s="261">
        <f t="shared" si="2"/>
        <v>4.418499006830845</v>
      </c>
      <c r="R27" s="261">
        <f t="shared" si="2"/>
        <v>4.3160312323294558</v>
      </c>
      <c r="S27" s="261">
        <f t="shared" si="2"/>
        <v>4.7647783850634138</v>
      </c>
      <c r="T27" s="261">
        <f t="shared" si="2"/>
        <v>4.8145357620576412</v>
      </c>
      <c r="U27" s="261">
        <f t="shared" si="2"/>
        <v>4.1531881206073553</v>
      </c>
      <c r="V27" s="261">
        <f t="shared" si="2"/>
        <v>3.8144088426332048</v>
      </c>
      <c r="W27" s="261">
        <f t="shared" si="2"/>
        <v>4.4878545339443026</v>
      </c>
      <c r="X27" s="261">
        <f t="shared" si="2"/>
        <v>4.5459491362819673</v>
      </c>
      <c r="Y27" s="261">
        <f t="shared" si="2"/>
        <v>5.1313274726115523</v>
      </c>
      <c r="DA27" s="70"/>
    </row>
    <row r="28" spans="1:105" ht="12" customHeight="1" x14ac:dyDescent="0.25">
      <c r="A28" s="60" t="s">
        <v>2419</v>
      </c>
      <c r="B28" s="329">
        <v>0.96279237909972548</v>
      </c>
      <c r="C28" s="329">
        <v>1.325123452782399</v>
      </c>
      <c r="D28" s="329">
        <v>0.29597195034807178</v>
      </c>
      <c r="E28" s="329">
        <v>0.56686685870185871</v>
      </c>
      <c r="F28" s="329">
        <v>0.19001274515799141</v>
      </c>
      <c r="G28" s="329">
        <v>0.24169743975808181</v>
      </c>
      <c r="H28" s="329">
        <v>0.26317181335852019</v>
      </c>
      <c r="I28" s="329">
        <v>0.2652913156239663</v>
      </c>
      <c r="J28" s="329">
        <v>0.29040431250024329</v>
      </c>
      <c r="K28" s="329">
        <v>0.53253953722562464</v>
      </c>
      <c r="L28" s="329">
        <v>0.91411608928373544</v>
      </c>
      <c r="M28" s="329">
        <v>1.524737270820363</v>
      </c>
      <c r="N28" s="329">
        <v>1.9373493890897659</v>
      </c>
      <c r="O28" s="329">
        <v>1.949492698324061</v>
      </c>
      <c r="P28" s="329">
        <v>1.889213303669516</v>
      </c>
      <c r="Q28" s="329">
        <v>2.100223312434693</v>
      </c>
      <c r="R28" s="329">
        <v>2.270461940715339</v>
      </c>
      <c r="S28" s="329">
        <v>2.5692877883208252</v>
      </c>
      <c r="T28" s="329">
        <v>2.1076779077998329</v>
      </c>
      <c r="U28" s="329">
        <v>1.553811734008222</v>
      </c>
      <c r="V28" s="329">
        <v>1.386954976207869</v>
      </c>
      <c r="W28" s="329">
        <v>1.5858181207407129</v>
      </c>
      <c r="X28" s="329">
        <v>1.9695463667812041</v>
      </c>
      <c r="Y28" s="329">
        <v>1.8051827454763349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6.1557330080075391E-2</v>
      </c>
      <c r="T29" s="230">
        <v>4.3213598970009079E-2</v>
      </c>
      <c r="U29" s="230">
        <v>2.4713835884937991E-2</v>
      </c>
      <c r="V29" s="230">
        <v>9.047000635428926E-3</v>
      </c>
      <c r="W29" s="230">
        <v>1.418017822904848E-2</v>
      </c>
      <c r="X29" s="230">
        <v>9.3894877179691652E-3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0.36832888599313268</v>
      </c>
      <c r="D30" s="230">
        <v>0</v>
      </c>
      <c r="E30" s="230">
        <v>0.30008080550750232</v>
      </c>
      <c r="F30" s="230">
        <v>0</v>
      </c>
      <c r="G30" s="230">
        <v>0.22996464313230131</v>
      </c>
      <c r="H30" s="230">
        <v>0.22753076391573199</v>
      </c>
      <c r="I30" s="230">
        <v>0.20523865561677301</v>
      </c>
      <c r="J30" s="230">
        <v>0.195996860412742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0.1008821838032623</v>
      </c>
      <c r="T30" s="230">
        <v>0.1133959523473884</v>
      </c>
      <c r="U30" s="230">
        <v>8.2452355120545329E-2</v>
      </c>
      <c r="V30" s="230">
        <v>0.10594442833667959</v>
      </c>
      <c r="W30" s="230">
        <v>0.13274890014425611</v>
      </c>
      <c r="X30" s="230">
        <v>0.14345529247392641</v>
      </c>
      <c r="Y30" s="230">
        <v>0.10418824441110019</v>
      </c>
      <c r="DA30" s="71" t="s">
        <v>2422</v>
      </c>
    </row>
    <row r="31" spans="1:105" ht="12" customHeight="1" x14ac:dyDescent="0.25">
      <c r="A31" s="59" t="s">
        <v>159</v>
      </c>
      <c r="B31" s="230">
        <v>0.64640679174219628</v>
      </c>
      <c r="C31" s="230">
        <v>0.64220542312422801</v>
      </c>
      <c r="D31" s="230">
        <v>0.15114311530557209</v>
      </c>
      <c r="E31" s="230">
        <v>0.26434792790451822</v>
      </c>
      <c r="F31" s="230">
        <v>0.18390326490246989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8.6398075333279242E-2</v>
      </c>
      <c r="T31" s="230">
        <v>0.10312530799061739</v>
      </c>
      <c r="U31" s="230">
        <v>8.6281557408756523E-2</v>
      </c>
      <c r="V31" s="230">
        <v>4.47809477609784E-2</v>
      </c>
      <c r="W31" s="230">
        <v>4.8837209712844137E-2</v>
      </c>
      <c r="X31" s="230">
        <v>6.2125681185835203E-2</v>
      </c>
      <c r="Y31" s="230">
        <v>6.0864134721014408E-2</v>
      </c>
      <c r="DA31" s="71" t="s">
        <v>2423</v>
      </c>
    </row>
    <row r="32" spans="1:105" ht="12" customHeight="1" x14ac:dyDescent="0.25">
      <c r="A32" s="59" t="s">
        <v>32</v>
      </c>
      <c r="B32" s="230">
        <v>0.31543350476179699</v>
      </c>
      <c r="C32" s="230">
        <v>0.3145891436650381</v>
      </c>
      <c r="D32" s="230">
        <v>0.14440373266452711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9.5208259573211927E-4</v>
      </c>
      <c r="C33" s="230">
        <v>0</v>
      </c>
      <c r="D33" s="230">
        <v>4.2510237797259518E-4</v>
      </c>
      <c r="E33" s="230">
        <v>2.4381252898383302E-3</v>
      </c>
      <c r="F33" s="230">
        <v>6.1094802555214179E-3</v>
      </c>
      <c r="G33" s="230">
        <v>1.173279662578052E-2</v>
      </c>
      <c r="H33" s="230">
        <v>3.5641049442788238E-2</v>
      </c>
      <c r="I33" s="230">
        <v>6.0052660007193268E-2</v>
      </c>
      <c r="J33" s="230">
        <v>9.440745208750137E-2</v>
      </c>
      <c r="K33" s="230">
        <v>0.53253953722562464</v>
      </c>
      <c r="L33" s="230">
        <v>0.91411608928373544</v>
      </c>
      <c r="M33" s="230">
        <v>1.524737270820363</v>
      </c>
      <c r="N33" s="230">
        <v>1.9373493890897659</v>
      </c>
      <c r="O33" s="230">
        <v>1.949492698324061</v>
      </c>
      <c r="P33" s="230">
        <v>1.889213303669516</v>
      </c>
      <c r="Q33" s="230">
        <v>2.100223312434693</v>
      </c>
      <c r="R33" s="230">
        <v>2.270461940715339</v>
      </c>
      <c r="S33" s="230">
        <v>2.3204501991042079</v>
      </c>
      <c r="T33" s="230">
        <v>1.8479430484918189</v>
      </c>
      <c r="U33" s="230">
        <v>1.360363985593982</v>
      </c>
      <c r="V33" s="230">
        <v>1.227182599474782</v>
      </c>
      <c r="W33" s="230">
        <v>1.3900518326545639</v>
      </c>
      <c r="X33" s="230">
        <v>1.754575905403474</v>
      </c>
      <c r="Y33" s="230">
        <v>1.640130366344221</v>
      </c>
      <c r="DA33" s="71" t="s">
        <v>2425</v>
      </c>
    </row>
    <row r="34" spans="1:105" ht="12" customHeight="1" x14ac:dyDescent="0.25">
      <c r="A34" s="60" t="s">
        <v>2426</v>
      </c>
      <c r="B34" s="329">
        <v>2.2670605163358641</v>
      </c>
      <c r="C34" s="329">
        <v>2.2145866409982249</v>
      </c>
      <c r="D34" s="329">
        <v>4.5666960776714509</v>
      </c>
      <c r="E34" s="329">
        <v>2.4186430886960411</v>
      </c>
      <c r="F34" s="329">
        <v>2.5979477423438602</v>
      </c>
      <c r="G34" s="329">
        <v>2.7183853003883329</v>
      </c>
      <c r="H34" s="329">
        <v>2.3301594794323242</v>
      </c>
      <c r="I34" s="329">
        <v>2.3560778167641412</v>
      </c>
      <c r="J34" s="329">
        <v>2.8384993838815502</v>
      </c>
      <c r="K34" s="329">
        <v>2.2508027362937209</v>
      </c>
      <c r="L34" s="329">
        <v>1.9598477763211311</v>
      </c>
      <c r="M34" s="329">
        <v>2.3693949034662189</v>
      </c>
      <c r="N34" s="329">
        <v>2.2177773824607758</v>
      </c>
      <c r="O34" s="329">
        <v>1.96612407529389</v>
      </c>
      <c r="P34" s="329">
        <v>1.9824751300942789</v>
      </c>
      <c r="Q34" s="329">
        <v>2.318275694396152</v>
      </c>
      <c r="R34" s="329">
        <v>2.0455692916141168</v>
      </c>
      <c r="S34" s="329">
        <v>2.1954905967425891</v>
      </c>
      <c r="T34" s="329">
        <v>2.7068578542578079</v>
      </c>
      <c r="U34" s="329">
        <v>2.5993763865991331</v>
      </c>
      <c r="V34" s="329">
        <v>2.4274538664253358</v>
      </c>
      <c r="W34" s="329">
        <v>2.9020364132035898</v>
      </c>
      <c r="X34" s="329">
        <v>2.576402769500763</v>
      </c>
      <c r="Y34" s="329">
        <v>3.3261447271352171</v>
      </c>
      <c r="DA34" s="72" t="s">
        <v>2427</v>
      </c>
    </row>
    <row r="35" spans="1:105" ht="12" customHeight="1" x14ac:dyDescent="0.25">
      <c r="A35" s="57" t="s">
        <v>2428</v>
      </c>
      <c r="B35" s="261">
        <v>2.0727733146082392</v>
      </c>
      <c r="C35" s="261">
        <v>2.1700504908190341</v>
      </c>
      <c r="D35" s="261">
        <v>1.9283843377189069</v>
      </c>
      <c r="E35" s="261">
        <v>1.6482088417147629</v>
      </c>
      <c r="F35" s="261">
        <v>1.2191219240457489</v>
      </c>
      <c r="G35" s="261">
        <v>1.282880845876287</v>
      </c>
      <c r="H35" s="261">
        <v>1.067699335160667</v>
      </c>
      <c r="I35" s="261">
        <v>1.0886291986745891</v>
      </c>
      <c r="J35" s="261">
        <v>1.253680378908109</v>
      </c>
      <c r="K35" s="261">
        <v>1.3302114099569331</v>
      </c>
      <c r="L35" s="261">
        <v>1.5305769575589641</v>
      </c>
      <c r="M35" s="261">
        <v>2.1705960286420312</v>
      </c>
      <c r="N35" s="261">
        <v>2.403083520587793</v>
      </c>
      <c r="O35" s="261">
        <v>2.3027210721692231</v>
      </c>
      <c r="P35" s="261">
        <v>2.2506869903875448</v>
      </c>
      <c r="Q35" s="261">
        <v>2.5526266785773668</v>
      </c>
      <c r="R35" s="261">
        <v>2.5288815429855682</v>
      </c>
      <c r="S35" s="261">
        <v>2.7956157979626441</v>
      </c>
      <c r="T35" s="261">
        <v>2.7272969173886219</v>
      </c>
      <c r="U35" s="261">
        <v>2.2792779178978582</v>
      </c>
      <c r="V35" s="261">
        <v>2.0760839564454359</v>
      </c>
      <c r="W35" s="261">
        <v>2.426083141987299</v>
      </c>
      <c r="X35" s="261">
        <v>2.558802862643879</v>
      </c>
      <c r="Y35" s="261">
        <v>2.7675871269395418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6.628977015095798E-2</v>
      </c>
      <c r="T36" s="229">
        <v>5.5083743301952308E-2</v>
      </c>
      <c r="U36" s="229">
        <v>3.5716487583310273E-2</v>
      </c>
      <c r="V36" s="229">
        <v>1.3424914051175961E-2</v>
      </c>
      <c r="W36" s="229">
        <v>2.1551478616037151E-2</v>
      </c>
      <c r="X36" s="229">
        <v>1.215480982772347E-2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0.50359153861936412</v>
      </c>
      <c r="D38" s="229">
        <v>0</v>
      </c>
      <c r="E38" s="229">
        <v>0.61961327546956302</v>
      </c>
      <c r="F38" s="229">
        <v>0</v>
      </c>
      <c r="G38" s="229">
        <v>0.85703947068827702</v>
      </c>
      <c r="H38" s="229">
        <v>0.86117706543475192</v>
      </c>
      <c r="I38" s="229">
        <v>0.74980451789483971</v>
      </c>
      <c r="J38" s="229">
        <v>0.76551556982294222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0.1086378627524251</v>
      </c>
      <c r="T38" s="229">
        <v>0.14454416386191229</v>
      </c>
      <c r="U38" s="229">
        <v>0.11916031698148651</v>
      </c>
      <c r="V38" s="229">
        <v>0.1572117546948158</v>
      </c>
      <c r="W38" s="229">
        <v>0.20175593258064159</v>
      </c>
      <c r="X38" s="229">
        <v>0.18570467859115131</v>
      </c>
      <c r="Y38" s="229">
        <v>0.15907946862179401</v>
      </c>
      <c r="DA38" s="73" t="s">
        <v>2432</v>
      </c>
    </row>
    <row r="39" spans="1:105" ht="12" customHeight="1" x14ac:dyDescent="0.25">
      <c r="A39" s="46" t="s">
        <v>159</v>
      </c>
      <c r="B39" s="229">
        <v>0.87848163300533222</v>
      </c>
      <c r="C39" s="229">
        <v>0.87804467539605202</v>
      </c>
      <c r="D39" s="229">
        <v>0.75300816025364969</v>
      </c>
      <c r="E39" s="229">
        <v>0.54583126433395079</v>
      </c>
      <c r="F39" s="229">
        <v>0.69450203740504468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9.3040236603471951E-2</v>
      </c>
      <c r="T39" s="229">
        <v>0.13145232354362141</v>
      </c>
      <c r="U39" s="229">
        <v>0.1246942881795485</v>
      </c>
      <c r="V39" s="229">
        <v>6.6450793920258544E-2</v>
      </c>
      <c r="W39" s="229">
        <v>7.4224319595446162E-2</v>
      </c>
      <c r="X39" s="229">
        <v>8.04224748903479E-2</v>
      </c>
      <c r="Y39" s="229">
        <v>9.2930198260569863E-2</v>
      </c>
      <c r="DA39" s="73" t="s">
        <v>2433</v>
      </c>
    </row>
    <row r="40" spans="1:105" ht="12" customHeight="1" x14ac:dyDescent="0.25">
      <c r="A40" s="46" t="s">
        <v>32</v>
      </c>
      <c r="B40" s="229">
        <v>0.42868135655086748</v>
      </c>
      <c r="C40" s="229">
        <v>0.4301167704076797</v>
      </c>
      <c r="D40" s="229">
        <v>0.71943196914816177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1.293902050751163E-3</v>
      </c>
      <c r="C42" s="229">
        <v>0</v>
      </c>
      <c r="D42" s="229">
        <v>2.1178970600773E-3</v>
      </c>
      <c r="E42" s="229">
        <v>5.0342933273822364E-3</v>
      </c>
      <c r="F42" s="229">
        <v>2.307216507110816E-2</v>
      </c>
      <c r="G42" s="229">
        <v>4.372615578155252E-2</v>
      </c>
      <c r="H42" s="229">
        <v>0.1348971622119759</v>
      </c>
      <c r="I42" s="229">
        <v>0.2193921785819592</v>
      </c>
      <c r="J42" s="229">
        <v>0.36873230687524489</v>
      </c>
      <c r="K42" s="229">
        <v>1.2345966205980321</v>
      </c>
      <c r="L42" s="229">
        <v>1.4827695628820929</v>
      </c>
      <c r="M42" s="229">
        <v>2.098884936650689</v>
      </c>
      <c r="N42" s="229">
        <v>2.3074687312589131</v>
      </c>
      <c r="O42" s="229">
        <v>2.1832885700346409</v>
      </c>
      <c r="P42" s="229">
        <v>2.178975898391609</v>
      </c>
      <c r="Q42" s="229">
        <v>2.4809155865806338</v>
      </c>
      <c r="R42" s="229">
        <v>2.481074148322838</v>
      </c>
      <c r="S42" s="229">
        <v>2.498843113326501</v>
      </c>
      <c r="T42" s="229">
        <v>2.355546007412979</v>
      </c>
      <c r="U42" s="229">
        <v>1.96600089223146</v>
      </c>
      <c r="V42" s="229">
        <v>1.821025728519424</v>
      </c>
      <c r="W42" s="229">
        <v>2.112644274475266</v>
      </c>
      <c r="X42" s="229">
        <v>2.2713205553984821</v>
      </c>
      <c r="Y42" s="229">
        <v>2.5042275030474501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0.1194325021429621</v>
      </c>
      <c r="C44" s="229">
        <v>9.5528804801028752E-2</v>
      </c>
      <c r="D44" s="229">
        <v>9.5528804813669488E-2</v>
      </c>
      <c r="E44" s="229">
        <v>0.1194325021459668</v>
      </c>
      <c r="F44" s="229">
        <v>9.5528804845503468E-2</v>
      </c>
      <c r="G44" s="229">
        <v>7.1625107508006131E-2</v>
      </c>
      <c r="H44" s="229">
        <v>7.1625107513939301E-2</v>
      </c>
      <c r="I44" s="229">
        <v>9.5528804853667798E-2</v>
      </c>
      <c r="J44" s="229">
        <v>7.1625107516821204E-2</v>
      </c>
      <c r="K44" s="229">
        <v>4.7807394679450728E-2</v>
      </c>
      <c r="L44" s="229">
        <v>2.3903697338435781E-2</v>
      </c>
      <c r="M44" s="229">
        <v>4.7807394660894682E-2</v>
      </c>
      <c r="N44" s="229">
        <v>4.7807394664440103E-2</v>
      </c>
      <c r="O44" s="229">
        <v>4.7807394662942718E-2</v>
      </c>
      <c r="P44" s="229">
        <v>4.7807394663957392E-2</v>
      </c>
      <c r="Q44" s="229">
        <v>4.7807394664488363E-2</v>
      </c>
      <c r="R44" s="229">
        <v>2.3903697331365499E-2</v>
      </c>
      <c r="S44" s="229">
        <v>2.8804815129287419E-2</v>
      </c>
      <c r="T44" s="229">
        <v>1.8830610485679179E-2</v>
      </c>
      <c r="U44" s="229">
        <v>2.3731728281853059E-2</v>
      </c>
      <c r="V44" s="229">
        <v>1.797076525976142E-2</v>
      </c>
      <c r="W44" s="229">
        <v>1.590713671990868E-2</v>
      </c>
      <c r="X44" s="229">
        <v>5.0730868433115622E-3</v>
      </c>
      <c r="Y44" s="229">
        <v>7.6526225292861978E-3</v>
      </c>
      <c r="DA44" s="73" t="s">
        <v>2438</v>
      </c>
    </row>
    <row r="45" spans="1:105" ht="12" customHeight="1" x14ac:dyDescent="0.25">
      <c r="A45" s="46" t="s">
        <v>39</v>
      </c>
      <c r="B45" s="229">
        <v>0.64488392085832624</v>
      </c>
      <c r="C45" s="229">
        <v>0.26276870159490912</v>
      </c>
      <c r="D45" s="229">
        <v>0.35829750644334901</v>
      </c>
      <c r="E45" s="229">
        <v>0.35829750643790043</v>
      </c>
      <c r="F45" s="229">
        <v>0.40601891672409302</v>
      </c>
      <c r="G45" s="229">
        <v>0.3104901118984516</v>
      </c>
      <c r="H45" s="229">
        <v>0</v>
      </c>
      <c r="I45" s="229">
        <v>2.390369734412209E-2</v>
      </c>
      <c r="J45" s="229">
        <v>4.7807394693100337E-2</v>
      </c>
      <c r="K45" s="229">
        <v>4.7807394679450728E-2</v>
      </c>
      <c r="L45" s="229">
        <v>2.3903697338435781E-2</v>
      </c>
      <c r="M45" s="229">
        <v>2.3903697330447331E-2</v>
      </c>
      <c r="N45" s="229">
        <v>4.7807394664440103E-2</v>
      </c>
      <c r="O45" s="229">
        <v>7.1625107471638985E-2</v>
      </c>
      <c r="P45" s="229">
        <v>2.3903697331978689E-2</v>
      </c>
      <c r="Q45" s="229">
        <v>2.3903697332244171E-2</v>
      </c>
      <c r="R45" s="229">
        <v>2.3903697331365499E-2</v>
      </c>
      <c r="S45" s="229">
        <v>0</v>
      </c>
      <c r="T45" s="229">
        <v>2.184006878247723E-2</v>
      </c>
      <c r="U45" s="229">
        <v>9.9742046401991129E-3</v>
      </c>
      <c r="V45" s="229">
        <v>0</v>
      </c>
      <c r="W45" s="229">
        <v>0</v>
      </c>
      <c r="X45" s="229">
        <v>4.1272570928636444E-3</v>
      </c>
      <c r="Y45" s="229">
        <v>3.6973344804416461E-3</v>
      </c>
      <c r="DA45" s="73" t="s">
        <v>2439</v>
      </c>
    </row>
    <row r="46" spans="1:105" ht="12" customHeight="1" x14ac:dyDescent="0.25">
      <c r="A46" s="57" t="s">
        <v>2440</v>
      </c>
      <c r="B46" s="261">
        <v>1.5181231417397829</v>
      </c>
      <c r="C46" s="261">
        <v>1.628547768232893</v>
      </c>
      <c r="D46" s="261">
        <v>2.4127501668585611</v>
      </c>
      <c r="E46" s="261">
        <v>1.452517756522584</v>
      </c>
      <c r="F46" s="261">
        <v>1.3817323559316581</v>
      </c>
      <c r="G46" s="261">
        <v>1.472233051036915</v>
      </c>
      <c r="H46" s="261">
        <v>1.3023521346341791</v>
      </c>
      <c r="I46" s="261">
        <v>1.316895646637084</v>
      </c>
      <c r="J46" s="261">
        <v>1.5754544699506789</v>
      </c>
      <c r="K46" s="261">
        <v>1.3904659406708599</v>
      </c>
      <c r="L46" s="261">
        <v>1.393905380542229</v>
      </c>
      <c r="M46" s="261">
        <v>1.842742650867734</v>
      </c>
      <c r="N46" s="261">
        <v>1.906562412112736</v>
      </c>
      <c r="O46" s="261">
        <v>1.769229455133674</v>
      </c>
      <c r="P46" s="261">
        <v>1.759201362415193</v>
      </c>
      <c r="Q46" s="261">
        <v>2.0199299271218791</v>
      </c>
      <c r="R46" s="261">
        <v>1.92467600067732</v>
      </c>
      <c r="S46" s="261">
        <v>2.1091906908382629</v>
      </c>
      <c r="T46" s="261">
        <v>2.2373654021649578</v>
      </c>
      <c r="U46" s="261">
        <v>1.9779341535346771</v>
      </c>
      <c r="V46" s="261">
        <v>1.823587889500504</v>
      </c>
      <c r="W46" s="261">
        <v>2.153024638280717</v>
      </c>
      <c r="X46" s="261">
        <v>2.1174699977999452</v>
      </c>
      <c r="Y46" s="261">
        <v>2.4637783699737938</v>
      </c>
      <c r="DA46" s="70" t="s">
        <v>2441</v>
      </c>
    </row>
    <row r="47" spans="1:105" ht="12" customHeight="1" x14ac:dyDescent="0.25">
      <c r="A47" s="41" t="s">
        <v>2442</v>
      </c>
      <c r="B47" s="350">
        <v>1.0280057089544861</v>
      </c>
      <c r="C47" s="350">
        <v>1.1027803720387941</v>
      </c>
      <c r="D47" s="350">
        <v>1.6338074808404659</v>
      </c>
      <c r="E47" s="350">
        <v>0.98358064969075032</v>
      </c>
      <c r="F47" s="350">
        <v>0.935647913592208</v>
      </c>
      <c r="G47" s="350">
        <v>0.99693097336161118</v>
      </c>
      <c r="H47" s="350">
        <v>0.88189514583032513</v>
      </c>
      <c r="I47" s="350">
        <v>0.89174336759585338</v>
      </c>
      <c r="J47" s="350">
        <v>1.066827943516566</v>
      </c>
      <c r="K47" s="350">
        <v>0.94156191010849044</v>
      </c>
      <c r="L47" s="350">
        <v>0.94389094635473392</v>
      </c>
      <c r="M47" s="350">
        <v>1.2478236535245819</v>
      </c>
      <c r="N47" s="350">
        <v>1.291039567372511</v>
      </c>
      <c r="O47" s="350">
        <v>1.198043775449938</v>
      </c>
      <c r="P47" s="350">
        <v>1.191253195502181</v>
      </c>
      <c r="Q47" s="350">
        <v>1.367807024132194</v>
      </c>
      <c r="R47" s="350">
        <v>1.3033052867611929</v>
      </c>
      <c r="S47" s="350">
        <v>1.4282504573183341</v>
      </c>
      <c r="T47" s="350">
        <v>1.515044691175037</v>
      </c>
      <c r="U47" s="350">
        <v>1.339369347495418</v>
      </c>
      <c r="V47" s="350">
        <v>1.234852898058324</v>
      </c>
      <c r="W47" s="350">
        <v>1.4579328638227309</v>
      </c>
      <c r="X47" s="350">
        <v>1.433856837057095</v>
      </c>
      <c r="Y47" s="350">
        <v>1.668361518439835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1.0000000000000007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1.0000000000000004</v>
      </c>
      <c r="H51" s="232">
        <f t="shared" si="3"/>
        <v>0.99999999999999978</v>
      </c>
      <c r="I51" s="232">
        <f t="shared" si="3"/>
        <v>0.99999999999999989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</v>
      </c>
      <c r="M51" s="232">
        <f t="shared" si="3"/>
        <v>1</v>
      </c>
      <c r="N51" s="232">
        <f t="shared" si="3"/>
        <v>0.99999999999999956</v>
      </c>
      <c r="O51" s="232">
        <f t="shared" si="3"/>
        <v>1.0000000000000004</v>
      </c>
      <c r="P51" s="232">
        <f t="shared" si="3"/>
        <v>1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0.99999999999999978</v>
      </c>
      <c r="U51" s="232">
        <f t="shared" si="3"/>
        <v>1.0000000000000004</v>
      </c>
      <c r="V51" s="232">
        <f t="shared" si="3"/>
        <v>0.99999999999999978</v>
      </c>
      <c r="W51" s="232">
        <f t="shared" si="3"/>
        <v>0.99999999999999978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2.5280315203942871E-2</v>
      </c>
      <c r="C52" s="299">
        <f t="shared" si="4"/>
        <v>2.5388699628189203E-2</v>
      </c>
      <c r="D52" s="299">
        <f t="shared" si="4"/>
        <v>2.7978274522285358E-2</v>
      </c>
      <c r="E52" s="299">
        <f t="shared" si="4"/>
        <v>2.6334599038513061E-2</v>
      </c>
      <c r="F52" s="299">
        <f t="shared" si="4"/>
        <v>2.7323139830889638E-2</v>
      </c>
      <c r="G52" s="299">
        <f t="shared" si="4"/>
        <v>2.7290586624956849E-2</v>
      </c>
      <c r="H52" s="299">
        <f t="shared" si="4"/>
        <v>2.7356504225285985E-2</v>
      </c>
      <c r="I52" s="299">
        <f t="shared" si="4"/>
        <v>2.7232312942191621E-2</v>
      </c>
      <c r="J52" s="299">
        <f t="shared" si="4"/>
        <v>2.7330685794196192E-2</v>
      </c>
      <c r="K52" s="299">
        <f t="shared" si="4"/>
        <v>2.6245953647370483E-2</v>
      </c>
      <c r="L52" s="299">
        <f t="shared" si="4"/>
        <v>2.52402084963575E-2</v>
      </c>
      <c r="M52" s="299">
        <f t="shared" si="4"/>
        <v>2.4622033822476453E-2</v>
      </c>
      <c r="N52" s="299">
        <f t="shared" si="4"/>
        <v>2.3952058178117755E-2</v>
      </c>
      <c r="O52" s="299">
        <f t="shared" si="4"/>
        <v>2.3632479927233947E-2</v>
      </c>
      <c r="P52" s="299">
        <f t="shared" si="4"/>
        <v>2.3767799375573516E-2</v>
      </c>
      <c r="Q52" s="299">
        <f t="shared" si="4"/>
        <v>2.3892996245379869E-2</v>
      </c>
      <c r="R52" s="299">
        <f t="shared" si="4"/>
        <v>2.3427224298561325E-2</v>
      </c>
      <c r="S52" s="299">
        <f t="shared" si="4"/>
        <v>2.3317029146371342E-2</v>
      </c>
      <c r="T52" s="299">
        <f t="shared" si="4"/>
        <v>2.4264471858273982E-2</v>
      </c>
      <c r="U52" s="299">
        <f t="shared" si="4"/>
        <v>2.4812546280053634E-2</v>
      </c>
      <c r="V52" s="299">
        <f t="shared" si="4"/>
        <v>2.4911208972420093E-2</v>
      </c>
      <c r="W52" s="299">
        <f t="shared" si="4"/>
        <v>2.5001074883584488E-2</v>
      </c>
      <c r="X52" s="299">
        <f t="shared" si="4"/>
        <v>2.4325551182677364E-2</v>
      </c>
      <c r="Y52" s="299">
        <f t="shared" si="4"/>
        <v>2.5018145559169605E-2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3.4381228677362291E-2</v>
      </c>
      <c r="C53" s="233">
        <f t="shared" si="5"/>
        <v>3.4528631494337325E-2</v>
      </c>
      <c r="D53" s="233">
        <f t="shared" si="5"/>
        <v>3.8050453350308086E-2</v>
      </c>
      <c r="E53" s="233">
        <f t="shared" si="5"/>
        <v>3.5815054692377765E-2</v>
      </c>
      <c r="F53" s="233">
        <f t="shared" si="5"/>
        <v>3.7159470170009909E-2</v>
      </c>
      <c r="G53" s="233">
        <f t="shared" si="5"/>
        <v>3.7115197809941318E-2</v>
      </c>
      <c r="H53" s="233">
        <f t="shared" si="5"/>
        <v>3.7204845746388958E-2</v>
      </c>
      <c r="I53" s="233">
        <f t="shared" si="5"/>
        <v>3.7035945601380606E-2</v>
      </c>
      <c r="J53" s="233">
        <f t="shared" si="5"/>
        <v>3.7169732680106829E-2</v>
      </c>
      <c r="K53" s="233">
        <f t="shared" si="5"/>
        <v>3.5694496960423858E-2</v>
      </c>
      <c r="L53" s="233">
        <f t="shared" si="5"/>
        <v>3.43266835550462E-2</v>
      </c>
      <c r="M53" s="233">
        <f t="shared" si="5"/>
        <v>3.3485965998567985E-2</v>
      </c>
      <c r="N53" s="233">
        <f t="shared" si="5"/>
        <v>3.257479912224015E-2</v>
      </c>
      <c r="O53" s="233">
        <f t="shared" si="5"/>
        <v>3.2140172701038167E-2</v>
      </c>
      <c r="P53" s="233">
        <f t="shared" si="5"/>
        <v>3.2324207150779986E-2</v>
      </c>
      <c r="Q53" s="233">
        <f t="shared" si="5"/>
        <v>3.2494474893716624E-2</v>
      </c>
      <c r="R53" s="233">
        <f t="shared" si="5"/>
        <v>3.1861025046043406E-2</v>
      </c>
      <c r="S53" s="233">
        <f t="shared" si="5"/>
        <v>3.1711159639065026E-2</v>
      </c>
      <c r="T53" s="233">
        <f t="shared" si="5"/>
        <v>3.2999681727252608E-2</v>
      </c>
      <c r="U53" s="233">
        <f t="shared" si="5"/>
        <v>3.3745062940872927E-2</v>
      </c>
      <c r="V53" s="233">
        <f t="shared" si="5"/>
        <v>3.3879244202491332E-2</v>
      </c>
      <c r="W53" s="233">
        <f t="shared" si="5"/>
        <v>3.4001461841674914E-2</v>
      </c>
      <c r="X53" s="233">
        <f t="shared" si="5"/>
        <v>3.3082749608441216E-2</v>
      </c>
      <c r="Y53" s="233">
        <f t="shared" si="5"/>
        <v>3.4024677960470665E-2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4.2470929542624006E-2</v>
      </c>
      <c r="C54" s="233">
        <f t="shared" si="6"/>
        <v>4.2653015375357872E-2</v>
      </c>
      <c r="D54" s="233">
        <f t="shared" si="6"/>
        <v>4.7003501197439408E-2</v>
      </c>
      <c r="E54" s="233">
        <f t="shared" si="6"/>
        <v>4.4242126384701951E-2</v>
      </c>
      <c r="F54" s="233">
        <f t="shared" si="6"/>
        <v>4.5902874915894593E-2</v>
      </c>
      <c r="G54" s="233">
        <f t="shared" si="6"/>
        <v>4.5848185529927518E-2</v>
      </c>
      <c r="H54" s="233">
        <f t="shared" si="6"/>
        <v>4.595892709848047E-2</v>
      </c>
      <c r="I54" s="233">
        <f t="shared" si="6"/>
        <v>4.5750285742881931E-2</v>
      </c>
      <c r="J54" s="233">
        <f t="shared" si="6"/>
        <v>4.5915552134249617E-2</v>
      </c>
      <c r="K54" s="233">
        <f t="shared" si="6"/>
        <v>4.4093202127582429E-2</v>
      </c>
      <c r="L54" s="233">
        <f t="shared" si="6"/>
        <v>4.2403550273880604E-2</v>
      </c>
      <c r="M54" s="233">
        <f t="shared" si="6"/>
        <v>4.1365016821760442E-2</v>
      </c>
      <c r="N54" s="233">
        <f t="shared" si="6"/>
        <v>4.0239457739237844E-2</v>
      </c>
      <c r="O54" s="233">
        <f t="shared" si="6"/>
        <v>3.9702566277753031E-2</v>
      </c>
      <c r="P54" s="233">
        <f t="shared" si="6"/>
        <v>3.9929902950963513E-2</v>
      </c>
      <c r="Q54" s="233">
        <f t="shared" si="6"/>
        <v>4.0140233692238181E-2</v>
      </c>
      <c r="R54" s="233">
        <f t="shared" si="6"/>
        <v>3.9357736821583028E-2</v>
      </c>
      <c r="S54" s="233">
        <f t="shared" si="6"/>
        <v>3.9172608965903861E-2</v>
      </c>
      <c r="T54" s="233">
        <f t="shared" si="6"/>
        <v>4.076431272190028E-2</v>
      </c>
      <c r="U54" s="233">
        <f t="shared" si="6"/>
        <v>4.1685077750490081E-2</v>
      </c>
      <c r="V54" s="233">
        <f t="shared" si="6"/>
        <v>4.1850831073665759E-2</v>
      </c>
      <c r="W54" s="233">
        <f t="shared" si="6"/>
        <v>4.2001805804421949E-2</v>
      </c>
      <c r="X54" s="233">
        <f t="shared" si="6"/>
        <v>4.0866925986897971E-2</v>
      </c>
      <c r="Y54" s="233">
        <f t="shared" si="6"/>
        <v>4.2030484539404937E-2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2.6291527812100573E-2</v>
      </c>
      <c r="C55" s="233">
        <f t="shared" si="7"/>
        <v>2.6404247613316775E-2</v>
      </c>
      <c r="D55" s="233">
        <f t="shared" si="7"/>
        <v>2.9097405503176767E-2</v>
      </c>
      <c r="E55" s="233">
        <f t="shared" si="7"/>
        <v>2.7387983000053583E-2</v>
      </c>
      <c r="F55" s="233">
        <f t="shared" si="7"/>
        <v>2.8416065424125215E-2</v>
      </c>
      <c r="G55" s="233">
        <f t="shared" si="7"/>
        <v>2.8382210089955128E-2</v>
      </c>
      <c r="H55" s="233">
        <f t="shared" si="7"/>
        <v>2.8450764394297431E-2</v>
      </c>
      <c r="I55" s="233">
        <f t="shared" si="7"/>
        <v>2.8321605459879277E-2</v>
      </c>
      <c r="J55" s="233">
        <f t="shared" si="7"/>
        <v>2.8423913225964045E-2</v>
      </c>
      <c r="K55" s="233">
        <f t="shared" si="7"/>
        <v>2.7295791793265307E-2</v>
      </c>
      <c r="L55" s="233">
        <f t="shared" si="7"/>
        <v>2.6249816836211796E-2</v>
      </c>
      <c r="M55" s="233">
        <f t="shared" si="7"/>
        <v>2.5606915175375517E-2</v>
      </c>
      <c r="N55" s="233">
        <f t="shared" si="7"/>
        <v>2.491014050524247E-2</v>
      </c>
      <c r="O55" s="233">
        <f t="shared" si="7"/>
        <v>2.4577779124323306E-2</v>
      </c>
      <c r="P55" s="233">
        <f t="shared" si="7"/>
        <v>2.4718511350596457E-2</v>
      </c>
      <c r="Q55" s="233">
        <f t="shared" si="7"/>
        <v>2.4848716095195063E-2</v>
      </c>
      <c r="R55" s="233">
        <f t="shared" si="7"/>
        <v>2.4364313270503774E-2</v>
      </c>
      <c r="S55" s="233">
        <f t="shared" si="7"/>
        <v>2.4249710312226197E-2</v>
      </c>
      <c r="T55" s="233">
        <f t="shared" si="7"/>
        <v>2.5235050732604934E-2</v>
      </c>
      <c r="U55" s="233">
        <f t="shared" si="7"/>
        <v>2.5805048131255767E-2</v>
      </c>
      <c r="V55" s="233">
        <f t="shared" si="7"/>
        <v>2.5907657331316895E-2</v>
      </c>
      <c r="W55" s="233">
        <f t="shared" si="7"/>
        <v>2.6001117878927865E-2</v>
      </c>
      <c r="X55" s="233">
        <f t="shared" si="7"/>
        <v>2.5298573229984449E-2</v>
      </c>
      <c r="Y55" s="233">
        <f t="shared" si="7"/>
        <v>2.6018871381536385E-2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2.7645279679176037E-2</v>
      </c>
      <c r="C56" s="300">
        <f t="shared" si="8"/>
        <v>2.805845900114582E-2</v>
      </c>
      <c r="D56" s="300">
        <f t="shared" si="8"/>
        <v>2.9621639211793494E-2</v>
      </c>
      <c r="E56" s="300">
        <f t="shared" si="8"/>
        <v>2.8092407236993376E-2</v>
      </c>
      <c r="F56" s="300">
        <f t="shared" si="8"/>
        <v>2.8579740716101972E-2</v>
      </c>
      <c r="G56" s="300">
        <f t="shared" si="8"/>
        <v>2.9037548541929671E-2</v>
      </c>
      <c r="H56" s="300">
        <f t="shared" si="8"/>
        <v>2.8863202848300684E-2</v>
      </c>
      <c r="I56" s="300">
        <f t="shared" si="8"/>
        <v>2.8603346789444609E-2</v>
      </c>
      <c r="J56" s="300">
        <f t="shared" si="8"/>
        <v>2.859628253795014E-2</v>
      </c>
      <c r="K56" s="300">
        <f t="shared" si="8"/>
        <v>2.723539076386498E-2</v>
      </c>
      <c r="L56" s="300">
        <f t="shared" si="8"/>
        <v>2.6977763299037685E-2</v>
      </c>
      <c r="M56" s="300">
        <f t="shared" si="8"/>
        <v>2.6973351804906506E-2</v>
      </c>
      <c r="N56" s="300">
        <f t="shared" si="8"/>
        <v>2.7060828105787263E-2</v>
      </c>
      <c r="O56" s="300">
        <f t="shared" si="8"/>
        <v>2.7113795095292426E-2</v>
      </c>
      <c r="P56" s="300">
        <f t="shared" si="8"/>
        <v>2.7116823488692529E-2</v>
      </c>
      <c r="Q56" s="300">
        <f t="shared" si="8"/>
        <v>2.7094058596137446E-2</v>
      </c>
      <c r="R56" s="300">
        <f t="shared" si="8"/>
        <v>2.7234084222807112E-2</v>
      </c>
      <c r="S56" s="300">
        <f t="shared" si="8"/>
        <v>2.7164515431356843E-2</v>
      </c>
      <c r="T56" s="300">
        <f t="shared" si="8"/>
        <v>2.6953482230361987E-2</v>
      </c>
      <c r="U56" s="300">
        <f t="shared" si="8"/>
        <v>2.6933394263352891E-2</v>
      </c>
      <c r="V56" s="300">
        <f t="shared" si="8"/>
        <v>2.6927516756895954E-2</v>
      </c>
      <c r="W56" s="300">
        <f t="shared" si="8"/>
        <v>2.692732554378342E-2</v>
      </c>
      <c r="X56" s="300">
        <f t="shared" si="8"/>
        <v>2.6956414842634589E-2</v>
      </c>
      <c r="Y56" s="300">
        <f t="shared" si="8"/>
        <v>2.6957747451873553E-2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0.18071637403258514</v>
      </c>
      <c r="C57" s="301">
        <f t="shared" si="9"/>
        <v>0.18541588033141854</v>
      </c>
      <c r="D57" s="301">
        <f t="shared" si="9"/>
        <v>0.18946215452995516</v>
      </c>
      <c r="E57" s="301">
        <f t="shared" si="9"/>
        <v>0.18187083472464105</v>
      </c>
      <c r="F57" s="301">
        <f t="shared" si="9"/>
        <v>0.18523906019695718</v>
      </c>
      <c r="G57" s="301">
        <f t="shared" si="9"/>
        <v>0.18436540676570667</v>
      </c>
      <c r="H57" s="301">
        <f t="shared" si="9"/>
        <v>0.18303302257198067</v>
      </c>
      <c r="I57" s="301">
        <f t="shared" si="9"/>
        <v>0.1821380261231538</v>
      </c>
      <c r="J57" s="301">
        <f t="shared" si="9"/>
        <v>0.1823795527378993</v>
      </c>
      <c r="K57" s="301">
        <f t="shared" si="9"/>
        <v>0.17652568087690265</v>
      </c>
      <c r="L57" s="301">
        <f t="shared" si="9"/>
        <v>0.17485587323450363</v>
      </c>
      <c r="M57" s="301">
        <f t="shared" si="9"/>
        <v>0.17482728021698662</v>
      </c>
      <c r="N57" s="301">
        <f t="shared" si="9"/>
        <v>0.17539425624121377</v>
      </c>
      <c r="O57" s="301">
        <f t="shared" si="9"/>
        <v>0.1757375608028213</v>
      </c>
      <c r="P57" s="301">
        <f t="shared" si="9"/>
        <v>0.17575718927856268</v>
      </c>
      <c r="Q57" s="301">
        <f t="shared" si="9"/>
        <v>0.17560963904903898</v>
      </c>
      <c r="R57" s="301">
        <f t="shared" si="9"/>
        <v>0.1765172125552312</v>
      </c>
      <c r="S57" s="301">
        <f t="shared" si="9"/>
        <v>0.1769861789150031</v>
      </c>
      <c r="T57" s="301">
        <f t="shared" si="9"/>
        <v>0.17543959625493483</v>
      </c>
      <c r="U57" s="301">
        <f t="shared" si="9"/>
        <v>0.17505736418024201</v>
      </c>
      <c r="V57" s="301">
        <f t="shared" si="9"/>
        <v>0.17507922819411231</v>
      </c>
      <c r="W57" s="301">
        <f t="shared" si="9"/>
        <v>0.17510063866593453</v>
      </c>
      <c r="X57" s="301">
        <f t="shared" si="9"/>
        <v>0.17547258481646735</v>
      </c>
      <c r="Y57" s="301">
        <f t="shared" si="9"/>
        <v>0.17507433512091236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5.3870053321311812E-2</v>
      </c>
      <c r="C58" s="302">
        <f t="shared" si="10"/>
        <v>6.9412162305935082E-2</v>
      </c>
      <c r="D58" s="302">
        <f t="shared" si="10"/>
        <v>1.1531834595794346E-2</v>
      </c>
      <c r="E58" s="302">
        <f t="shared" si="10"/>
        <v>3.453230790930667E-2</v>
      </c>
      <c r="F58" s="302">
        <f t="shared" si="10"/>
        <v>1.2624921513880265E-2</v>
      </c>
      <c r="G58" s="302">
        <f t="shared" si="10"/>
        <v>1.5053851769367946E-2</v>
      </c>
      <c r="H58" s="302">
        <f t="shared" si="10"/>
        <v>1.8574230214498093E-2</v>
      </c>
      <c r="I58" s="302">
        <f t="shared" si="10"/>
        <v>1.8432976866307991E-2</v>
      </c>
      <c r="J58" s="302">
        <f t="shared" si="10"/>
        <v>1.6927273501002257E-2</v>
      </c>
      <c r="K58" s="302">
        <f t="shared" si="10"/>
        <v>3.3774827227324354E-2</v>
      </c>
      <c r="L58" s="302">
        <f t="shared" si="10"/>
        <v>5.5616067043270476E-2</v>
      </c>
      <c r="M58" s="302">
        <f t="shared" si="10"/>
        <v>6.8453164446538262E-2</v>
      </c>
      <c r="N58" s="302">
        <f t="shared" si="10"/>
        <v>8.1778480864969708E-2</v>
      </c>
      <c r="O58" s="302">
        <f t="shared" si="10"/>
        <v>8.7495562363174323E-2</v>
      </c>
      <c r="P58" s="302">
        <f t="shared" si="10"/>
        <v>8.5761761536641043E-2</v>
      </c>
      <c r="Q58" s="302">
        <f t="shared" si="10"/>
        <v>8.347166249191218E-2</v>
      </c>
      <c r="R58" s="302">
        <f t="shared" si="10"/>
        <v>9.285744041557939E-2</v>
      </c>
      <c r="S58" s="302">
        <f t="shared" si="10"/>
        <v>9.5435378403612825E-2</v>
      </c>
      <c r="T58" s="302">
        <f t="shared" si="10"/>
        <v>7.6802869363632217E-2</v>
      </c>
      <c r="U58" s="302">
        <f t="shared" si="10"/>
        <v>6.5493346000429414E-2</v>
      </c>
      <c r="V58" s="302">
        <f t="shared" si="10"/>
        <v>6.3660456126361675E-2</v>
      </c>
      <c r="W58" s="302">
        <f t="shared" si="10"/>
        <v>6.1873165373224431E-2</v>
      </c>
      <c r="X58" s="302">
        <f t="shared" si="10"/>
        <v>7.6024034043117306E-2</v>
      </c>
      <c r="Y58" s="302">
        <f t="shared" si="10"/>
        <v>6.1590528108541431E-2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0.12684632071127333</v>
      </c>
      <c r="C59" s="302">
        <f t="shared" si="11"/>
        <v>0.11600371802548343</v>
      </c>
      <c r="D59" s="302">
        <f t="shared" si="11"/>
        <v>0.17793031993416081</v>
      </c>
      <c r="E59" s="302">
        <f t="shared" si="11"/>
        <v>0.14733852681533438</v>
      </c>
      <c r="F59" s="302">
        <f t="shared" si="11"/>
        <v>0.1726141386830769</v>
      </c>
      <c r="G59" s="302">
        <f t="shared" si="11"/>
        <v>0.16931155499633874</v>
      </c>
      <c r="H59" s="302">
        <f t="shared" si="11"/>
        <v>0.16445879235748259</v>
      </c>
      <c r="I59" s="302">
        <f t="shared" si="11"/>
        <v>0.16370504925684581</v>
      </c>
      <c r="J59" s="302">
        <f t="shared" si="11"/>
        <v>0.16545227923689707</v>
      </c>
      <c r="K59" s="302">
        <f t="shared" si="11"/>
        <v>0.14275085364957832</v>
      </c>
      <c r="L59" s="302">
        <f t="shared" si="11"/>
        <v>0.11923980619123317</v>
      </c>
      <c r="M59" s="302">
        <f t="shared" si="11"/>
        <v>0.10637411577044834</v>
      </c>
      <c r="N59" s="302">
        <f t="shared" si="11"/>
        <v>9.3615775376244062E-2</v>
      </c>
      <c r="O59" s="302">
        <f t="shared" si="11"/>
        <v>8.8241998439646974E-2</v>
      </c>
      <c r="P59" s="302">
        <f t="shared" si="11"/>
        <v>8.9995427741921638E-2</v>
      </c>
      <c r="Q59" s="302">
        <f t="shared" si="11"/>
        <v>9.2137976557126799E-2</v>
      </c>
      <c r="R59" s="302">
        <f t="shared" si="11"/>
        <v>8.3659772139651797E-2</v>
      </c>
      <c r="S59" s="302">
        <f t="shared" si="11"/>
        <v>8.1550800511390284E-2</v>
      </c>
      <c r="T59" s="302">
        <f t="shared" si="11"/>
        <v>9.8636726891302595E-2</v>
      </c>
      <c r="U59" s="302">
        <f t="shared" si="11"/>
        <v>0.10956401817981258</v>
      </c>
      <c r="V59" s="302">
        <f t="shared" si="11"/>
        <v>0.11141877206775062</v>
      </c>
      <c r="W59" s="302">
        <f t="shared" si="11"/>
        <v>0.11322747329271012</v>
      </c>
      <c r="X59" s="302">
        <f t="shared" si="11"/>
        <v>9.9448550773350047E-2</v>
      </c>
      <c r="Y59" s="302">
        <f t="shared" si="11"/>
        <v>0.11348380701237092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3.5853373530669135E-2</v>
      </c>
      <c r="C60" s="301">
        <f t="shared" si="12"/>
        <v>2.5896473620752997E-2</v>
      </c>
      <c r="D60" s="301">
        <f t="shared" si="12"/>
        <v>3.5556019688920221E-2</v>
      </c>
      <c r="E60" s="301">
        <f t="shared" si="12"/>
        <v>4.1002660621794022E-2</v>
      </c>
      <c r="F60" s="301">
        <f t="shared" si="12"/>
        <v>4.7075218042085726E-2</v>
      </c>
      <c r="G60" s="301">
        <f t="shared" si="12"/>
        <v>5.0736179773620056E-2</v>
      </c>
      <c r="H60" s="301">
        <f t="shared" si="12"/>
        <v>5.9775558027242277E-2</v>
      </c>
      <c r="I60" s="301">
        <f t="shared" si="12"/>
        <v>6.3434353604963245E-2</v>
      </c>
      <c r="J60" s="301">
        <f t="shared" si="12"/>
        <v>6.5227224002569667E-2</v>
      </c>
      <c r="K60" s="301">
        <f t="shared" si="12"/>
        <v>7.8919570589966681E-2</v>
      </c>
      <c r="L60" s="301">
        <f t="shared" si="12"/>
        <v>8.3927577208420381E-2</v>
      </c>
      <c r="M60" s="301">
        <f t="shared" si="12"/>
        <v>8.5937357122667118E-2</v>
      </c>
      <c r="N60" s="301">
        <f t="shared" si="12"/>
        <v>8.7571663854973059E-2</v>
      </c>
      <c r="O60" s="301">
        <f t="shared" si="12"/>
        <v>8.815106909269553E-2</v>
      </c>
      <c r="P60" s="301">
        <f t="shared" si="12"/>
        <v>8.8006205479974939E-2</v>
      </c>
      <c r="Q60" s="301">
        <f t="shared" si="12"/>
        <v>8.7770529684781717E-2</v>
      </c>
      <c r="R60" s="301">
        <f t="shared" si="12"/>
        <v>8.8721815740580925E-2</v>
      </c>
      <c r="S60" s="301">
        <f t="shared" si="12"/>
        <v>8.8505131022321201E-2</v>
      </c>
      <c r="T60" s="301">
        <f t="shared" si="12"/>
        <v>8.6404388725651926E-2</v>
      </c>
      <c r="U60" s="301">
        <f t="shared" si="12"/>
        <v>8.4884471589431937E-2</v>
      </c>
      <c r="V60" s="301">
        <f t="shared" si="12"/>
        <v>8.4657118558044794E-2</v>
      </c>
      <c r="W60" s="301">
        <f t="shared" si="12"/>
        <v>8.4330592919964947E-2</v>
      </c>
      <c r="X60" s="301">
        <f t="shared" si="12"/>
        <v>8.639408979704763E-2</v>
      </c>
      <c r="Y60" s="301">
        <f t="shared" si="12"/>
        <v>8.4469734436752431E-2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1.0067452022647409E-2</v>
      </c>
      <c r="C61" s="302">
        <f t="shared" si="13"/>
        <v>0</v>
      </c>
      <c r="D61" s="302">
        <f t="shared" si="13"/>
        <v>7.0181796761891457E-3</v>
      </c>
      <c r="E61" s="302">
        <f t="shared" si="13"/>
        <v>1.4141369602510681E-2</v>
      </c>
      <c r="F61" s="302">
        <f t="shared" si="13"/>
        <v>1.9205615414578287E-2</v>
      </c>
      <c r="G61" s="302">
        <f t="shared" si="13"/>
        <v>2.2899781416164052E-2</v>
      </c>
      <c r="H61" s="302">
        <f t="shared" si="13"/>
        <v>3.1871923717450568E-2</v>
      </c>
      <c r="I61" s="302">
        <f t="shared" si="13"/>
        <v>3.5657394403927775E-2</v>
      </c>
      <c r="J61" s="302">
        <f t="shared" si="13"/>
        <v>3.7349924492489549E-2</v>
      </c>
      <c r="K61" s="302">
        <f t="shared" si="13"/>
        <v>5.2148697869648764E-2</v>
      </c>
      <c r="L61" s="302">
        <f t="shared" si="13"/>
        <v>5.8182564542135724E-2</v>
      </c>
      <c r="M61" s="302">
        <f t="shared" si="13"/>
        <v>6.0822882623741137E-2</v>
      </c>
      <c r="N61" s="302">
        <f t="shared" si="13"/>
        <v>6.3140564513292932E-2</v>
      </c>
      <c r="O61" s="302">
        <f t="shared" si="13"/>
        <v>6.4045939566916898E-2</v>
      </c>
      <c r="P61" s="302">
        <f t="shared" si="13"/>
        <v>6.376305011688993E-2</v>
      </c>
      <c r="Q61" s="302">
        <f t="shared" si="13"/>
        <v>6.3399673514494242E-2</v>
      </c>
      <c r="R61" s="302">
        <f t="shared" si="13"/>
        <v>6.4826046956048378E-2</v>
      </c>
      <c r="S61" s="302">
        <f t="shared" si="13"/>
        <v>6.4721761293022401E-2</v>
      </c>
      <c r="T61" s="302">
        <f t="shared" si="13"/>
        <v>6.1654627430212446E-2</v>
      </c>
      <c r="U61" s="302">
        <f t="shared" si="13"/>
        <v>5.9575674383777227E-2</v>
      </c>
      <c r="V61" s="302">
        <f t="shared" si="13"/>
        <v>5.9247685406176288E-2</v>
      </c>
      <c r="W61" s="302">
        <f t="shared" si="13"/>
        <v>5.8829496538708753E-2</v>
      </c>
      <c r="X61" s="302">
        <f t="shared" si="13"/>
        <v>6.1582027590716723E-2</v>
      </c>
      <c r="Y61" s="302">
        <f t="shared" si="13"/>
        <v>5.8951225966399415E-2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2.5785921508021725E-2</v>
      </c>
      <c r="C62" s="302">
        <f t="shared" si="14"/>
        <v>2.5896473620752997E-2</v>
      </c>
      <c r="D62" s="302">
        <f t="shared" si="14"/>
        <v>2.8537840012731075E-2</v>
      </c>
      <c r="E62" s="302">
        <f t="shared" si="14"/>
        <v>2.6861291019283338E-2</v>
      </c>
      <c r="F62" s="302">
        <f t="shared" si="14"/>
        <v>2.7869602627507435E-2</v>
      </c>
      <c r="G62" s="302">
        <f t="shared" si="14"/>
        <v>2.7836398357455997E-2</v>
      </c>
      <c r="H62" s="302">
        <f t="shared" si="14"/>
        <v>2.7903634309791713E-2</v>
      </c>
      <c r="I62" s="302">
        <f t="shared" si="14"/>
        <v>2.7776959201035466E-2</v>
      </c>
      <c r="J62" s="302">
        <f t="shared" si="14"/>
        <v>2.7877299510080125E-2</v>
      </c>
      <c r="K62" s="302">
        <f t="shared" si="14"/>
        <v>2.6770872720317911E-2</v>
      </c>
      <c r="L62" s="302">
        <f t="shared" si="14"/>
        <v>2.5745012666284654E-2</v>
      </c>
      <c r="M62" s="302">
        <f t="shared" si="14"/>
        <v>2.5114474498925985E-2</v>
      </c>
      <c r="N62" s="302">
        <f t="shared" si="14"/>
        <v>2.4431099341680126E-2</v>
      </c>
      <c r="O62" s="302">
        <f t="shared" si="14"/>
        <v>2.4105129525778632E-2</v>
      </c>
      <c r="P62" s="302">
        <f t="shared" si="14"/>
        <v>2.4243155363084998E-2</v>
      </c>
      <c r="Q62" s="302">
        <f t="shared" si="14"/>
        <v>2.4370856170287471E-2</v>
      </c>
      <c r="R62" s="302">
        <f t="shared" si="14"/>
        <v>2.3895768784532555E-2</v>
      </c>
      <c r="S62" s="302">
        <f t="shared" si="14"/>
        <v>2.378336972929879E-2</v>
      </c>
      <c r="T62" s="302">
        <f t="shared" si="14"/>
        <v>2.474976129543947E-2</v>
      </c>
      <c r="U62" s="302">
        <f t="shared" si="14"/>
        <v>2.5308797205654713E-2</v>
      </c>
      <c r="V62" s="302">
        <f t="shared" si="14"/>
        <v>2.5409433151868506E-2</v>
      </c>
      <c r="W62" s="302">
        <f t="shared" si="14"/>
        <v>2.5501096381256187E-2</v>
      </c>
      <c r="X62" s="302">
        <f t="shared" si="14"/>
        <v>2.481206220633091E-2</v>
      </c>
      <c r="Y62" s="302">
        <f t="shared" si="14"/>
        <v>2.5518508470353002E-2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0.25816624861797893</v>
      </c>
      <c r="C63" s="301">
        <f t="shared" si="15"/>
        <v>0.2648798290448835</v>
      </c>
      <c r="D63" s="301">
        <f t="shared" si="15"/>
        <v>0.2706602207570788</v>
      </c>
      <c r="E63" s="301">
        <f t="shared" si="15"/>
        <v>0.25981547817805872</v>
      </c>
      <c r="F63" s="301">
        <f t="shared" si="15"/>
        <v>0.26462722885279605</v>
      </c>
      <c r="G63" s="301">
        <f t="shared" si="15"/>
        <v>0.26337915252243799</v>
      </c>
      <c r="H63" s="301">
        <f t="shared" si="15"/>
        <v>0.26147574653140099</v>
      </c>
      <c r="I63" s="301">
        <f t="shared" si="15"/>
        <v>0.26019718017593413</v>
      </c>
      <c r="J63" s="301">
        <f t="shared" si="15"/>
        <v>0.26054221819699902</v>
      </c>
      <c r="K63" s="301">
        <f t="shared" si="15"/>
        <v>0.25217954410986104</v>
      </c>
      <c r="L63" s="301">
        <f t="shared" si="15"/>
        <v>0.24979410462071933</v>
      </c>
      <c r="M63" s="301">
        <f t="shared" si="15"/>
        <v>0.24975325745283805</v>
      </c>
      <c r="N63" s="301">
        <f t="shared" si="15"/>
        <v>0.2505632232017338</v>
      </c>
      <c r="O63" s="301">
        <f t="shared" si="15"/>
        <v>0.25105365828974469</v>
      </c>
      <c r="P63" s="301">
        <f t="shared" si="15"/>
        <v>0.25108169896937532</v>
      </c>
      <c r="Q63" s="301">
        <f t="shared" si="15"/>
        <v>0.2508709129271986</v>
      </c>
      <c r="R63" s="301">
        <f t="shared" si="15"/>
        <v>0.25216744650747314</v>
      </c>
      <c r="S63" s="301">
        <f t="shared" si="15"/>
        <v>0.25283739845000447</v>
      </c>
      <c r="T63" s="301">
        <f t="shared" si="15"/>
        <v>0.25062799464990693</v>
      </c>
      <c r="U63" s="301">
        <f t="shared" si="15"/>
        <v>0.25008194882891727</v>
      </c>
      <c r="V63" s="301">
        <f t="shared" si="15"/>
        <v>0.25011318313444614</v>
      </c>
      <c r="W63" s="301">
        <f t="shared" si="15"/>
        <v>0.25014376952276363</v>
      </c>
      <c r="X63" s="301">
        <f t="shared" si="15"/>
        <v>0.25067512116638191</v>
      </c>
      <c r="Y63" s="301">
        <f t="shared" si="15"/>
        <v>0.25010619302987486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7.6957219030445459E-2</v>
      </c>
      <c r="C64" s="302">
        <f t="shared" si="16"/>
        <v>9.9160231865621548E-2</v>
      </c>
      <c r="D64" s="302">
        <f t="shared" si="16"/>
        <v>1.6474049422563346E-2</v>
      </c>
      <c r="E64" s="302">
        <f t="shared" si="16"/>
        <v>4.9331868441866669E-2</v>
      </c>
      <c r="F64" s="302">
        <f t="shared" si="16"/>
        <v>1.8035602162686105E-2</v>
      </c>
      <c r="G64" s="302">
        <f t="shared" si="16"/>
        <v>2.1505502527668491E-2</v>
      </c>
      <c r="H64" s="302">
        <f t="shared" si="16"/>
        <v>2.6534614592140137E-2</v>
      </c>
      <c r="I64" s="302">
        <f t="shared" si="16"/>
        <v>2.6332824094725701E-2</v>
      </c>
      <c r="J64" s="302">
        <f t="shared" si="16"/>
        <v>2.4181819287146068E-2</v>
      </c>
      <c r="K64" s="302">
        <f t="shared" si="16"/>
        <v>4.8249753181891945E-2</v>
      </c>
      <c r="L64" s="302">
        <f t="shared" si="16"/>
        <v>7.9451524347529209E-2</v>
      </c>
      <c r="M64" s="302">
        <f t="shared" si="16"/>
        <v>9.779023492362611E-2</v>
      </c>
      <c r="N64" s="302">
        <f t="shared" si="16"/>
        <v>0.11682640123567095</v>
      </c>
      <c r="O64" s="302">
        <f t="shared" si="16"/>
        <v>0.12499366051882044</v>
      </c>
      <c r="P64" s="302">
        <f t="shared" si="16"/>
        <v>0.12251680219520152</v>
      </c>
      <c r="Q64" s="302">
        <f t="shared" si="16"/>
        <v>0.11924523213130313</v>
      </c>
      <c r="R64" s="302">
        <f t="shared" si="16"/>
        <v>0.13265348630797058</v>
      </c>
      <c r="S64" s="302">
        <f t="shared" si="16"/>
        <v>0.13633625486230408</v>
      </c>
      <c r="T64" s="302">
        <f t="shared" si="16"/>
        <v>0.10971838480518889</v>
      </c>
      <c r="U64" s="302">
        <f t="shared" si="16"/>
        <v>9.3561922857756344E-2</v>
      </c>
      <c r="V64" s="302">
        <f t="shared" si="16"/>
        <v>9.0943508751945221E-2</v>
      </c>
      <c r="W64" s="302">
        <f t="shared" si="16"/>
        <v>8.8390236247463477E-2</v>
      </c>
      <c r="X64" s="302">
        <f t="shared" si="16"/>
        <v>0.108605762918739</v>
      </c>
      <c r="Y64" s="302">
        <f t="shared" si="16"/>
        <v>8.7986468726487729E-2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0.18120902958753346</v>
      </c>
      <c r="C65" s="302">
        <f t="shared" si="17"/>
        <v>0.16571959717926199</v>
      </c>
      <c r="D65" s="302">
        <f t="shared" si="17"/>
        <v>0.25418617133451543</v>
      </c>
      <c r="E65" s="302">
        <f t="shared" si="17"/>
        <v>0.21048360973619204</v>
      </c>
      <c r="F65" s="302">
        <f t="shared" si="17"/>
        <v>0.24659162669010989</v>
      </c>
      <c r="G65" s="302">
        <f t="shared" si="17"/>
        <v>0.24187364999476949</v>
      </c>
      <c r="H65" s="302">
        <f t="shared" si="17"/>
        <v>0.23494113193926083</v>
      </c>
      <c r="I65" s="302">
        <f t="shared" si="17"/>
        <v>0.23386435608120842</v>
      </c>
      <c r="J65" s="302">
        <f t="shared" si="17"/>
        <v>0.23636039890985294</v>
      </c>
      <c r="K65" s="302">
        <f t="shared" si="17"/>
        <v>0.20392979092796909</v>
      </c>
      <c r="L65" s="302">
        <f t="shared" si="17"/>
        <v>0.1703425802731901</v>
      </c>
      <c r="M65" s="302">
        <f t="shared" si="17"/>
        <v>0.15196302252921193</v>
      </c>
      <c r="N65" s="302">
        <f t="shared" si="17"/>
        <v>0.13373682196606285</v>
      </c>
      <c r="O65" s="302">
        <f t="shared" si="17"/>
        <v>0.12605999777092425</v>
      </c>
      <c r="P65" s="302">
        <f t="shared" si="17"/>
        <v>0.12856489677417379</v>
      </c>
      <c r="Q65" s="302">
        <f t="shared" si="17"/>
        <v>0.13162568079589546</v>
      </c>
      <c r="R65" s="302">
        <f t="shared" si="17"/>
        <v>0.11951396019950256</v>
      </c>
      <c r="S65" s="302">
        <f t="shared" si="17"/>
        <v>0.11650114358770043</v>
      </c>
      <c r="T65" s="302">
        <f t="shared" si="17"/>
        <v>0.14090960984471804</v>
      </c>
      <c r="U65" s="302">
        <f t="shared" si="17"/>
        <v>0.15652002597116094</v>
      </c>
      <c r="V65" s="302">
        <f t="shared" si="17"/>
        <v>0.1591696743825009</v>
      </c>
      <c r="W65" s="302">
        <f t="shared" si="17"/>
        <v>0.16175353327530015</v>
      </c>
      <c r="X65" s="302">
        <f t="shared" si="17"/>
        <v>0.14206935824764291</v>
      </c>
      <c r="Y65" s="302">
        <f t="shared" si="17"/>
        <v>0.16211972430338711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0.16567940652160712</v>
      </c>
      <c r="C66" s="301">
        <f t="shared" si="18"/>
        <v>0.16238691525525117</v>
      </c>
      <c r="D66" s="301">
        <f t="shared" si="18"/>
        <v>0.10733550543528837</v>
      </c>
      <c r="E66" s="301">
        <f t="shared" si="18"/>
        <v>0.14343618875584749</v>
      </c>
      <c r="F66" s="301">
        <f t="shared" si="18"/>
        <v>0.11571643781902814</v>
      </c>
      <c r="G66" s="301">
        <f t="shared" si="18"/>
        <v>0.11414683292178923</v>
      </c>
      <c r="H66" s="301">
        <f t="shared" si="18"/>
        <v>0.10765206956330509</v>
      </c>
      <c r="I66" s="301">
        <f t="shared" si="18"/>
        <v>0.10805736752315467</v>
      </c>
      <c r="J66" s="301">
        <f t="shared" si="18"/>
        <v>0.10439332703288041</v>
      </c>
      <c r="K66" s="301">
        <f t="shared" si="18"/>
        <v>0.12052132794595853</v>
      </c>
      <c r="L66" s="301">
        <f t="shared" si="18"/>
        <v>0.13303197901762051</v>
      </c>
      <c r="M66" s="301">
        <f t="shared" si="18"/>
        <v>0.13921289892191654</v>
      </c>
      <c r="N66" s="301">
        <f t="shared" si="18"/>
        <v>0.14491118698569974</v>
      </c>
      <c r="O66" s="301">
        <f t="shared" si="18"/>
        <v>0.14764124852157273</v>
      </c>
      <c r="P66" s="301">
        <f t="shared" si="18"/>
        <v>0.14595862323699857</v>
      </c>
      <c r="Q66" s="301">
        <f t="shared" si="18"/>
        <v>0.14493152181929247</v>
      </c>
      <c r="R66" s="301">
        <f t="shared" si="18"/>
        <v>0.14775185045877623</v>
      </c>
      <c r="S66" s="301">
        <f t="shared" si="18"/>
        <v>0.14834608628145066</v>
      </c>
      <c r="T66" s="301">
        <f t="shared" si="18"/>
        <v>0.1419735964174981</v>
      </c>
      <c r="U66" s="301">
        <f t="shared" si="18"/>
        <v>0.13724547193091186</v>
      </c>
      <c r="V66" s="301">
        <f t="shared" si="18"/>
        <v>0.13613012873640054</v>
      </c>
      <c r="W66" s="301">
        <f t="shared" si="18"/>
        <v>0.13522487810650255</v>
      </c>
      <c r="X66" s="301">
        <f t="shared" si="18"/>
        <v>0.14109885491564242</v>
      </c>
      <c r="Y66" s="301">
        <f t="shared" si="18"/>
        <v>0.13489505082104072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0.12134551297892568</v>
      </c>
      <c r="C67" s="301">
        <f t="shared" si="19"/>
        <v>0.12186575821530818</v>
      </c>
      <c r="D67" s="301">
        <f t="shared" si="19"/>
        <v>0.13429571770696969</v>
      </c>
      <c r="E67" s="301">
        <f t="shared" si="19"/>
        <v>0.12640607538486265</v>
      </c>
      <c r="F67" s="301">
        <f t="shared" si="19"/>
        <v>0.13115107118827021</v>
      </c>
      <c r="G67" s="301">
        <f t="shared" si="19"/>
        <v>0.13099481579979291</v>
      </c>
      <c r="H67" s="301">
        <f t="shared" si="19"/>
        <v>0.13131122028137271</v>
      </c>
      <c r="I67" s="301">
        <f t="shared" si="19"/>
        <v>0.1307151021225198</v>
      </c>
      <c r="J67" s="301">
        <f t="shared" si="19"/>
        <v>0.13118729181214173</v>
      </c>
      <c r="K67" s="301">
        <f t="shared" si="19"/>
        <v>0.12598057750737834</v>
      </c>
      <c r="L67" s="301">
        <f t="shared" si="19"/>
        <v>0.12115300078251601</v>
      </c>
      <c r="M67" s="301">
        <f t="shared" si="19"/>
        <v>0.118185762347887</v>
      </c>
      <c r="N67" s="301">
        <f t="shared" si="19"/>
        <v>0.11496987925496528</v>
      </c>
      <c r="O67" s="301">
        <f t="shared" si="19"/>
        <v>0.11343590365072297</v>
      </c>
      <c r="P67" s="301">
        <f t="shared" si="19"/>
        <v>0.11408543700275288</v>
      </c>
      <c r="Q67" s="301">
        <f t="shared" si="19"/>
        <v>0.11468638197782338</v>
      </c>
      <c r="R67" s="301">
        <f t="shared" si="19"/>
        <v>0.11245067663309437</v>
      </c>
      <c r="S67" s="301">
        <f t="shared" si="19"/>
        <v>0.11192173990258242</v>
      </c>
      <c r="T67" s="301">
        <f t="shared" si="19"/>
        <v>0.11646946491971505</v>
      </c>
      <c r="U67" s="301">
        <f t="shared" si="19"/>
        <v>0.1191002221442574</v>
      </c>
      <c r="V67" s="301">
        <f t="shared" si="19"/>
        <v>0.11957380306761646</v>
      </c>
      <c r="W67" s="301">
        <f t="shared" si="19"/>
        <v>0.12000515944120553</v>
      </c>
      <c r="X67" s="301">
        <f t="shared" si="19"/>
        <v>0.11676264567685134</v>
      </c>
      <c r="Y67" s="301">
        <f t="shared" si="19"/>
        <v>0.12008709868401408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8.2169803403028735E-2</v>
      </c>
      <c r="C68" s="235">
        <f t="shared" si="20"/>
        <v>8.2522090420038857E-2</v>
      </c>
      <c r="D68" s="235">
        <f t="shared" si="20"/>
        <v>9.0939108096784904E-2</v>
      </c>
      <c r="E68" s="235">
        <f t="shared" si="20"/>
        <v>8.5596591982156633E-2</v>
      </c>
      <c r="F68" s="235">
        <f t="shared" si="20"/>
        <v>8.8809692843841603E-2</v>
      </c>
      <c r="G68" s="235">
        <f t="shared" si="20"/>
        <v>8.8703883619943275E-2</v>
      </c>
      <c r="H68" s="235">
        <f t="shared" si="20"/>
        <v>8.8918138711944622E-2</v>
      </c>
      <c r="I68" s="235">
        <f t="shared" si="20"/>
        <v>8.8514473914496142E-2</v>
      </c>
      <c r="J68" s="235">
        <f t="shared" si="20"/>
        <v>8.8834219845043305E-2</v>
      </c>
      <c r="K68" s="235">
        <f t="shared" si="20"/>
        <v>8.5308463677425894E-2</v>
      </c>
      <c r="L68" s="235">
        <f t="shared" si="20"/>
        <v>8.2039442675686261E-2</v>
      </c>
      <c r="M68" s="235">
        <f t="shared" si="20"/>
        <v>8.0030160314617682E-2</v>
      </c>
      <c r="N68" s="235">
        <f t="shared" si="20"/>
        <v>7.7852506810788535E-2</v>
      </c>
      <c r="O68" s="235">
        <f t="shared" si="20"/>
        <v>7.6813766516802384E-2</v>
      </c>
      <c r="P68" s="235">
        <f t="shared" si="20"/>
        <v>7.7253601715729564E-2</v>
      </c>
      <c r="Q68" s="235">
        <f t="shared" si="20"/>
        <v>7.7660535019197965E-2</v>
      </c>
      <c r="R68" s="235">
        <f t="shared" si="20"/>
        <v>7.6146614445345401E-2</v>
      </c>
      <c r="S68" s="235">
        <f t="shared" si="20"/>
        <v>7.5788441933714562E-2</v>
      </c>
      <c r="T68" s="235">
        <f t="shared" si="20"/>
        <v>7.8867959761899281E-2</v>
      </c>
      <c r="U68" s="235">
        <f t="shared" si="20"/>
        <v>8.0649391960214561E-2</v>
      </c>
      <c r="V68" s="235">
        <f t="shared" si="20"/>
        <v>8.0970079972589495E-2</v>
      </c>
      <c r="W68" s="235">
        <f t="shared" si="20"/>
        <v>8.1262175391236063E-2</v>
      </c>
      <c r="X68" s="235">
        <f t="shared" si="20"/>
        <v>7.906648877697392E-2</v>
      </c>
      <c r="Y68" s="235">
        <f t="shared" si="20"/>
        <v>8.1317661014950415E-2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</v>
      </c>
      <c r="C72" s="320">
        <f t="shared" si="21"/>
        <v>33.859480761038007</v>
      </c>
      <c r="D72" s="320">
        <f t="shared" si="21"/>
        <v>32.556683940060388</v>
      </c>
      <c r="E72" s="320">
        <f t="shared" si="21"/>
        <v>34.410605999683717</v>
      </c>
      <c r="F72" s="320">
        <f t="shared" si="21"/>
        <v>35.005746367309847</v>
      </c>
      <c r="G72" s="320">
        <f t="shared" si="21"/>
        <v>33.273407087200688</v>
      </c>
      <c r="H72" s="320">
        <f t="shared" si="21"/>
        <v>30.280075308652819</v>
      </c>
      <c r="I72" s="320">
        <f t="shared" si="21"/>
        <v>29.223119137260337</v>
      </c>
      <c r="J72" s="320">
        <f t="shared" si="21"/>
        <v>29.536418993568113</v>
      </c>
      <c r="K72" s="320">
        <f t="shared" si="21"/>
        <v>31.340516934491951</v>
      </c>
      <c r="L72" s="320">
        <f t="shared" si="21"/>
        <v>27.702085430671744</v>
      </c>
      <c r="M72" s="320">
        <f t="shared" si="21"/>
        <v>24.924492419182691</v>
      </c>
      <c r="N72" s="320">
        <f t="shared" si="21"/>
        <v>25.658072416930921</v>
      </c>
      <c r="O72" s="320">
        <f t="shared" si="21"/>
        <v>25.663413278733437</v>
      </c>
      <c r="P72" s="320">
        <f t="shared" si="21"/>
        <v>22.437509136768156</v>
      </c>
      <c r="Q72" s="320">
        <f t="shared" si="21"/>
        <v>21.349572942242173</v>
      </c>
      <c r="R72" s="320">
        <f t="shared" si="21"/>
        <v>21.233046283665814</v>
      </c>
      <c r="S72" s="320">
        <f t="shared" si="21"/>
        <v>20.862461114388751</v>
      </c>
      <c r="T72" s="320">
        <f t="shared" si="21"/>
        <v>21.155617032714073</v>
      </c>
      <c r="U72" s="320">
        <f t="shared" si="21"/>
        <v>21.009449719205396</v>
      </c>
      <c r="V72" s="320">
        <f t="shared" si="21"/>
        <v>23.129100041450613</v>
      </c>
      <c r="W72" s="320">
        <f t="shared" si="21"/>
        <v>21.759846802709635</v>
      </c>
      <c r="X72" s="320">
        <f t="shared" si="21"/>
        <v>19.940487487099581</v>
      </c>
      <c r="Y72" s="320">
        <f t="shared" si="21"/>
        <v>19.224191617035547</v>
      </c>
      <c r="DA72" s="95"/>
    </row>
    <row r="73" spans="1:105" ht="12" customHeight="1" x14ac:dyDescent="0.25">
      <c r="A73" s="55" t="s">
        <v>91</v>
      </c>
      <c r="B73" s="330">
        <f>IF(B$6=0,0,B$6/TRE!B$5*1000)</f>
        <v>0.87584735737371067</v>
      </c>
      <c r="C73" s="330">
        <f>IF(C$6=0,0,C$6/TRE!C$5*1000)</f>
        <v>0.85964818660844489</v>
      </c>
      <c r="D73" s="330">
        <f>IF(D$6=0,0,D$6/TRE!D$5*1000)</f>
        <v>0.91087984081028828</v>
      </c>
      <c r="E73" s="330">
        <f>IF(E$6=0,0,E$6/TRE!E$5*1000)</f>
        <v>0.90618951167392225</v>
      </c>
      <c r="F73" s="330">
        <f>IF(F$6=0,0,F$6/TRE!F$5*1000)</f>
        <v>0.95646690287866365</v>
      </c>
      <c r="G73" s="330">
        <f>IF(G$6=0,0,G$6/TRE!G$5*1000)</f>
        <v>0.90805079842070313</v>
      </c>
      <c r="H73" s="330">
        <f>IF(H$6=0,0,H$6/TRE!H$5*1000)</f>
        <v>0.82835700812313862</v>
      </c>
      <c r="I73" s="330">
        <f>IF(I$6=0,0,I$6/TRE!I$5*1000)</f>
        <v>0.79581312549282246</v>
      </c>
      <c r="J73" s="330">
        <f>IF(J$6=0,0,J$6/TRE!J$5*1000)</f>
        <v>0.80725058699893848</v>
      </c>
      <c r="K73" s="330">
        <f>IF(K$6=0,0,K$6/TRE!K$5*1000)</f>
        <v>0.82256175474730531</v>
      </c>
      <c r="L73" s="330">
        <f>IF(L$6=0,0,L$6/TRE!L$5*1000)</f>
        <v>0.69920641205406231</v>
      </c>
      <c r="M73" s="330">
        <f>IF(M$6=0,0,M$6/TRE!M$5*1000)</f>
        <v>0.61369169535317425</v>
      </c>
      <c r="N73" s="330">
        <f>IF(N$6=0,0,N$6/TRE!N$5*1000)</f>
        <v>0.61456364326868795</v>
      </c>
      <c r="O73" s="330">
        <f>IF(O$6=0,0,O$6/TRE!O$5*1000)</f>
        <v>0.60649009917397689</v>
      </c>
      <c r="P73" s="330">
        <f>IF(P$6=0,0,P$6/TRE!P$5*1000)</f>
        <v>0.53329021565030321</v>
      </c>
      <c r="Q73" s="330">
        <f>IF(Q$6=0,0,Q$6/TRE!Q$5*1000)</f>
        <v>0.51010526614945573</v>
      </c>
      <c r="R73" s="330">
        <f>IF(R$6=0,0,R$6/TRE!R$5*1000)</f>
        <v>0.49743133782917315</v>
      </c>
      <c r="S73" s="330">
        <f>IF(S$6=0,0,S$6/TRE!S$5*1000)</f>
        <v>0.48645061386924132</v>
      </c>
      <c r="T73" s="330">
        <f>IF(T$6=0,0,T$6/TRE!T$5*1000)</f>
        <v>0.51332987413471243</v>
      </c>
      <c r="U73" s="330">
        <f>IF(U$6=0,0,U$6/TRE!U$5*1000)</f>
        <v>0.52129794347624347</v>
      </c>
      <c r="V73" s="330">
        <f>IF(V$6=0,0,V$6/TRE!V$5*1000)</f>
        <v>0.57617384447658659</v>
      </c>
      <c r="W73" s="330">
        <f>IF(W$6=0,0,W$6/TRE!W$5*1000)</f>
        <v>0.54401955936987012</v>
      </c>
      <c r="X73" s="330">
        <f>IF(X$6=0,0,X$6/TRE!X$5*1000)</f>
        <v>0.48506334897497827</v>
      </c>
      <c r="Y73" s="330">
        <f>IF(Y$6=0,0,Y$6/TRE!Y$5*1000)</f>
        <v>0.48095362413236348</v>
      </c>
      <c r="DA73" s="67"/>
    </row>
    <row r="74" spans="1:105" ht="12" customHeight="1" x14ac:dyDescent="0.25">
      <c r="A74" s="173" t="s">
        <v>92</v>
      </c>
      <c r="B74" s="331">
        <f>IF(B$7=0,0,B$7/TRE!B$5*1000)</f>
        <v>1.1911524060282459</v>
      </c>
      <c r="C74" s="331">
        <f>IF(C$7=0,0,C$7/TRE!C$5*1000)</f>
        <v>1.1691215337874854</v>
      </c>
      <c r="D74" s="331">
        <f>IF(D$7=0,0,D$7/TRE!D$5*1000)</f>
        <v>1.2387965835019921</v>
      </c>
      <c r="E74" s="331">
        <f>IF(E$7=0,0,E$7/TRE!E$5*1000)</f>
        <v>1.2324177358765345</v>
      </c>
      <c r="F74" s="331">
        <f>IF(F$7=0,0,F$7/TRE!F$5*1000)</f>
        <v>1.3007949879149827</v>
      </c>
      <c r="G74" s="331">
        <f>IF(G$7=0,0,G$7/TRE!G$5*1000)</f>
        <v>1.2349490858521563</v>
      </c>
      <c r="H74" s="331">
        <f>IF(H$7=0,0,H$7/TRE!H$5*1000)</f>
        <v>1.1265655310474689</v>
      </c>
      <c r="I74" s="331">
        <f>IF(I$7=0,0,I$7/TRE!I$5*1000)</f>
        <v>1.0823058506702388</v>
      </c>
      <c r="J74" s="331">
        <f>IF(J$7=0,0,J$7/TRE!J$5*1000)</f>
        <v>1.0978607983185567</v>
      </c>
      <c r="K74" s="331">
        <f>IF(K$7=0,0,K$7/TRE!K$5*1000)</f>
        <v>1.1186839864563352</v>
      </c>
      <c r="L74" s="331">
        <f>IF(L$7=0,0,L$7/TRE!L$5*1000)</f>
        <v>0.95092072039352482</v>
      </c>
      <c r="M74" s="331">
        <f>IF(M$7=0,0,M$7/TRE!M$5*1000)</f>
        <v>0.8346207056803171</v>
      </c>
      <c r="N74" s="331">
        <f>IF(N$7=0,0,N$7/TRE!N$5*1000)</f>
        <v>0.83580655484541577</v>
      </c>
      <c r="O74" s="331">
        <f>IF(O$7=0,0,O$7/TRE!O$5*1000)</f>
        <v>0.82482653487660851</v>
      </c>
      <c r="P74" s="331">
        <f>IF(P$7=0,0,P$7/TRE!P$5*1000)</f>
        <v>0.72527469328441252</v>
      </c>
      <c r="Q74" s="331">
        <f>IF(Q$7=0,0,Q$7/TRE!Q$5*1000)</f>
        <v>0.69374316196326002</v>
      </c>
      <c r="R74" s="331">
        <f>IF(R$7=0,0,R$7/TRE!R$5*1000)</f>
        <v>0.67650661944767554</v>
      </c>
      <c r="S74" s="331">
        <f>IF(S$7=0,0,S$7/TRE!S$5*1000)</f>
        <v>0.66157283486216834</v>
      </c>
      <c r="T74" s="331">
        <f>IF(T$7=0,0,T$7/TRE!T$5*1000)</f>
        <v>0.6981286288232087</v>
      </c>
      <c r="U74" s="331">
        <f>IF(U$7=0,0,U$7/TRE!U$5*1000)</f>
        <v>0.70896520312769096</v>
      </c>
      <c r="V74" s="331">
        <f>IF(V$7=0,0,V$7/TRE!V$5*1000)</f>
        <v>0.7835964284881578</v>
      </c>
      <c r="W74" s="331">
        <f>IF(W$7=0,0,W$7/TRE!W$5*1000)</f>
        <v>0.73986660074302357</v>
      </c>
      <c r="X74" s="331">
        <f>IF(X$7=0,0,X$7/TRE!X$5*1000)</f>
        <v>0.65968615460597047</v>
      </c>
      <c r="Y74" s="331">
        <f>IF(Y$7=0,0,Y$7/TRE!Y$5*1000)</f>
        <v>0.65409692882001447</v>
      </c>
      <c r="DA74" s="177"/>
    </row>
    <row r="75" spans="1:105" ht="12" customHeight="1" x14ac:dyDescent="0.25">
      <c r="A75" s="173" t="s">
        <v>93</v>
      </c>
      <c r="B75" s="331">
        <f>IF(B$8=0,0,B$8/TRE!B$5*1000)</f>
        <v>1.4714235603878332</v>
      </c>
      <c r="C75" s="331">
        <f>IF(C$8=0,0,C$8/TRE!C$5*1000)</f>
        <v>1.4442089535021878</v>
      </c>
      <c r="D75" s="331">
        <f>IF(D$8=0,0,D$8/TRE!D$5*1000)</f>
        <v>1.5302781325612846</v>
      </c>
      <c r="E75" s="331">
        <f>IF(E$8=0,0,E$8/TRE!E$5*1000)</f>
        <v>1.5223983796121894</v>
      </c>
      <c r="F75" s="331">
        <f>IF(F$8=0,0,F$8/TRE!F$5*1000)</f>
        <v>1.6068643968361549</v>
      </c>
      <c r="G75" s="331">
        <f>IF(G$8=0,0,G$8/TRE!G$5*1000)</f>
        <v>1.5255253413467815</v>
      </c>
      <c r="H75" s="331">
        <f>IF(H$8=0,0,H$8/TRE!H$5*1000)</f>
        <v>1.3916397736468733</v>
      </c>
      <c r="I75" s="331">
        <f>IF(I$8=0,0,I$8/TRE!I$5*1000)</f>
        <v>1.3369660508279422</v>
      </c>
      <c r="J75" s="331">
        <f>IF(J$8=0,0,J$8/TRE!J$5*1000)</f>
        <v>1.3561809861582172</v>
      </c>
      <c r="K75" s="331">
        <f>IF(K$8=0,0,K$8/TRE!K$5*1000)</f>
        <v>1.3819037479754734</v>
      </c>
      <c r="L75" s="331">
        <f>IF(L$8=0,0,L$8/TRE!L$5*1000)</f>
        <v>1.1746667722508248</v>
      </c>
      <c r="M75" s="331">
        <f>IF(M$8=0,0,M$8/TRE!M$5*1000)</f>
        <v>1.0310020481933326</v>
      </c>
      <c r="N75" s="331">
        <f>IF(N$8=0,0,N$8/TRE!N$5*1000)</f>
        <v>1.0324669206913963</v>
      </c>
      <c r="O75" s="331">
        <f>IF(O$8=0,0,O$8/TRE!O$5*1000)</f>
        <v>1.0189033666122809</v>
      </c>
      <c r="P75" s="331">
        <f>IF(P$8=0,0,P$8/TRE!P$5*1000)</f>
        <v>0.89592756229250958</v>
      </c>
      <c r="Q75" s="331">
        <f>IF(Q$8=0,0,Q$8/TRE!Q$5*1000)</f>
        <v>0.85697684713108557</v>
      </c>
      <c r="R75" s="331">
        <f>IF(R$8=0,0,R$8/TRE!R$5*1000)</f>
        <v>0.83568464755301086</v>
      </c>
      <c r="S75" s="331">
        <f>IF(S$8=0,0,S$8/TRE!S$5*1000)</f>
        <v>0.81723703130032554</v>
      </c>
      <c r="T75" s="331">
        <f>IF(T$8=0,0,T$8/TRE!T$5*1000)</f>
        <v>0.86239418854631655</v>
      </c>
      <c r="U75" s="331">
        <f>IF(U$8=0,0,U$8/TRE!U$5*1000)</f>
        <v>0.87578054504008873</v>
      </c>
      <c r="V75" s="331">
        <f>IF(V$8=0,0,V$8/TRE!V$5*1000)</f>
        <v>0.9679720587206655</v>
      </c>
      <c r="W75" s="331">
        <f>IF(W$8=0,0,W$8/TRE!W$5*1000)</f>
        <v>0.91395285974138218</v>
      </c>
      <c r="X75" s="331">
        <f>IF(X$8=0,0,X$8/TRE!X$5*1000)</f>
        <v>0.8149064262779635</v>
      </c>
      <c r="Y75" s="331">
        <f>IF(Y$8=0,0,Y$8/TRE!Y$5*1000)</f>
        <v>0.80800208854237077</v>
      </c>
      <c r="DA75" s="177"/>
    </row>
    <row r="76" spans="1:105" ht="12" customHeight="1" x14ac:dyDescent="0.25">
      <c r="A76" s="173" t="s">
        <v>94</v>
      </c>
      <c r="B76" s="331">
        <f>IF(B$9=0,0,B$9/TRE!B$5*1000)</f>
        <v>0.91088125166865852</v>
      </c>
      <c r="C76" s="331">
        <f>IF(C$9=0,0,C$9/TRE!C$5*1000)</f>
        <v>0.89403411407278288</v>
      </c>
      <c r="D76" s="331">
        <f>IF(D$9=0,0,D$9/TRE!D$5*1000)</f>
        <v>0.94731503444269982</v>
      </c>
      <c r="E76" s="331">
        <f>IF(E$9=0,0,E$9/TRE!E$5*1000)</f>
        <v>0.94243709214087912</v>
      </c>
      <c r="F76" s="331">
        <f>IF(F$9=0,0,F$9/TRE!F$5*1000)</f>
        <v>0.99472557899380987</v>
      </c>
      <c r="G76" s="331">
        <f>IF(G$9=0,0,G$9/TRE!G$5*1000)</f>
        <v>0.94437283035753139</v>
      </c>
      <c r="H76" s="331">
        <f>IF(H$9=0,0,H$9/TRE!H$5*1000)</f>
        <v>0.86149128844806444</v>
      </c>
      <c r="I76" s="331">
        <f>IF(I$9=0,0,I$9/TRE!I$5*1000)</f>
        <v>0.82764565051253502</v>
      </c>
      <c r="J76" s="331">
        <f>IF(J$9=0,0,J$9/TRE!J$5*1000)</f>
        <v>0.83954061047889628</v>
      </c>
      <c r="K76" s="331">
        <f>IF(K$9=0,0,K$9/TRE!K$5*1000)</f>
        <v>0.85546422493719765</v>
      </c>
      <c r="L76" s="331">
        <f>IF(L$9=0,0,L$9/TRE!L$5*1000)</f>
        <v>0.7271746685362247</v>
      </c>
      <c r="M76" s="331">
        <f>IF(M$9=0,0,M$9/TRE!M$5*1000)</f>
        <v>0.63823936316730145</v>
      </c>
      <c r="N76" s="331">
        <f>IF(N$9=0,0,N$9/TRE!N$5*1000)</f>
        <v>0.63914618899943565</v>
      </c>
      <c r="O76" s="331">
        <f>IF(O$9=0,0,O$9/TRE!O$5*1000)</f>
        <v>0.63074970314093592</v>
      </c>
      <c r="P76" s="331">
        <f>IF(P$9=0,0,P$9/TRE!P$5*1000)</f>
        <v>0.55462182427631546</v>
      </c>
      <c r="Q76" s="331">
        <f>IF(Q$9=0,0,Q$9/TRE!Q$5*1000)</f>
        <v>0.53050947679543392</v>
      </c>
      <c r="R76" s="331">
        <f>IF(R$9=0,0,R$9/TRE!R$5*1000)</f>
        <v>0.51732859134233999</v>
      </c>
      <c r="S76" s="331">
        <f>IF(S$9=0,0,S$9/TRE!S$5*1000)</f>
        <v>0.50590863842401101</v>
      </c>
      <c r="T76" s="331">
        <f>IF(T$9=0,0,T$9/TRE!T$5*1000)</f>
        <v>0.53386306910010073</v>
      </c>
      <c r="U76" s="331">
        <f>IF(U$9=0,0,U$9/TRE!U$5*1000)</f>
        <v>0.54214986121529307</v>
      </c>
      <c r="V76" s="331">
        <f>IF(V$9=0,0,V$9/TRE!V$5*1000)</f>
        <v>0.59922079825565</v>
      </c>
      <c r="W76" s="331">
        <f>IF(W$9=0,0,W$9/TRE!W$5*1000)</f>
        <v>0.56578034174466485</v>
      </c>
      <c r="X76" s="331">
        <f>IF(X$9=0,0,X$9/TRE!X$5*1000)</f>
        <v>0.50446588293397732</v>
      </c>
      <c r="Y76" s="331">
        <f>IF(Y$9=0,0,Y$9/TRE!Y$5*1000)</f>
        <v>0.50019176909765795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0.95778256542810281</v>
      </c>
      <c r="C77" s="332">
        <f>IF(C$10=0,0,C$10/TRE!C$5*1000)</f>
        <v>0.95004485273367023</v>
      </c>
      <c r="D77" s="332">
        <f>IF(D$10=0,0,D$10/TRE!D$5*1000)</f>
        <v>0.96438234560486014</v>
      </c>
      <c r="E77" s="332">
        <f>IF(E$10=0,0,E$10/TRE!E$5*1000)</f>
        <v>0.96667675701484213</v>
      </c>
      <c r="F77" s="332">
        <f>IF(F$10=0,0,F$10/TRE!F$5*1000)</f>
        <v>1.0004551547513436</v>
      </c>
      <c r="G77" s="332">
        <f>IF(G$10=0,0,G$10/TRE!G$5*1000)</f>
        <v>0.96617817344997625</v>
      </c>
      <c r="H77" s="332">
        <f>IF(H$10=0,0,H$10/TRE!H$5*1000)</f>
        <v>0.87397995589546729</v>
      </c>
      <c r="I77" s="332">
        <f>IF(I$10=0,0,I$10/TRE!I$5*1000)</f>
        <v>0.83587901095231298</v>
      </c>
      <c r="J77" s="332">
        <f>IF(J$10=0,0,J$10/TRE!J$5*1000)</f>
        <v>0.84463178269935058</v>
      </c>
      <c r="K77" s="332">
        <f>IF(K$10=0,0,K$10/TRE!K$5*1000)</f>
        <v>0.85357122545241593</v>
      </c>
      <c r="L77" s="332">
        <f>IF(L$10=0,0,L$10/TRE!L$5*1000)</f>
        <v>0.74734030363838289</v>
      </c>
      <c r="M77" s="332">
        <f>IF(M$10=0,0,M$10/TRE!M$5*1000)</f>
        <v>0.67229710258134001</v>
      </c>
      <c r="N77" s="332">
        <f>IF(N$10=0,0,N$10/TRE!N$5*1000)</f>
        <v>0.6943286872004093</v>
      </c>
      <c r="O77" s="332">
        <f>IF(O$10=0,0,O$10/TRE!O$5*1000)</f>
        <v>0.69583252908538484</v>
      </c>
      <c r="P77" s="332">
        <f>IF(P$10=0,0,P$10/TRE!P$5*1000)</f>
        <v>0.60843397478766803</v>
      </c>
      <c r="Q77" s="332">
        <f>IF(Q$10=0,0,Q$10/TRE!Q$5*1000)</f>
        <v>0.57844658029961993</v>
      </c>
      <c r="R77" s="332">
        <f>IF(R$10=0,0,R$10/TRE!R$5*1000)</f>
        <v>0.57826257079611643</v>
      </c>
      <c r="S77" s="332">
        <f>IF(S$10=0,0,S$10/TRE!S$5*1000)</f>
        <v>0.56671864687789542</v>
      </c>
      <c r="T77" s="332">
        <f>IF(T$10=0,0,T$10/TRE!T$5*1000)</f>
        <v>0.57021754776360223</v>
      </c>
      <c r="U77" s="332">
        <f>IF(U$10=0,0,U$10/TRE!U$5*1000)</f>
        <v>0.56585579254344742</v>
      </c>
      <c r="V77" s="332">
        <f>IF(V$10=0,0,V$10/TRE!V$5*1000)</f>
        <v>0.62280922893808444</v>
      </c>
      <c r="W77" s="332">
        <f>IF(W$10=0,0,W$10/TRE!W$5*1000)</f>
        <v>0.58593447863941717</v>
      </c>
      <c r="X77" s="332">
        <f>IF(X$10=0,0,X$10/TRE!X$5*1000)</f>
        <v>0.53752405286662031</v>
      </c>
      <c r="Y77" s="332">
        <f>IF(Y$10=0,0,Y$10/TRE!Y$5*1000)</f>
        <v>0.518240902578469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6.2609962476224368</v>
      </c>
      <c r="C78" s="348">
        <f>IF(C$16=0,0,C$16/TRE!C$5*1000)</f>
        <v>6.2780854328725892</v>
      </c>
      <c r="D78" s="348">
        <f>IF(D$16=0,0,D$16/TRE!D$5*1000)</f>
        <v>6.1682594836346292</v>
      </c>
      <c r="E78" s="348">
        <f>IF(E$16=0,0,E$16/TRE!E$5*1000)</f>
        <v>6.2582856365432162</v>
      </c>
      <c r="F78" s="348">
        <f>IF(F$16=0,0,F$16/TRE!F$5*1000)</f>
        <v>6.4844315585735215</v>
      </c>
      <c r="G78" s="348">
        <f>IF(G$16=0,0,G$16/TRE!G$5*1000)</f>
        <v>6.1344652321127002</v>
      </c>
      <c r="H78" s="348">
        <f>IF(H$16=0,0,H$16/TRE!H$5*1000)</f>
        <v>5.5422537074499258</v>
      </c>
      <c r="I78" s="348">
        <f>IF(I$16=0,0,I$16/TRE!I$5*1000)</f>
        <v>5.3226412368223599</v>
      </c>
      <c r="J78" s="348">
        <f>IF(J$16=0,0,J$16/TRE!J$5*1000)</f>
        <v>5.3868388855261449</v>
      </c>
      <c r="K78" s="348">
        <f>IF(K$16=0,0,K$16/TRE!K$5*1000)</f>
        <v>5.5324060908952886</v>
      </c>
      <c r="L78" s="348">
        <f>IF(L$16=0,0,L$16/TRE!L$5*1000)</f>
        <v>4.8438723383969293</v>
      </c>
      <c r="M78" s="348">
        <f>IF(M$16=0,0,M$16/TRE!M$5*1000)</f>
        <v>4.3574812204346109</v>
      </c>
      <c r="N78" s="348">
        <f>IF(N$16=0,0,N$16/TRE!N$5*1000)</f>
        <v>4.500278528150802</v>
      </c>
      <c r="O78" s="348">
        <f>IF(O$16=0,0,O$16/TRE!O$5*1000)</f>
        <v>4.5100256514793466</v>
      </c>
      <c r="P78" s="348">
        <f>IF(P$16=0,0,P$16/TRE!P$5*1000)</f>
        <v>3.9435535402904405</v>
      </c>
      <c r="Q78" s="348">
        <f>IF(Q$16=0,0,Q$16/TRE!Q$5*1000)</f>
        <v>3.7491907982382759</v>
      </c>
      <c r="R78" s="348">
        <f>IF(R$16=0,0,R$16/TRE!R$5*1000)</f>
        <v>3.7479981440489012</v>
      </c>
      <c r="S78" s="348">
        <f>IF(S$16=0,0,S$16/TRE!S$5*1000)</f>
        <v>3.6923672753985031</v>
      </c>
      <c r="T78" s="348">
        <f>IF(T$16=0,0,T$16/TRE!T$5*1000)</f>
        <v>3.7115329107433794</v>
      </c>
      <c r="U78" s="348">
        <f>IF(U$16=0,0,U$16/TRE!U$5*1000)</f>
        <v>3.6778588907214211</v>
      </c>
      <c r="V78" s="348">
        <f>IF(V$16=0,0,V$16/TRE!V$5*1000)</f>
        <v>4.0494249840815844</v>
      </c>
      <c r="W78" s="348">
        <f>IF(W$16=0,0,W$16/TRE!W$5*1000)</f>
        <v>3.8101630724273514</v>
      </c>
      <c r="X78" s="348">
        <f>IF(X$16=0,0,X$16/TRE!X$5*1000)</f>
        <v>3.4990088818617862</v>
      </c>
      <c r="Y78" s="348">
        <f>IF(Y$16=0,0,Y$16/TRE!Y$5*1000)</f>
        <v>3.3656625655895156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1.2421554955482299</v>
      </c>
      <c r="C79" s="348">
        <f>IF(C$24=0,0,C$24/TRE!C$5*1000)</f>
        <v>0.87684115034061416</v>
      </c>
      <c r="D79" s="348">
        <f>IF(D$24=0,0,D$24/TRE!D$5*1000)</f>
        <v>1.1575860951787398</v>
      </c>
      <c r="E79" s="348">
        <f>IF(E$24=0,0,E$24/TRE!E$5*1000)</f>
        <v>1.4109263995953001</v>
      </c>
      <c r="F79" s="348">
        <f>IF(F$24=0,0,F$24/TRE!F$5*1000)</f>
        <v>1.6479031429670608</v>
      </c>
      <c r="G79" s="348">
        <f>IF(G$24=0,0,G$24/TRE!G$5*1000)</f>
        <v>1.6881655636570569</v>
      </c>
      <c r="H79" s="348">
        <f>IF(H$24=0,0,H$24/TRE!H$5*1000)</f>
        <v>1.8100083986816424</v>
      </c>
      <c r="I79" s="348">
        <f>IF(I$24=0,0,I$24/TRE!I$5*1000)</f>
        <v>1.8537496727929408</v>
      </c>
      <c r="J79" s="348">
        <f>IF(J$24=0,0,J$24/TRE!J$5*1000)</f>
        <v>1.9265786179272206</v>
      </c>
      <c r="K79" s="348">
        <f>IF(K$24=0,0,K$24/TRE!K$5*1000)</f>
        <v>2.4733801385376832</v>
      </c>
      <c r="L79" s="348">
        <f>IF(L$24=0,0,L$24/TRE!L$5*1000)</f>
        <v>2.32496891381696</v>
      </c>
      <c r="M79" s="348">
        <f>IF(M$24=0,0,M$24/TRE!M$5*1000)</f>
        <v>2.1419450061285121</v>
      </c>
      <c r="N79" s="348">
        <f>IF(N$24=0,0,N$24/TRE!N$5*1000)</f>
        <v>2.2469200928620312</v>
      </c>
      <c r="O79" s="348">
        <f>IF(O$24=0,0,O$24/TRE!O$5*1000)</f>
        <v>2.26225731708803</v>
      </c>
      <c r="P79" s="348">
        <f>IF(P$24=0,0,P$24/TRE!P$5*1000)</f>
        <v>1.9746400395492334</v>
      </c>
      <c r="Q79" s="348">
        <f>IF(Q$24=0,0,Q$24/TRE!Q$5*1000)</f>
        <v>1.8738633256844786</v>
      </c>
      <c r="R79" s="348">
        <f>IF(R$24=0,0,R$24/TRE!R$5*1000)</f>
        <v>1.8838344199906254</v>
      </c>
      <c r="S79" s="348">
        <f>IF(S$24=0,0,S$24/TRE!S$5*1000)</f>
        <v>1.8464348543770579</v>
      </c>
      <c r="T79" s="348">
        <f>IF(T$24=0,0,T$24/TRE!T$5*1000)</f>
        <v>1.8279381578256497</v>
      </c>
      <c r="U79" s="348">
        <f>IF(U$24=0,0,U$24/TRE!U$5*1000)</f>
        <v>1.7833760377994887</v>
      </c>
      <c r="V79" s="348">
        <f>IF(V$24=0,0,V$24/TRE!V$5*1000)</f>
        <v>1.9580429643499637</v>
      </c>
      <c r="W79" s="348">
        <f>IF(W$24=0,0,W$24/TRE!W$5*1000)</f>
        <v>1.8350207827201075</v>
      </c>
      <c r="X79" s="348">
        <f>IF(X$24=0,0,X$24/TRE!X$5*1000)</f>
        <v>1.7227402665573854</v>
      </c>
      <c r="Y79" s="348">
        <f>IF(Y$24=0,0,Y$24/TRE!Y$5*1000)</f>
        <v>1.6238623606522351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8.9442803537463433</v>
      </c>
      <c r="C80" s="348">
        <f>IF(C$27=0,0,C$27/TRE!C$5*1000)</f>
        <v>8.9686934755322678</v>
      </c>
      <c r="D80" s="348">
        <f>IF(D$27=0,0,D$27/TRE!D$5*1000)</f>
        <v>8.8117992623351853</v>
      </c>
      <c r="E80" s="348">
        <f>IF(E$27=0,0,E$27/TRE!E$5*1000)</f>
        <v>8.9404080522045977</v>
      </c>
      <c r="F80" s="348">
        <f>IF(F$27=0,0,F$27/TRE!F$5*1000)</f>
        <v>9.2634736551050345</v>
      </c>
      <c r="G80" s="348">
        <f>IF(G$27=0,0,G$27/TRE!G$5*1000)</f>
        <v>8.7635217601609945</v>
      </c>
      <c r="H80" s="348">
        <f>IF(H$27=0,0,H$27/TRE!H$5*1000)</f>
        <v>7.9175052963570378</v>
      </c>
      <c r="I80" s="348">
        <f>IF(I$27=0,0,I$27/TRE!I$5*1000)</f>
        <v>7.6037731954605174</v>
      </c>
      <c r="J80" s="348">
        <f>IF(J$27=0,0,J$27/TRE!J$5*1000)</f>
        <v>7.6954841221802086</v>
      </c>
      <c r="K80" s="348">
        <f>IF(K$27=0,0,K$27/TRE!K$5*1000)</f>
        <v>7.903437272707559</v>
      </c>
      <c r="L80" s="348">
        <f>IF(L$27=0,0,L$27/TRE!L$5*1000)</f>
        <v>6.9198176262813229</v>
      </c>
      <c r="M80" s="348">
        <f>IF(M$27=0,0,M$27/TRE!M$5*1000)</f>
        <v>6.2249731720494461</v>
      </c>
      <c r="N80" s="348">
        <f>IF(N$27=0,0,N$27/TRE!N$5*1000)</f>
        <v>6.4289693259297138</v>
      </c>
      <c r="O80" s="348">
        <f>IF(O$27=0,0,O$27/TRE!O$5*1000)</f>
        <v>6.4428937878276384</v>
      </c>
      <c r="P80" s="348">
        <f>IF(P$27=0,0,P$27/TRE!P$5*1000)</f>
        <v>5.6336479147006298</v>
      </c>
      <c r="Q80" s="348">
        <f>IF(Q$27=0,0,Q$27/TRE!Q$5*1000)</f>
        <v>5.3559868546261091</v>
      </c>
      <c r="R80" s="348">
        <f>IF(R$27=0,0,R$27/TRE!R$5*1000)</f>
        <v>5.354283062927002</v>
      </c>
      <c r="S80" s="348">
        <f>IF(S$27=0,0,S$27/TRE!S$5*1000)</f>
        <v>5.2748103934264341</v>
      </c>
      <c r="T80" s="348">
        <f>IF(T$27=0,0,T$27/TRE!T$5*1000)</f>
        <v>5.3021898724905441</v>
      </c>
      <c r="U80" s="348">
        <f>IF(U$27=0,0,U$27/TRE!U$5*1000)</f>
        <v>5.2540841296020329</v>
      </c>
      <c r="V80" s="348">
        <f>IF(V$27=0,0,V$27/TRE!V$5*1000)</f>
        <v>5.784892834402263</v>
      </c>
      <c r="W80" s="348">
        <f>IF(W$27=0,0,W$27/TRE!W$5*1000)</f>
        <v>5.443090103467644</v>
      </c>
      <c r="X80" s="348">
        <f>IF(X$27=0,0,X$27/TRE!X$5*1000)</f>
        <v>4.9985841169454091</v>
      </c>
      <c r="Y80" s="348">
        <f>IF(Y$27=0,0,Y$27/TRE!Y$5*1000)</f>
        <v>4.8080893794135946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5.7400340621766501</v>
      </c>
      <c r="C81" s="348">
        <f>IF(C$35=0,0,C$35/TRE!C$5*1000)</f>
        <v>5.4983366329294849</v>
      </c>
      <c r="D81" s="348">
        <f>IF(D$35=0,0,D$35/TRE!D$5*1000)</f>
        <v>3.4944881260033172</v>
      </c>
      <c r="E81" s="348">
        <f>IF(E$35=0,0,E$35/TRE!E$5*1000)</f>
        <v>4.9357261773737289</v>
      </c>
      <c r="F81" s="348">
        <f>IF(F$35=0,0,F$35/TRE!F$5*1000)</f>
        <v>4.0507402728214785</v>
      </c>
      <c r="G81" s="348">
        <f>IF(G$35=0,0,G$35/TRE!G$5*1000)</f>
        <v>3.7980540395213729</v>
      </c>
      <c r="H81" s="348">
        <f>IF(H$35=0,0,H$35/TRE!H$5*1000)</f>
        <v>3.25971277350921</v>
      </c>
      <c r="I81" s="348">
        <f>IF(I$35=0,0,I$35/TRE!I$5*1000)</f>
        <v>3.1577733247878754</v>
      </c>
      <c r="J81" s="348">
        <f>IF(J$35=0,0,J$35/TRE!J$5*1000)</f>
        <v>3.0834050473757362</v>
      </c>
      <c r="K81" s="348">
        <f>IF(K$35=0,0,K$35/TRE!K$5*1000)</f>
        <v>3.7772007194577708</v>
      </c>
      <c r="L81" s="348">
        <f>IF(L$35=0,0,L$35/TRE!L$5*1000)</f>
        <v>3.6852632477574545</v>
      </c>
      <c r="M81" s="348">
        <f>IF(M$35=0,0,M$35/TRE!M$5*1000)</f>
        <v>3.4698108438317554</v>
      </c>
      <c r="N81" s="348">
        <f>IF(N$35=0,0,N$35/TRE!N$5*1000)</f>
        <v>3.7181417297025021</v>
      </c>
      <c r="O81" s="348">
        <f>IF(O$35=0,0,O$35/TRE!O$5*1000)</f>
        <v>3.7889783777973109</v>
      </c>
      <c r="P81" s="348">
        <f>IF(P$35=0,0,P$35/TRE!P$5*1000)</f>
        <v>3.2749479424702561</v>
      </c>
      <c r="Q81" s="348">
        <f>IF(Q$35=0,0,Q$35/TRE!Q$5*1000)</f>
        <v>3.0942260967111466</v>
      </c>
      <c r="R81" s="348">
        <f>IF(R$35=0,0,R$35/TRE!R$5*1000)</f>
        <v>3.1372218792884663</v>
      </c>
      <c r="S81" s="348">
        <f>IF(S$35=0,0,S$35/TRE!S$5*1000)</f>
        <v>3.0948644565185237</v>
      </c>
      <c r="T81" s="348">
        <f>IF(T$35=0,0,T$35/TRE!T$5*1000)</f>
        <v>3.0035390345656969</v>
      </c>
      <c r="U81" s="348">
        <f>IF(U$35=0,0,U$35/TRE!U$5*1000)</f>
        <v>2.883451841721107</v>
      </c>
      <c r="V81" s="348">
        <f>IF(V$35=0,0,V$35/TRE!V$5*1000)</f>
        <v>3.1485673661997593</v>
      </c>
      <c r="W81" s="348">
        <f>IF(W$35=0,0,W$35/TRE!W$5*1000)</f>
        <v>2.94247263151258</v>
      </c>
      <c r="X81" s="348">
        <f>IF(X$35=0,0,X$35/TRE!X$5*1000)</f>
        <v>2.8135799508894461</v>
      </c>
      <c r="Y81" s="348">
        <f>IF(Y$35=0,0,Y$35/TRE!Y$5*1000)</f>
        <v>2.5932483051734354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4.2040673153938073</v>
      </c>
      <c r="C82" s="348">
        <f>IF(C$46=0,0,C$46/TRE!C$5*1000)</f>
        <v>4.1263112957205355</v>
      </c>
      <c r="D82" s="348">
        <f>IF(D$46=0,0,D$46/TRE!D$5*1000)</f>
        <v>4.3722232358893836</v>
      </c>
      <c r="E82" s="348">
        <f>IF(E$46=0,0,E$46/TRE!E$5*1000)</f>
        <v>4.3497096560348245</v>
      </c>
      <c r="F82" s="348">
        <f>IF(F$46=0,0,F$46/TRE!F$5*1000)</f>
        <v>4.5910411338175843</v>
      </c>
      <c r="G82" s="348">
        <f>IF(G$46=0,0,G$46/TRE!G$5*1000)</f>
        <v>4.3586438324193759</v>
      </c>
      <c r="H82" s="348">
        <f>IF(H$46=0,0,H$46/TRE!H$5*1000)</f>
        <v>3.9761136389910647</v>
      </c>
      <c r="I82" s="348">
        <f>IF(I$46=0,0,I$46/TRE!I$5*1000)</f>
        <v>3.8199030023655487</v>
      </c>
      <c r="J82" s="348">
        <f>IF(J$46=0,0,J$46/TRE!J$5*1000)</f>
        <v>3.874802817594905</v>
      </c>
      <c r="K82" s="348">
        <f>IF(K$46=0,0,K$46/TRE!K$5*1000)</f>
        <v>3.9482964227870663</v>
      </c>
      <c r="L82" s="348">
        <f>IF(L$46=0,0,L$46/TRE!L$5*1000)</f>
        <v>3.3561907778594993</v>
      </c>
      <c r="M82" s="348">
        <f>IF(M$46=0,0,M$46/TRE!M$5*1000)</f>
        <v>2.9457201376952371</v>
      </c>
      <c r="N82" s="348">
        <f>IF(N$46=0,0,N$46/TRE!N$5*1000)</f>
        <v>2.949905487689704</v>
      </c>
      <c r="O82" s="348">
        <f>IF(O$46=0,0,O$46/TRE!O$5*1000)</f>
        <v>2.9111524760350891</v>
      </c>
      <c r="P82" s="348">
        <f>IF(P$46=0,0,P$46/TRE!P$5*1000)</f>
        <v>2.5597930351214555</v>
      </c>
      <c r="Q82" s="348">
        <f>IF(Q$46=0,0,Q$46/TRE!Q$5*1000)</f>
        <v>2.4485052775173877</v>
      </c>
      <c r="R82" s="348">
        <f>IF(R$46=0,0,R$46/TRE!R$5*1000)</f>
        <v>2.3876704215800308</v>
      </c>
      <c r="S82" s="348">
        <f>IF(S$46=0,0,S$46/TRE!S$5*1000)</f>
        <v>2.3349629465723583</v>
      </c>
      <c r="T82" s="348">
        <f>IF(T$46=0,0,T$46/TRE!T$5*1000)</f>
        <v>2.463983395846618</v>
      </c>
      <c r="U82" s="348">
        <f>IF(U$46=0,0,U$46/TRE!U$5*1000)</f>
        <v>2.5022301286859685</v>
      </c>
      <c r="V82" s="348">
        <f>IF(V$46=0,0,V$46/TRE!V$5*1000)</f>
        <v>2.7656344534876158</v>
      </c>
      <c r="W82" s="348">
        <f>IF(W$46=0,0,W$46/TRE!W$5*1000)</f>
        <v>2.6112938849753764</v>
      </c>
      <c r="X82" s="348">
        <f>IF(X$46=0,0,X$46/TRE!X$5*1000)</f>
        <v>2.3283040750798958</v>
      </c>
      <c r="Y82" s="348">
        <f>IF(Y$46=0,0,Y$46/TRE!Y$5*1000)</f>
        <v>2.3085773958353442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2.8468080633439037</v>
      </c>
      <c r="C83" s="333">
        <f>IF(C$47=0,0,C$47/TRE!C$5*1000)</f>
        <v>2.7941551329379437</v>
      </c>
      <c r="D83" s="333">
        <f>IF(D$47=0,0,D$47/TRE!D$5*1000)</f>
        <v>2.960675800098012</v>
      </c>
      <c r="E83" s="333">
        <f>IF(E$47=0,0,E$47/TRE!E$5*1000)</f>
        <v>2.9454306016136771</v>
      </c>
      <c r="F83" s="333">
        <f>IF(F$47=0,0,F$47/TRE!F$5*1000)</f>
        <v>3.1088495826502105</v>
      </c>
      <c r="G83" s="333">
        <f>IF(G$47=0,0,G$47/TRE!G$5*1000)</f>
        <v>2.9514804299020438</v>
      </c>
      <c r="H83" s="333">
        <f>IF(H$47=0,0,H$47/TRE!H$5*1000)</f>
        <v>2.692447936502921</v>
      </c>
      <c r="I83" s="333">
        <f>IF(I$47=0,0,I$47/TRE!I$5*1000)</f>
        <v>2.5866690165752435</v>
      </c>
      <c r="J83" s="333">
        <f>IF(J$47=0,0,J$47/TRE!J$5*1000)</f>
        <v>2.6238447383099421</v>
      </c>
      <c r="K83" s="333">
        <f>IF(K$47=0,0,K$47/TRE!K$5*1000)</f>
        <v>2.6736113505378571</v>
      </c>
      <c r="L83" s="333">
        <f>IF(L$47=0,0,L$47/TRE!L$5*1000)</f>
        <v>2.2726636496865584</v>
      </c>
      <c r="M83" s="333">
        <f>IF(M$47=0,0,M$47/TRE!M$5*1000)</f>
        <v>1.9947111240676643</v>
      </c>
      <c r="N83" s="333">
        <f>IF(N$47=0,0,N$47/TRE!N$5*1000)</f>
        <v>1.9975452575908206</v>
      </c>
      <c r="O83" s="333">
        <f>IF(O$47=0,0,O$47/TRE!O$5*1000)</f>
        <v>1.9713034356168353</v>
      </c>
      <c r="P83" s="333">
        <f>IF(P$47=0,0,P$47/TRE!P$5*1000)</f>
        <v>1.7333783943449301</v>
      </c>
      <c r="Q83" s="333">
        <f>IF(Q$47=0,0,Q$47/TRE!Q$5*1000)</f>
        <v>1.6580192571259191</v>
      </c>
      <c r="R83" s="333">
        <f>IF(R$47=0,0,R$47/TRE!R$5*1000)</f>
        <v>1.616824588862475</v>
      </c>
      <c r="S83" s="333">
        <f>IF(S$47=0,0,S$47/TRE!S$5*1000)</f>
        <v>1.5811334227622302</v>
      </c>
      <c r="T83" s="333">
        <f>IF(T$47=0,0,T$47/TRE!T$5*1000)</f>
        <v>1.6685003528742446</v>
      </c>
      <c r="U83" s="333">
        <f>IF(U$47=0,0,U$47/TRE!U$5*1000)</f>
        <v>1.6943993452726152</v>
      </c>
      <c r="V83" s="333">
        <f>IF(V$47=0,0,V$47/TRE!V$5*1000)</f>
        <v>1.8727650800502793</v>
      </c>
      <c r="W83" s="333">
        <f>IF(W$47=0,0,W$47/TRE!W$5*1000)</f>
        <v>1.7682524873682179</v>
      </c>
      <c r="X83" s="333">
        <f>IF(X$47=0,0,X$47/TRE!X$5*1000)</f>
        <v>1.5766243301061476</v>
      </c>
      <c r="Y83" s="333">
        <f>IF(Y$47=0,0,Y$47/TRE!Y$5*1000)</f>
        <v>1.5632662972005482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BG: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7.1535568504861882</v>
      </c>
      <c r="C5" s="223">
        <v>7.5709125094365763</v>
      </c>
      <c r="D5" s="223">
        <v>10.450457345171239</v>
      </c>
      <c r="E5" s="223">
        <v>6.6699225195885941</v>
      </c>
      <c r="F5" s="223">
        <v>6.1574191459800369</v>
      </c>
      <c r="G5" s="223">
        <v>6.5731574277417071</v>
      </c>
      <c r="H5" s="223">
        <v>5.7526634088084467</v>
      </c>
      <c r="I5" s="223">
        <v>5.8404610118788884</v>
      </c>
      <c r="J5" s="223">
        <v>6.9677993416495836</v>
      </c>
      <c r="K5" s="223">
        <v>6.3666133901636481</v>
      </c>
      <c r="L5" s="223">
        <v>6.5741859689593154</v>
      </c>
      <c r="M5" s="223">
        <v>8.8568871756987981</v>
      </c>
      <c r="N5" s="223">
        <v>9.366172017792346</v>
      </c>
      <c r="O5" s="223">
        <v>8.7887821518129794</v>
      </c>
      <c r="P5" s="223">
        <v>8.6915647926984523</v>
      </c>
      <c r="Q5" s="223">
        <v>9.9377755594978687</v>
      </c>
      <c r="R5" s="223">
        <v>9.6183268098575745</v>
      </c>
      <c r="S5" s="223">
        <v>10.54670425171231</v>
      </c>
      <c r="T5" s="223">
        <v>10.845501747063199</v>
      </c>
      <c r="U5" s="223">
        <v>9.4259367221812411</v>
      </c>
      <c r="V5" s="223">
        <v>8.6692131659224518</v>
      </c>
      <c r="W5" s="223">
        <v>10.2059888333676</v>
      </c>
      <c r="X5" s="223">
        <v>10.25251682536655</v>
      </c>
      <c r="Y5" s="223">
        <v>11.679646852103399</v>
      </c>
      <c r="DA5" s="89" t="s">
        <v>2444</v>
      </c>
    </row>
    <row r="6" spans="1:105" ht="12" customHeight="1" x14ac:dyDescent="0.25">
      <c r="A6" s="55" t="s">
        <v>91</v>
      </c>
      <c r="B6" s="259">
        <v>0.15335569207414221</v>
      </c>
      <c r="C6" s="259">
        <v>0.1645104163203405</v>
      </c>
      <c r="D6" s="259">
        <v>0.24372790419133131</v>
      </c>
      <c r="E6" s="259">
        <v>0.1467284567879161</v>
      </c>
      <c r="F6" s="259">
        <v>0.13957795377672649</v>
      </c>
      <c r="G6" s="259">
        <v>0.1487200295079168</v>
      </c>
      <c r="H6" s="259">
        <v>0.131559230894917</v>
      </c>
      <c r="I6" s="259">
        <v>0.1330283675460045</v>
      </c>
      <c r="J6" s="259">
        <v>0.1591471099595424</v>
      </c>
      <c r="K6" s="259">
        <v>0.14046019112305511</v>
      </c>
      <c r="L6" s="259">
        <v>0.14080763176691269</v>
      </c>
      <c r="M6" s="259">
        <v>0.18614766270837829</v>
      </c>
      <c r="N6" s="259">
        <v>0.19259452026864021</v>
      </c>
      <c r="O6" s="259">
        <v>0.17872160700945849</v>
      </c>
      <c r="P6" s="259">
        <v>0.17770860282241741</v>
      </c>
      <c r="Q6" s="259">
        <v>0.2040465252114203</v>
      </c>
      <c r="R6" s="259">
        <v>0.19442429404251521</v>
      </c>
      <c r="S6" s="259">
        <v>0.21306334724543871</v>
      </c>
      <c r="T6" s="259">
        <v>0.2260111253416098</v>
      </c>
      <c r="U6" s="259">
        <v>0.19980425345784331</v>
      </c>
      <c r="V6" s="259">
        <v>0.18421271316099161</v>
      </c>
      <c r="W6" s="259">
        <v>0.2174913051373627</v>
      </c>
      <c r="X6" s="259">
        <v>0.21389969497909361</v>
      </c>
      <c r="Y6" s="259">
        <v>0.24888260158634509</v>
      </c>
      <c r="DA6" s="67" t="s">
        <v>2445</v>
      </c>
    </row>
    <row r="7" spans="1:105" ht="12" customHeight="1" x14ac:dyDescent="0.25">
      <c r="A7" s="173" t="s">
        <v>92</v>
      </c>
      <c r="B7" s="224">
        <v>5.4080957176740718E-2</v>
      </c>
      <c r="C7" s="224">
        <v>5.8014675945949161E-2</v>
      </c>
      <c r="D7" s="224">
        <v>8.5950760425479167E-2</v>
      </c>
      <c r="E7" s="224">
        <v>5.1743859525736693E-2</v>
      </c>
      <c r="F7" s="224">
        <v>4.9222231264600222E-2</v>
      </c>
      <c r="G7" s="224">
        <v>5.2446188585245267E-2</v>
      </c>
      <c r="H7" s="224">
        <v>4.6394424856386597E-2</v>
      </c>
      <c r="I7" s="224">
        <v>4.6912516589661349E-2</v>
      </c>
      <c r="J7" s="224">
        <v>5.6123303426930872E-2</v>
      </c>
      <c r="K7" s="224">
        <v>4.9533352681100672E-2</v>
      </c>
      <c r="L7" s="224">
        <v>4.9655877788110307E-2</v>
      </c>
      <c r="M7" s="224">
        <v>6.5645061095059382E-2</v>
      </c>
      <c r="N7" s="224">
        <v>6.7918548455883992E-2</v>
      </c>
      <c r="O7" s="224">
        <v>6.3026259048564709E-2</v>
      </c>
      <c r="P7" s="224">
        <v>6.2669022643979624E-2</v>
      </c>
      <c r="Q7" s="224">
        <v>7.1957103403025371E-2</v>
      </c>
      <c r="R7" s="224">
        <v>6.8563819040690296E-2</v>
      </c>
      <c r="S7" s="224">
        <v>7.5136889948257027E-2</v>
      </c>
      <c r="T7" s="224">
        <v>7.9702930003779898E-2</v>
      </c>
      <c r="U7" s="224">
        <v>7.0461064267246964E-2</v>
      </c>
      <c r="V7" s="224">
        <v>6.4962700224092965E-2</v>
      </c>
      <c r="W7" s="224">
        <v>7.6698411388346641E-2</v>
      </c>
      <c r="X7" s="224">
        <v>7.5431828371193291E-2</v>
      </c>
      <c r="Y7" s="224">
        <v>8.7768566894273495E-2</v>
      </c>
      <c r="DA7" s="177" t="s">
        <v>2446</v>
      </c>
    </row>
    <row r="8" spans="1:105" ht="12" customHeight="1" x14ac:dyDescent="0.25">
      <c r="A8" s="173" t="s">
        <v>93</v>
      </c>
      <c r="B8" s="224">
        <v>0.36107733325813041</v>
      </c>
      <c r="C8" s="224">
        <v>0.38734123014759059</v>
      </c>
      <c r="D8" s="224">
        <v>0.57385950593507662</v>
      </c>
      <c r="E8" s="224">
        <v>0.3454734491657957</v>
      </c>
      <c r="F8" s="224">
        <v>0.32863752658728262</v>
      </c>
      <c r="G8" s="224">
        <v>0.35016262474840021</v>
      </c>
      <c r="H8" s="224">
        <v>0.30975737264490438</v>
      </c>
      <c r="I8" s="224">
        <v>0.31321646788285601</v>
      </c>
      <c r="J8" s="224">
        <v>0.37471327788829611</v>
      </c>
      <c r="K8" s="224">
        <v>0.33071476222167312</v>
      </c>
      <c r="L8" s="224">
        <v>0.33153281429038228</v>
      </c>
      <c r="M8" s="224">
        <v>0.43828631812687863</v>
      </c>
      <c r="N8" s="224">
        <v>0.45346550126818003</v>
      </c>
      <c r="O8" s="224">
        <v>0.42080160430813152</v>
      </c>
      <c r="P8" s="224">
        <v>0.41841647699078838</v>
      </c>
      <c r="Q8" s="224">
        <v>0.48042934818687671</v>
      </c>
      <c r="R8" s="224">
        <v>0.45777371980119008</v>
      </c>
      <c r="S8" s="224">
        <v>0.50165953541026642</v>
      </c>
      <c r="T8" s="224">
        <v>0.53214519344716005</v>
      </c>
      <c r="U8" s="224">
        <v>0.47044088182465432</v>
      </c>
      <c r="V8" s="224">
        <v>0.4337304623049662</v>
      </c>
      <c r="W8" s="224">
        <v>0.51208520142742497</v>
      </c>
      <c r="X8" s="224">
        <v>0.50362872354577148</v>
      </c>
      <c r="Y8" s="224">
        <v>0.58599628653950575</v>
      </c>
      <c r="DA8" s="177" t="s">
        <v>2447</v>
      </c>
    </row>
    <row r="9" spans="1:105" ht="12" customHeight="1" x14ac:dyDescent="0.25">
      <c r="A9" s="173" t="s">
        <v>94</v>
      </c>
      <c r="B9" s="224">
        <v>0.15803403410807601</v>
      </c>
      <c r="C9" s="224">
        <v>0.16952904970317781</v>
      </c>
      <c r="D9" s="224">
        <v>0.25116318411866267</v>
      </c>
      <c r="E9" s="224">
        <v>0.15120462521493011</v>
      </c>
      <c r="F9" s="224">
        <v>0.1438359855415236</v>
      </c>
      <c r="G9" s="224">
        <v>0.15325695380413659</v>
      </c>
      <c r="H9" s="224">
        <v>0.13557263966718569</v>
      </c>
      <c r="I9" s="224">
        <v>0.13708659450307881</v>
      </c>
      <c r="J9" s="224">
        <v>0.16400212775531389</v>
      </c>
      <c r="K9" s="224">
        <v>0.14474513684197679</v>
      </c>
      <c r="L9" s="224">
        <v>0.14510317667616421</v>
      </c>
      <c r="M9" s="224">
        <v>0.191826372270369</v>
      </c>
      <c r="N9" s="224">
        <v>0.19846990074843671</v>
      </c>
      <c r="O9" s="224">
        <v>0.18417377376724869</v>
      </c>
      <c r="P9" s="224">
        <v>0.1831298663903444</v>
      </c>
      <c r="Q9" s="224">
        <v>0.21027126602712609</v>
      </c>
      <c r="R9" s="224">
        <v>0.2003554944755401</v>
      </c>
      <c r="S9" s="224">
        <v>0.21956315954342029</v>
      </c>
      <c r="T9" s="224">
        <v>0.23290592874617561</v>
      </c>
      <c r="U9" s="224">
        <v>0.20589957750397431</v>
      </c>
      <c r="V9" s="224">
        <v>0.18983239422734161</v>
      </c>
      <c r="W9" s="224">
        <v>0.22412619883499821</v>
      </c>
      <c r="X9" s="224">
        <v>0.22042502130074401</v>
      </c>
      <c r="Y9" s="224">
        <v>0.25647513317593412</v>
      </c>
      <c r="DA9" s="177" t="s">
        <v>2448</v>
      </c>
    </row>
    <row r="10" spans="1:105" ht="12" customHeight="1" x14ac:dyDescent="0.25">
      <c r="A10" s="56" t="s">
        <v>95</v>
      </c>
      <c r="B10" s="260">
        <v>0.27252556940819811</v>
      </c>
      <c r="C10" s="260">
        <v>0.29520990569206462</v>
      </c>
      <c r="D10" s="260">
        <v>0.4428067710819803</v>
      </c>
      <c r="E10" s="260">
        <v>0.26357348013260368</v>
      </c>
      <c r="F10" s="260">
        <v>0.24805611408408021</v>
      </c>
      <c r="G10" s="260">
        <v>0.27374212636142808</v>
      </c>
      <c r="H10" s="260">
        <v>0.23961019303389081</v>
      </c>
      <c r="I10" s="260">
        <v>0.2407320203882885</v>
      </c>
      <c r="J10" s="260">
        <v>0.28647230403678448</v>
      </c>
      <c r="K10" s="260">
        <v>0.24282551162765151</v>
      </c>
      <c r="L10" s="260">
        <v>0.24421120946014269</v>
      </c>
      <c r="M10" s="260">
        <v>0.32577637703306539</v>
      </c>
      <c r="N10" s="260">
        <v>0.34205379094411043</v>
      </c>
      <c r="O10" s="260">
        <v>0.320120636339283</v>
      </c>
      <c r="P10" s="260">
        <v>0.31721684609107642</v>
      </c>
      <c r="Q10" s="260">
        <v>0.36301743021909572</v>
      </c>
      <c r="R10" s="260">
        <v>0.35067943188357159</v>
      </c>
      <c r="S10" s="260">
        <v>0.38475189377206781</v>
      </c>
      <c r="T10" s="260">
        <v>0.39796763060971041</v>
      </c>
      <c r="U10" s="260">
        <v>0.34836476507631658</v>
      </c>
      <c r="V10" s="260">
        <v>0.32102405582681132</v>
      </c>
      <c r="W10" s="260">
        <v>0.37866995510382873</v>
      </c>
      <c r="X10" s="260">
        <v>0.37642876328984082</v>
      </c>
      <c r="Y10" s="260">
        <v>0.43285501006985921</v>
      </c>
      <c r="DA10" s="68" t="s">
        <v>2449</v>
      </c>
    </row>
    <row r="11" spans="1:105" ht="12" customHeight="1" x14ac:dyDescent="0.25">
      <c r="A11" s="37" t="s">
        <v>159</v>
      </c>
      <c r="B11" s="226">
        <v>4.6587416075819052E-2</v>
      </c>
      <c r="C11" s="226">
        <v>5.1190391846129259E-2</v>
      </c>
      <c r="D11" s="226">
        <v>1.035323034660101E-2</v>
      </c>
      <c r="E11" s="226">
        <v>1.929812720439587E-2</v>
      </c>
      <c r="F11" s="226">
        <v>1.2062121222372929E-2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5.8363230695887532E-3</v>
      </c>
      <c r="T11" s="226">
        <v>6.9618212339313014E-3</v>
      </c>
      <c r="U11" s="226">
        <v>5.7928273335545871E-3</v>
      </c>
      <c r="V11" s="226">
        <v>3.0189602867207069E-3</v>
      </c>
      <c r="W11" s="226">
        <v>3.3008159628203368E-3</v>
      </c>
      <c r="X11" s="226">
        <v>4.1984173442248061E-3</v>
      </c>
      <c r="Y11" s="226">
        <v>4.0666792413463961E-3</v>
      </c>
      <c r="DA11" s="69" t="s">
        <v>2450</v>
      </c>
    </row>
    <row r="12" spans="1:105" ht="12" customHeight="1" x14ac:dyDescent="0.25">
      <c r="A12" s="37" t="s">
        <v>35</v>
      </c>
      <c r="B12" s="226">
        <v>7.6125909096588109E-5</v>
      </c>
      <c r="C12" s="226">
        <v>0</v>
      </c>
      <c r="D12" s="226">
        <v>3.2305479742095181E-5</v>
      </c>
      <c r="E12" s="226">
        <v>1.9746513513049571E-4</v>
      </c>
      <c r="F12" s="226">
        <v>4.4456336198176041E-4</v>
      </c>
      <c r="G12" s="226">
        <v>9.4494854259603769E-4</v>
      </c>
      <c r="H12" s="226">
        <v>2.9056889126556828E-3</v>
      </c>
      <c r="I12" s="226">
        <v>4.8256960000270122E-3</v>
      </c>
      <c r="J12" s="226">
        <v>7.447959826482593E-3</v>
      </c>
      <c r="K12" s="226">
        <v>3.8750852307489633E-2</v>
      </c>
      <c r="L12" s="226">
        <v>6.6516709261205981E-2</v>
      </c>
      <c r="M12" s="226">
        <v>0.11094926227843969</v>
      </c>
      <c r="N12" s="226">
        <v>0.14097345792527649</v>
      </c>
      <c r="O12" s="226">
        <v>0.141857079797023</v>
      </c>
      <c r="P12" s="226">
        <v>0.13747078027152221</v>
      </c>
      <c r="Q12" s="226">
        <v>0.15282516640341459</v>
      </c>
      <c r="R12" s="226">
        <v>0.16521277611198351</v>
      </c>
      <c r="S12" s="226">
        <v>0.17390123318761139</v>
      </c>
      <c r="T12" s="226">
        <v>0.13840167447426011</v>
      </c>
      <c r="U12" s="226">
        <v>0.1013264639715334</v>
      </c>
      <c r="V12" s="226">
        <v>9.1784312897242842E-2</v>
      </c>
      <c r="W12" s="226">
        <v>0.1042309307752155</v>
      </c>
      <c r="X12" s="226">
        <v>0.13154724535740089</v>
      </c>
      <c r="Y12" s="226">
        <v>0.12157715864603499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0.22586202742328251</v>
      </c>
      <c r="C15" s="226">
        <v>0.24401951384593529</v>
      </c>
      <c r="D15" s="226">
        <v>0.43242123525563719</v>
      </c>
      <c r="E15" s="226">
        <v>0.2440778877930774</v>
      </c>
      <c r="F15" s="226">
        <v>0.23554942949972549</v>
      </c>
      <c r="G15" s="226">
        <v>0.27279717781883212</v>
      </c>
      <c r="H15" s="226">
        <v>0.23670450412123509</v>
      </c>
      <c r="I15" s="226">
        <v>0.23590632438826151</v>
      </c>
      <c r="J15" s="226">
        <v>0.27902434421030192</v>
      </c>
      <c r="K15" s="226">
        <v>0.20407465932016189</v>
      </c>
      <c r="L15" s="226">
        <v>0.17769450019893679</v>
      </c>
      <c r="M15" s="226">
        <v>0.21482711475462571</v>
      </c>
      <c r="N15" s="226">
        <v>0.2010803330188338</v>
      </c>
      <c r="O15" s="226">
        <v>0.17826355654226</v>
      </c>
      <c r="P15" s="226">
        <v>0.17974606581955421</v>
      </c>
      <c r="Q15" s="226">
        <v>0.2101922638156811</v>
      </c>
      <c r="R15" s="226">
        <v>0.18546665577158819</v>
      </c>
      <c r="S15" s="226">
        <v>0.20501433751486761</v>
      </c>
      <c r="T15" s="226">
        <v>0.25260413490151912</v>
      </c>
      <c r="U15" s="226">
        <v>0.2412454737712286</v>
      </c>
      <c r="V15" s="226">
        <v>0.22622078264284781</v>
      </c>
      <c r="W15" s="226">
        <v>0.27113820836579289</v>
      </c>
      <c r="X15" s="226">
        <v>0.2406831005882151</v>
      </c>
      <c r="Y15" s="226">
        <v>0.30721117218247779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1.3392067809024288</v>
      </c>
      <c r="C16" s="261">
        <f t="shared" si="0"/>
        <v>1.4428661174634123</v>
      </c>
      <c r="D16" s="261">
        <f t="shared" si="0"/>
        <v>2.1570377712540374</v>
      </c>
      <c r="E16" s="261">
        <f t="shared" si="0"/>
        <v>1.2865600141296756</v>
      </c>
      <c r="F16" s="261">
        <f t="shared" si="0"/>
        <v>1.2364149646994584</v>
      </c>
      <c r="G16" s="261">
        <f t="shared" si="0"/>
        <v>1.3118371899859345</v>
      </c>
      <c r="H16" s="261">
        <f t="shared" si="0"/>
        <v>1.1444681115433479</v>
      </c>
      <c r="I16" s="261">
        <f t="shared" si="0"/>
        <v>1.1572105331630778</v>
      </c>
      <c r="J16" s="261">
        <f t="shared" si="0"/>
        <v>1.3841707774319405</v>
      </c>
      <c r="K16" s="261">
        <f t="shared" si="0"/>
        <v>1.2093886255887787</v>
      </c>
      <c r="L16" s="261">
        <f t="shared" si="0"/>
        <v>1.2168017359575747</v>
      </c>
      <c r="M16" s="261">
        <f t="shared" si="0"/>
        <v>1.6236193433703086</v>
      </c>
      <c r="N16" s="261">
        <f t="shared" si="0"/>
        <v>1.7051982161618435</v>
      </c>
      <c r="O16" s="261">
        <f t="shared" si="0"/>
        <v>1.5960419181624967</v>
      </c>
      <c r="P16" s="261">
        <f t="shared" si="0"/>
        <v>1.5815067657710848</v>
      </c>
      <c r="Q16" s="261">
        <f t="shared" si="0"/>
        <v>1.8097653008395231</v>
      </c>
      <c r="R16" s="261">
        <f t="shared" si="0"/>
        <v>1.7485827787608352</v>
      </c>
      <c r="S16" s="261">
        <f t="shared" si="0"/>
        <v>1.917479967748668</v>
      </c>
      <c r="T16" s="261">
        <f t="shared" si="0"/>
        <v>1.9809412859020787</v>
      </c>
      <c r="U16" s="261">
        <f t="shared" si="0"/>
        <v>1.7330564923089637</v>
      </c>
      <c r="V16" s="261">
        <f t="shared" si="0"/>
        <v>1.5966272497585343</v>
      </c>
      <c r="W16" s="261">
        <f t="shared" si="0"/>
        <v>1.8823457462367419</v>
      </c>
      <c r="X16" s="261">
        <f t="shared" si="0"/>
        <v>1.8746809221359366</v>
      </c>
      <c r="Y16" s="261">
        <f t="shared" si="0"/>
        <v>2.1543767725934919</v>
      </c>
      <c r="DA16" s="70"/>
    </row>
    <row r="17" spans="1:105" ht="12" customHeight="1" x14ac:dyDescent="0.25">
      <c r="A17" s="60" t="s">
        <v>2404</v>
      </c>
      <c r="B17" s="329">
        <v>0.31608399313830082</v>
      </c>
      <c r="C17" s="329">
        <v>0.44342475206687171</v>
      </c>
      <c r="D17" s="329">
        <v>9.6091101241753435E-2</v>
      </c>
      <c r="E17" s="329">
        <v>0.19502811999539041</v>
      </c>
      <c r="F17" s="329">
        <v>6.3963008759438417E-2</v>
      </c>
      <c r="G17" s="329">
        <v>8.5031850336015527E-2</v>
      </c>
      <c r="H17" s="329">
        <v>9.2868806913838933E-2</v>
      </c>
      <c r="I17" s="329">
        <v>9.3914301453739746E-2</v>
      </c>
      <c r="J17" s="329">
        <v>0.10315803790549059</v>
      </c>
      <c r="K17" s="329">
        <v>0.19360296231679161</v>
      </c>
      <c r="L17" s="329">
        <v>0.33232383779195651</v>
      </c>
      <c r="M17" s="329">
        <v>0.55431311996760857</v>
      </c>
      <c r="N17" s="329">
        <v>0.70431687142788446</v>
      </c>
      <c r="O17" s="329">
        <v>0.70873153076442164</v>
      </c>
      <c r="P17" s="329">
        <v>0.68681715904925933</v>
      </c>
      <c r="Q17" s="329">
        <v>0.76352913988782412</v>
      </c>
      <c r="R17" s="329">
        <v>0.82541882212172091</v>
      </c>
      <c r="S17" s="329">
        <v>0.9266566334515669</v>
      </c>
      <c r="T17" s="329">
        <v>0.75933827443699675</v>
      </c>
      <c r="U17" s="329">
        <v>0.55995979023947573</v>
      </c>
      <c r="V17" s="329">
        <v>0.50111905794370126</v>
      </c>
      <c r="W17" s="329">
        <v>0.57265879087097082</v>
      </c>
      <c r="X17" s="329">
        <v>0.71195219701339862</v>
      </c>
      <c r="Y17" s="329">
        <v>0.65329003881995906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1.8627209428448189E-2</v>
      </c>
      <c r="T18" s="230">
        <v>1.307640791314753E-2</v>
      </c>
      <c r="U18" s="230">
        <v>7.4783912201877986E-3</v>
      </c>
      <c r="V18" s="230">
        <v>2.7376167113846999E-3</v>
      </c>
      <c r="W18" s="230">
        <v>4.2909130279304049E-3</v>
      </c>
      <c r="X18" s="230">
        <v>2.8412530875029729E-3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0.12936166763688131</v>
      </c>
      <c r="D19" s="230">
        <v>0</v>
      </c>
      <c r="E19" s="230">
        <v>0.10539209630979871</v>
      </c>
      <c r="F19" s="230">
        <v>0</v>
      </c>
      <c r="G19" s="230">
        <v>8.0766431481210044E-2</v>
      </c>
      <c r="H19" s="230">
        <v>7.9911622949337194E-2</v>
      </c>
      <c r="I19" s="230">
        <v>7.208235835902467E-2</v>
      </c>
      <c r="J19" s="230">
        <v>6.8836525395562037E-2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3.5431072685088577E-2</v>
      </c>
      <c r="T19" s="230">
        <v>3.9826063218956938E-2</v>
      </c>
      <c r="U19" s="230">
        <v>2.895828854210732E-2</v>
      </c>
      <c r="V19" s="230">
        <v>3.7208995676555369E-2</v>
      </c>
      <c r="W19" s="230">
        <v>4.6623058230472227E-2</v>
      </c>
      <c r="X19" s="230">
        <v>5.0383275847959617E-2</v>
      </c>
      <c r="Y19" s="230">
        <v>3.6592202126200291E-2</v>
      </c>
      <c r="DA19" s="71" t="s">
        <v>2457</v>
      </c>
    </row>
    <row r="20" spans="1:105" ht="12" customHeight="1" x14ac:dyDescent="0.25">
      <c r="A20" s="59" t="s">
        <v>159</v>
      </c>
      <c r="B20" s="230">
        <v>0.2170184494895917</v>
      </c>
      <c r="C20" s="230">
        <v>0.21560792207117099</v>
      </c>
      <c r="D20" s="230">
        <v>5.0743347615882818E-2</v>
      </c>
      <c r="E20" s="230">
        <v>8.874965141533489E-2</v>
      </c>
      <c r="F20" s="230">
        <v>6.1741927707227702E-2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2.9006465568188471E-2</v>
      </c>
      <c r="T20" s="230">
        <v>3.4622307081492033E-2</v>
      </c>
      <c r="U20" s="230">
        <v>2.8967346951799079E-2</v>
      </c>
      <c r="V20" s="230">
        <v>1.5034328187624979E-2</v>
      </c>
      <c r="W20" s="230">
        <v>1.6396138878297009E-2</v>
      </c>
      <c r="X20" s="230">
        <v>2.0857483517610981E-2</v>
      </c>
      <c r="Y20" s="230">
        <v>2.043394394276123E-2</v>
      </c>
      <c r="DA20" s="71" t="s">
        <v>2458</v>
      </c>
    </row>
    <row r="21" spans="1:105" ht="12" customHeight="1" x14ac:dyDescent="0.25">
      <c r="A21" s="59" t="s">
        <v>32</v>
      </c>
      <c r="B21" s="230">
        <v>9.8719417214859093E-2</v>
      </c>
      <c r="C21" s="230">
        <v>9.8455162358819376E-2</v>
      </c>
      <c r="D21" s="230">
        <v>4.51932090823947E-2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3.4612643384993199E-4</v>
      </c>
      <c r="C22" s="230">
        <v>0</v>
      </c>
      <c r="D22" s="230">
        <v>1.545445434759106E-4</v>
      </c>
      <c r="E22" s="230">
        <v>8.86372270256808E-4</v>
      </c>
      <c r="F22" s="230">
        <v>2.2210810522107099E-3</v>
      </c>
      <c r="G22" s="230">
        <v>4.2654188548054833E-3</v>
      </c>
      <c r="H22" s="230">
        <v>1.2957183964501739E-2</v>
      </c>
      <c r="I22" s="230">
        <v>2.1831943094715079E-2</v>
      </c>
      <c r="J22" s="230">
        <v>3.4321512509928563E-2</v>
      </c>
      <c r="K22" s="230">
        <v>0.19360296231679161</v>
      </c>
      <c r="L22" s="230">
        <v>0.33232383779195651</v>
      </c>
      <c r="M22" s="230">
        <v>0.55431311996760857</v>
      </c>
      <c r="N22" s="230">
        <v>0.70431687142788446</v>
      </c>
      <c r="O22" s="230">
        <v>0.70873153076442164</v>
      </c>
      <c r="P22" s="230">
        <v>0.68681715904925933</v>
      </c>
      <c r="Q22" s="230">
        <v>0.76352913988782412</v>
      </c>
      <c r="R22" s="230">
        <v>0.82541882212172091</v>
      </c>
      <c r="S22" s="230">
        <v>0.84359188576984168</v>
      </c>
      <c r="T22" s="230">
        <v>0.67181349622340025</v>
      </c>
      <c r="U22" s="230">
        <v>0.49455576352538161</v>
      </c>
      <c r="V22" s="230">
        <v>0.44613811736813619</v>
      </c>
      <c r="W22" s="230">
        <v>0.50534868073427119</v>
      </c>
      <c r="X22" s="230">
        <v>0.63787018456032507</v>
      </c>
      <c r="Y22" s="230">
        <v>0.59626389275099756</v>
      </c>
      <c r="DA22" s="71" t="s">
        <v>2460</v>
      </c>
    </row>
    <row r="23" spans="1:105" ht="12" customHeight="1" x14ac:dyDescent="0.25">
      <c r="A23" s="60" t="s">
        <v>2411</v>
      </c>
      <c r="B23" s="329">
        <v>1.023122787764128</v>
      </c>
      <c r="C23" s="329">
        <v>0.9994413653965406</v>
      </c>
      <c r="D23" s="329">
        <v>2.0609466700122838</v>
      </c>
      <c r="E23" s="329">
        <v>1.0915318941342851</v>
      </c>
      <c r="F23" s="329">
        <v>1.1724519559400199</v>
      </c>
      <c r="G23" s="329">
        <v>1.226805339649919</v>
      </c>
      <c r="H23" s="329">
        <v>1.0515993046295089</v>
      </c>
      <c r="I23" s="329">
        <v>1.063296231709338</v>
      </c>
      <c r="J23" s="329">
        <v>1.2810127395264499</v>
      </c>
      <c r="K23" s="329">
        <v>1.015785663271987</v>
      </c>
      <c r="L23" s="329">
        <v>0.88447789816561828</v>
      </c>
      <c r="M23" s="329">
        <v>1.0693062234027</v>
      </c>
      <c r="N23" s="329">
        <v>1.0008813447339591</v>
      </c>
      <c r="O23" s="329">
        <v>0.88731038739807511</v>
      </c>
      <c r="P23" s="329">
        <v>0.89468960672182563</v>
      </c>
      <c r="Q23" s="329">
        <v>1.046236160951699</v>
      </c>
      <c r="R23" s="329">
        <v>0.92316395663911444</v>
      </c>
      <c r="S23" s="329">
        <v>0.99082333429710101</v>
      </c>
      <c r="T23" s="329">
        <v>1.221603011465082</v>
      </c>
      <c r="U23" s="329">
        <v>1.173096702069488</v>
      </c>
      <c r="V23" s="329">
        <v>1.0955081918148331</v>
      </c>
      <c r="W23" s="329">
        <v>1.3096869553657711</v>
      </c>
      <c r="X23" s="329">
        <v>1.162728725122538</v>
      </c>
      <c r="Y23" s="329">
        <v>1.501086733773533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0.23434147210837153</v>
      </c>
      <c r="C24" s="261">
        <f t="shared" si="1"/>
        <v>0.19124022718549061</v>
      </c>
      <c r="D24" s="261">
        <f t="shared" si="1"/>
        <v>0.33945839508170617</v>
      </c>
      <c r="E24" s="261">
        <f t="shared" si="1"/>
        <v>0.24290600346808544</v>
      </c>
      <c r="F24" s="261">
        <f t="shared" si="1"/>
        <v>0.2523299210490727</v>
      </c>
      <c r="G24" s="261">
        <f t="shared" si="1"/>
        <v>0.28745372576141859</v>
      </c>
      <c r="H24" s="261">
        <f t="shared" si="1"/>
        <v>0.29365327128965379</v>
      </c>
      <c r="I24" s="261">
        <f t="shared" si="1"/>
        <v>0.31455842709174342</v>
      </c>
      <c r="J24" s="261">
        <f t="shared" si="1"/>
        <v>0.384678387754117</v>
      </c>
      <c r="K24" s="261">
        <f t="shared" si="1"/>
        <v>0.41950378161617297</v>
      </c>
      <c r="L24" s="261">
        <f t="shared" si="1"/>
        <v>0.4616800343516303</v>
      </c>
      <c r="M24" s="261">
        <f t="shared" si="1"/>
        <v>0.6385577381701919</v>
      </c>
      <c r="N24" s="261">
        <f t="shared" si="1"/>
        <v>0.68999993546223304</v>
      </c>
      <c r="O24" s="261">
        <f t="shared" si="1"/>
        <v>0.65243323938210096</v>
      </c>
      <c r="P24" s="261">
        <f t="shared" si="1"/>
        <v>0.64427600559006981</v>
      </c>
      <c r="Q24" s="261">
        <f t="shared" si="1"/>
        <v>0.73428076792815067</v>
      </c>
      <c r="R24" s="261">
        <f t="shared" si="1"/>
        <v>0.7199388592253777</v>
      </c>
      <c r="S24" s="261">
        <f t="shared" si="1"/>
        <v>0.79064107996445365</v>
      </c>
      <c r="T24" s="261">
        <f t="shared" si="1"/>
        <v>0.78997056658214349</v>
      </c>
      <c r="U24" s="261">
        <f t="shared" si="1"/>
        <v>0.67270537871694192</v>
      </c>
      <c r="V24" s="261">
        <f t="shared" si="1"/>
        <v>0.61637645695961252</v>
      </c>
      <c r="W24" s="261">
        <f t="shared" si="1"/>
        <v>0.72267981984467577</v>
      </c>
      <c r="X24" s="261">
        <f t="shared" si="1"/>
        <v>0.74579881823103611</v>
      </c>
      <c r="Y24" s="261">
        <f t="shared" si="1"/>
        <v>0.82773168488610005</v>
      </c>
      <c r="DA24" s="70"/>
    </row>
    <row r="25" spans="1:105" ht="12" customHeight="1" x14ac:dyDescent="0.25">
      <c r="A25" s="60" t="s">
        <v>2414</v>
      </c>
      <c r="B25" s="262">
        <v>5.6068399506457922E-2</v>
      </c>
      <c r="C25" s="262">
        <v>0</v>
      </c>
      <c r="D25" s="262">
        <v>5.6129346310521328E-2</v>
      </c>
      <c r="E25" s="262">
        <v>7.2336965723646438E-2</v>
      </c>
      <c r="F25" s="262">
        <v>9.0073206930924132E-2</v>
      </c>
      <c r="G25" s="262">
        <v>0.1145695226435743</v>
      </c>
      <c r="H25" s="262">
        <v>0.14071816986907851</v>
      </c>
      <c r="I25" s="262">
        <v>0.15991548228225219</v>
      </c>
      <c r="J25" s="262">
        <v>0.19967290211172231</v>
      </c>
      <c r="K25" s="262">
        <v>0.25622148337808121</v>
      </c>
      <c r="L25" s="262">
        <v>0.29799384297928599</v>
      </c>
      <c r="M25" s="262">
        <v>0.42216462396714449</v>
      </c>
      <c r="N25" s="262">
        <v>0.46611247207429102</v>
      </c>
      <c r="O25" s="262">
        <v>0.4446727735591301</v>
      </c>
      <c r="P25" s="262">
        <v>0.43769313784996039</v>
      </c>
      <c r="Q25" s="262">
        <v>0.49708056680619178</v>
      </c>
      <c r="R25" s="262">
        <v>0.49392431865873299</v>
      </c>
      <c r="S25" s="262">
        <v>0.54295899488130495</v>
      </c>
      <c r="T25" s="262">
        <v>0.5272369359492135</v>
      </c>
      <c r="U25" s="262">
        <v>0.44043673774833447</v>
      </c>
      <c r="V25" s="262">
        <v>0.40223268476974261</v>
      </c>
      <c r="W25" s="262">
        <v>0.46985031800725668</v>
      </c>
      <c r="X25" s="262">
        <v>0.4971444948290763</v>
      </c>
      <c r="Y25" s="262">
        <v>0.5384103985232519</v>
      </c>
      <c r="DA25" s="72" t="s">
        <v>2462</v>
      </c>
    </row>
    <row r="26" spans="1:105" ht="12" customHeight="1" x14ac:dyDescent="0.25">
      <c r="A26" s="60" t="s">
        <v>2416</v>
      </c>
      <c r="B26" s="262">
        <v>0.17827307260191361</v>
      </c>
      <c r="C26" s="262">
        <v>0.19124022718549061</v>
      </c>
      <c r="D26" s="262">
        <v>0.28332904877118481</v>
      </c>
      <c r="E26" s="262">
        <v>0.17056903774443899</v>
      </c>
      <c r="F26" s="262">
        <v>0.1622567141181486</v>
      </c>
      <c r="G26" s="262">
        <v>0.1728842031178443</v>
      </c>
      <c r="H26" s="262">
        <v>0.15293510142057529</v>
      </c>
      <c r="I26" s="262">
        <v>0.1546429448094912</v>
      </c>
      <c r="J26" s="262">
        <v>0.18500548564239469</v>
      </c>
      <c r="K26" s="262">
        <v>0.16328229823809179</v>
      </c>
      <c r="L26" s="262">
        <v>0.1636861913723443</v>
      </c>
      <c r="M26" s="262">
        <v>0.21639311420304741</v>
      </c>
      <c r="N26" s="262">
        <v>0.22388746338794199</v>
      </c>
      <c r="O26" s="262">
        <v>0.20776046582297089</v>
      </c>
      <c r="P26" s="262">
        <v>0.20658286774010939</v>
      </c>
      <c r="Q26" s="262">
        <v>0.23720020112195889</v>
      </c>
      <c r="R26" s="262">
        <v>0.22601454056664469</v>
      </c>
      <c r="S26" s="262">
        <v>0.24768208508314871</v>
      </c>
      <c r="T26" s="262">
        <v>0.26273363063292993</v>
      </c>
      <c r="U26" s="262">
        <v>0.23226864096860739</v>
      </c>
      <c r="V26" s="262">
        <v>0.21414377218986991</v>
      </c>
      <c r="W26" s="262">
        <v>0.25282950183741909</v>
      </c>
      <c r="X26" s="262">
        <v>0.24865432340195981</v>
      </c>
      <c r="Y26" s="262">
        <v>0.2893212863628481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1.6398450378397094</v>
      </c>
      <c r="C27" s="261">
        <f t="shared" si="2"/>
        <v>1.7667748377103003</v>
      </c>
      <c r="D27" s="261">
        <f t="shared" si="2"/>
        <v>2.6412707403110667</v>
      </c>
      <c r="E27" s="261">
        <f t="shared" si="2"/>
        <v>1.5753796091383785</v>
      </c>
      <c r="F27" s="261">
        <f t="shared" si="2"/>
        <v>1.5139775077952544</v>
      </c>
      <c r="G27" s="261">
        <f t="shared" si="2"/>
        <v>1.6063312530440017</v>
      </c>
      <c r="H27" s="261">
        <f t="shared" si="2"/>
        <v>1.4013895243387939</v>
      </c>
      <c r="I27" s="261">
        <f t="shared" si="2"/>
        <v>1.416992489587442</v>
      </c>
      <c r="J27" s="261">
        <f t="shared" si="2"/>
        <v>1.6949029927738044</v>
      </c>
      <c r="K27" s="261">
        <f t="shared" si="2"/>
        <v>1.4808840313331995</v>
      </c>
      <c r="L27" s="261">
        <f t="shared" si="2"/>
        <v>1.4899613093358053</v>
      </c>
      <c r="M27" s="261">
        <f t="shared" si="2"/>
        <v>1.9881053184126225</v>
      </c>
      <c r="N27" s="261">
        <f t="shared" si="2"/>
        <v>2.0879978157083787</v>
      </c>
      <c r="O27" s="261">
        <f t="shared" si="2"/>
        <v>1.9543370426479545</v>
      </c>
      <c r="P27" s="261">
        <f t="shared" si="2"/>
        <v>1.9365388968625532</v>
      </c>
      <c r="Q27" s="261">
        <f t="shared" si="2"/>
        <v>2.2160391438851317</v>
      </c>
      <c r="R27" s="261">
        <f t="shared" si="2"/>
        <v>2.1411217699112273</v>
      </c>
      <c r="S27" s="261">
        <f t="shared" si="2"/>
        <v>2.3479346543861253</v>
      </c>
      <c r="T27" s="261">
        <f t="shared" si="2"/>
        <v>2.4256423909005056</v>
      </c>
      <c r="U27" s="261">
        <f t="shared" si="2"/>
        <v>2.1221099905824046</v>
      </c>
      <c r="V27" s="261">
        <f t="shared" si="2"/>
        <v>1.9550537752145312</v>
      </c>
      <c r="W27" s="261">
        <f t="shared" si="2"/>
        <v>2.3049131586572349</v>
      </c>
      <c r="X27" s="261">
        <f t="shared" si="2"/>
        <v>2.2955276597582905</v>
      </c>
      <c r="Y27" s="261">
        <f t="shared" si="2"/>
        <v>2.6380123746042763</v>
      </c>
      <c r="DA27" s="70"/>
    </row>
    <row r="28" spans="1:105" ht="12" customHeight="1" x14ac:dyDescent="0.25">
      <c r="A28" s="60" t="s">
        <v>2419</v>
      </c>
      <c r="B28" s="329">
        <v>0.38704162425098049</v>
      </c>
      <c r="C28" s="329">
        <v>0.54296908416351641</v>
      </c>
      <c r="D28" s="329">
        <v>0.1176625729490858</v>
      </c>
      <c r="E28" s="329">
        <v>0.23880994285149851</v>
      </c>
      <c r="F28" s="329">
        <v>7.832205154216948E-2</v>
      </c>
      <c r="G28" s="329">
        <v>0.10412063306450881</v>
      </c>
      <c r="H28" s="329">
        <v>0.1137169064251089</v>
      </c>
      <c r="I28" s="329">
        <v>0.1149971038209058</v>
      </c>
      <c r="J28" s="329">
        <v>0.12631596478223331</v>
      </c>
      <c r="K28" s="329">
        <v>0.23706485181647949</v>
      </c>
      <c r="L28" s="329">
        <v>0.4069271483166812</v>
      </c>
      <c r="M28" s="329">
        <v>0.67875075914401051</v>
      </c>
      <c r="N28" s="329">
        <v>0.862428822156593</v>
      </c>
      <c r="O28" s="329">
        <v>0.86783452746663858</v>
      </c>
      <c r="P28" s="329">
        <v>0.84100060291746015</v>
      </c>
      <c r="Q28" s="329">
        <v>0.93493364067896856</v>
      </c>
      <c r="R28" s="329">
        <v>1.0107169250470049</v>
      </c>
      <c r="S28" s="329">
        <v>1.134681591981511</v>
      </c>
      <c r="T28" s="329">
        <v>0.92980196869836362</v>
      </c>
      <c r="U28" s="329">
        <v>0.68566504927282768</v>
      </c>
      <c r="V28" s="329">
        <v>0.61361517299228707</v>
      </c>
      <c r="W28" s="329">
        <v>0.70121484596445405</v>
      </c>
      <c r="X28" s="329">
        <v>0.87177820042456966</v>
      </c>
      <c r="Y28" s="329">
        <v>0.79994698631015404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2.2808827871569209E-2</v>
      </c>
      <c r="T29" s="230">
        <v>1.6011928056915339E-2</v>
      </c>
      <c r="U29" s="230">
        <v>9.1572137390054688E-3</v>
      </c>
      <c r="V29" s="230">
        <v>3.352183728226162E-3</v>
      </c>
      <c r="W29" s="230">
        <v>5.254179217873964E-3</v>
      </c>
      <c r="X29" s="230">
        <v>3.4790854132689441E-3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0.15840204200434449</v>
      </c>
      <c r="D30" s="230">
        <v>0</v>
      </c>
      <c r="E30" s="230">
        <v>0.1290515465017944</v>
      </c>
      <c r="F30" s="230">
        <v>0</v>
      </c>
      <c r="G30" s="230">
        <v>9.8897671201481699E-2</v>
      </c>
      <c r="H30" s="230">
        <v>9.7850966876739415E-2</v>
      </c>
      <c r="I30" s="230">
        <v>8.8264112276356749E-2</v>
      </c>
      <c r="J30" s="230">
        <v>8.4289622933341232E-2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4.3384986961332958E-2</v>
      </c>
      <c r="T30" s="230">
        <v>4.8766608023212588E-2</v>
      </c>
      <c r="U30" s="230">
        <v>3.5459128827070197E-2</v>
      </c>
      <c r="V30" s="230">
        <v>4.5562035522312708E-2</v>
      </c>
      <c r="W30" s="230">
        <v>5.7089459057721108E-2</v>
      </c>
      <c r="X30" s="230">
        <v>6.1693807160766848E-2</v>
      </c>
      <c r="Y30" s="230">
        <v>4.4806778113714647E-2</v>
      </c>
      <c r="DA30" s="71" t="s">
        <v>2466</v>
      </c>
    </row>
    <row r="31" spans="1:105" ht="12" customHeight="1" x14ac:dyDescent="0.25">
      <c r="A31" s="59" t="s">
        <v>159</v>
      </c>
      <c r="B31" s="230">
        <v>0.26573687692603071</v>
      </c>
      <c r="C31" s="230">
        <v>0.26400970049531147</v>
      </c>
      <c r="D31" s="230">
        <v>6.2134711366387103E-2</v>
      </c>
      <c r="E31" s="230">
        <v>0.1086730425493897</v>
      </c>
      <c r="F31" s="230">
        <v>7.5602360457829837E-2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3.551812110390426E-2</v>
      </c>
      <c r="T31" s="230">
        <v>4.2394661732439227E-2</v>
      </c>
      <c r="U31" s="230">
        <v>3.5470220757305E-2</v>
      </c>
      <c r="V31" s="230">
        <v>1.840938145423467E-2</v>
      </c>
      <c r="W31" s="230">
        <v>2.0076904748935111E-2</v>
      </c>
      <c r="X31" s="230">
        <v>2.553977573585018E-2</v>
      </c>
      <c r="Y31" s="230">
        <v>2.5021155848279051E-2</v>
      </c>
      <c r="DA31" s="71" t="s">
        <v>2467</v>
      </c>
    </row>
    <row r="32" spans="1:105" ht="12" customHeight="1" x14ac:dyDescent="0.25">
      <c r="A32" s="59" t="s">
        <v>32</v>
      </c>
      <c r="B32" s="230">
        <v>0.120880919038603</v>
      </c>
      <c r="C32" s="230">
        <v>0.12055734166386051</v>
      </c>
      <c r="D32" s="230">
        <v>5.5338623366197583E-2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4.2382828634685569E-4</v>
      </c>
      <c r="C33" s="230">
        <v>0</v>
      </c>
      <c r="D33" s="230">
        <v>1.8923821650111499E-4</v>
      </c>
      <c r="E33" s="230">
        <v>1.0853538003144591E-3</v>
      </c>
      <c r="F33" s="230">
        <v>2.7196910843396462E-3</v>
      </c>
      <c r="G33" s="230">
        <v>5.2229618630271219E-3</v>
      </c>
      <c r="H33" s="230">
        <v>1.586593954836947E-2</v>
      </c>
      <c r="I33" s="230">
        <v>2.673299154454907E-2</v>
      </c>
      <c r="J33" s="230">
        <v>4.2026341848892097E-2</v>
      </c>
      <c r="K33" s="230">
        <v>0.23706485181647949</v>
      </c>
      <c r="L33" s="230">
        <v>0.4069271483166812</v>
      </c>
      <c r="M33" s="230">
        <v>0.67875075914401051</v>
      </c>
      <c r="N33" s="230">
        <v>0.862428822156593</v>
      </c>
      <c r="O33" s="230">
        <v>0.86783452746663858</v>
      </c>
      <c r="P33" s="230">
        <v>0.84100060291746015</v>
      </c>
      <c r="Q33" s="230">
        <v>0.93493364067896856</v>
      </c>
      <c r="R33" s="230">
        <v>1.0107169250470049</v>
      </c>
      <c r="S33" s="230">
        <v>1.032969656044705</v>
      </c>
      <c r="T33" s="230">
        <v>0.82262877088579645</v>
      </c>
      <c r="U33" s="230">
        <v>0.60557848594944697</v>
      </c>
      <c r="V33" s="230">
        <v>0.54629157228751357</v>
      </c>
      <c r="W33" s="230">
        <v>0.61879430293992388</v>
      </c>
      <c r="X33" s="230">
        <v>0.78106553211468366</v>
      </c>
      <c r="Y33" s="230">
        <v>0.73011905234816032</v>
      </c>
      <c r="DA33" s="71" t="s">
        <v>2469</v>
      </c>
    </row>
    <row r="34" spans="1:105" ht="12" customHeight="1" x14ac:dyDescent="0.25">
      <c r="A34" s="60" t="s">
        <v>2426</v>
      </c>
      <c r="B34" s="329">
        <v>1.2528034135887289</v>
      </c>
      <c r="C34" s="329">
        <v>1.2238057535467839</v>
      </c>
      <c r="D34" s="329">
        <v>2.523608167361981</v>
      </c>
      <c r="E34" s="329">
        <v>1.33656966628688</v>
      </c>
      <c r="F34" s="329">
        <v>1.435655456253085</v>
      </c>
      <c r="G34" s="329">
        <v>1.5022106199794929</v>
      </c>
      <c r="H34" s="329">
        <v>1.287672617913685</v>
      </c>
      <c r="I34" s="329">
        <v>1.3019953857665361</v>
      </c>
      <c r="J34" s="329">
        <v>1.568587027991571</v>
      </c>
      <c r="K34" s="329">
        <v>1.2438191795167199</v>
      </c>
      <c r="L34" s="329">
        <v>1.0830341610191241</v>
      </c>
      <c r="M34" s="329">
        <v>1.309354559268612</v>
      </c>
      <c r="N34" s="329">
        <v>1.2255689935517859</v>
      </c>
      <c r="O34" s="329">
        <v>1.0865025151813159</v>
      </c>
      <c r="P34" s="329">
        <v>1.0955382939450931</v>
      </c>
      <c r="Q34" s="329">
        <v>1.2811055032061629</v>
      </c>
      <c r="R34" s="329">
        <v>1.1304048448642221</v>
      </c>
      <c r="S34" s="329">
        <v>1.2132530624046141</v>
      </c>
      <c r="T34" s="329">
        <v>1.495840422202142</v>
      </c>
      <c r="U34" s="329">
        <v>1.436444941309577</v>
      </c>
      <c r="V34" s="329">
        <v>1.341438602222244</v>
      </c>
      <c r="W34" s="329">
        <v>1.6036983126927811</v>
      </c>
      <c r="X34" s="329">
        <v>1.423749459333721</v>
      </c>
      <c r="Y34" s="329">
        <v>1.838065388294122</v>
      </c>
      <c r="DA34" s="72" t="s">
        <v>2470</v>
      </c>
    </row>
    <row r="35" spans="1:105" ht="12" customHeight="1" x14ac:dyDescent="0.25">
      <c r="A35" s="57" t="s">
        <v>2428</v>
      </c>
      <c r="B35" s="261">
        <v>1.394371811022213</v>
      </c>
      <c r="C35" s="261">
        <v>1.4362033271367829</v>
      </c>
      <c r="D35" s="261">
        <v>1.256986134699638</v>
      </c>
      <c r="E35" s="261">
        <v>1.1264759727100591</v>
      </c>
      <c r="F35" s="261">
        <v>0.83760859009988886</v>
      </c>
      <c r="G35" s="261">
        <v>0.88924363932781658</v>
      </c>
      <c r="H35" s="261">
        <v>0.72337569847731498</v>
      </c>
      <c r="I35" s="261">
        <v>0.73902320279057054</v>
      </c>
      <c r="J35" s="261">
        <v>0.85845969001668021</v>
      </c>
      <c r="K35" s="261">
        <v>0.93190155750077464</v>
      </c>
      <c r="L35" s="261">
        <v>1.074271515327907</v>
      </c>
      <c r="M35" s="261">
        <v>1.5214708538457331</v>
      </c>
      <c r="N35" s="261">
        <v>1.6859998024132901</v>
      </c>
      <c r="O35" s="261">
        <v>1.6165718139843961</v>
      </c>
      <c r="P35" s="261">
        <v>1.577765031955898</v>
      </c>
      <c r="Q35" s="261">
        <v>1.7899918078007371</v>
      </c>
      <c r="R35" s="261">
        <v>1.775957884372561</v>
      </c>
      <c r="S35" s="261">
        <v>1.947554798616957</v>
      </c>
      <c r="T35" s="261">
        <v>1.9007067895316549</v>
      </c>
      <c r="U35" s="261">
        <v>1.5879042488352599</v>
      </c>
      <c r="V35" s="261">
        <v>1.4494567836579071</v>
      </c>
      <c r="W35" s="261">
        <v>1.6934005179929319</v>
      </c>
      <c r="X35" s="261">
        <v>1.7893412145808849</v>
      </c>
      <c r="Y35" s="261">
        <v>1.937362884984061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3.8492091881289582E-2</v>
      </c>
      <c r="T36" s="229">
        <v>3.1985154021739758E-2</v>
      </c>
      <c r="U36" s="229">
        <v>2.073928328010427E-2</v>
      </c>
      <c r="V36" s="229">
        <v>7.7953660720124374E-3</v>
      </c>
      <c r="W36" s="229">
        <v>1.251417063563557E-2</v>
      </c>
      <c r="X36" s="229">
        <v>7.0578621048601126E-3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0.3427777907840982</v>
      </c>
      <c r="D38" s="229">
        <v>0</v>
      </c>
      <c r="E38" s="229">
        <v>0.42174987746664422</v>
      </c>
      <c r="F38" s="229">
        <v>0</v>
      </c>
      <c r="G38" s="229">
        <v>0.58335788798736632</v>
      </c>
      <c r="H38" s="229">
        <v>0.58617420930651487</v>
      </c>
      <c r="I38" s="229">
        <v>0.51036666912347162</v>
      </c>
      <c r="J38" s="229">
        <v>0.52106065275467728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7.3946132399037162E-2</v>
      </c>
      <c r="T38" s="229">
        <v>9.8386341627495738E-2</v>
      </c>
      <c r="U38" s="229">
        <v>8.1108412416991724E-2</v>
      </c>
      <c r="V38" s="229">
        <v>0.1070087438468896</v>
      </c>
      <c r="W38" s="229">
        <v>0.13732846472595309</v>
      </c>
      <c r="X38" s="229">
        <v>0.12640291701536971</v>
      </c>
      <c r="Y38" s="229">
        <v>0.10828003378051609</v>
      </c>
      <c r="DA38" s="73" t="s">
        <v>2474</v>
      </c>
    </row>
    <row r="39" spans="1:105" ht="12" customHeight="1" x14ac:dyDescent="0.25">
      <c r="A39" s="46" t="s">
        <v>159</v>
      </c>
      <c r="B39" s="229">
        <v>0.58246417555232377</v>
      </c>
      <c r="C39" s="229">
        <v>0.58217445731112383</v>
      </c>
      <c r="D39" s="229">
        <v>0.49927085640463459</v>
      </c>
      <c r="E39" s="229">
        <v>0.36190529821700601</v>
      </c>
      <c r="F39" s="229">
        <v>0.46047924218135938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6.1688944504210808E-2</v>
      </c>
      <c r="T39" s="229">
        <v>8.7157507204032841E-2</v>
      </c>
      <c r="U39" s="229">
        <v>8.2676692410874525E-2</v>
      </c>
      <c r="V39" s="229">
        <v>4.4059210166009048E-2</v>
      </c>
      <c r="W39" s="229">
        <v>4.9213330700143762E-2</v>
      </c>
      <c r="X39" s="229">
        <v>5.3322925344074457E-2</v>
      </c>
      <c r="Y39" s="229">
        <v>6.1615985218245607E-2</v>
      </c>
      <c r="DA39" s="73" t="s">
        <v>2475</v>
      </c>
    </row>
    <row r="40" spans="1:105" ht="12" customHeight="1" x14ac:dyDescent="0.25">
      <c r="A40" s="46" t="s">
        <v>32</v>
      </c>
      <c r="B40" s="229">
        <v>0.25686949718082019</v>
      </c>
      <c r="C40" s="229">
        <v>0.25772960931308642</v>
      </c>
      <c r="D40" s="229">
        <v>0.43108972514639132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9.0945533572045966E-4</v>
      </c>
      <c r="C42" s="229">
        <v>0</v>
      </c>
      <c r="D42" s="229">
        <v>1.4886233317860319E-3</v>
      </c>
      <c r="E42" s="229">
        <v>3.538494220263191E-3</v>
      </c>
      <c r="F42" s="229">
        <v>1.6216918134074349E-2</v>
      </c>
      <c r="G42" s="229">
        <v>3.073415461625599E-2</v>
      </c>
      <c r="H42" s="229">
        <v>9.4816252803685858E-2</v>
      </c>
      <c r="I42" s="229">
        <v>0.15420594419095701</v>
      </c>
      <c r="J42" s="229">
        <v>0.25917384066709193</v>
      </c>
      <c r="K42" s="229">
        <v>0.8677708512893153</v>
      </c>
      <c r="L42" s="229">
        <v>1.0422061622239069</v>
      </c>
      <c r="M42" s="229">
        <v>1.47526012776014</v>
      </c>
      <c r="N42" s="229">
        <v>1.621869096221966</v>
      </c>
      <c r="O42" s="229">
        <v>1.5345855880534169</v>
      </c>
      <c r="P42" s="229">
        <v>1.531554305867344</v>
      </c>
      <c r="Q42" s="229">
        <v>1.7437810817116699</v>
      </c>
      <c r="R42" s="229">
        <v>1.7438925312780451</v>
      </c>
      <c r="S42" s="229">
        <v>1.7563819465498041</v>
      </c>
      <c r="T42" s="229">
        <v>1.655661557791865</v>
      </c>
      <c r="U42" s="229">
        <v>1.3818588512423211</v>
      </c>
      <c r="V42" s="229">
        <v>1.2799589925101129</v>
      </c>
      <c r="W42" s="229">
        <v>1.484931264144286</v>
      </c>
      <c r="X42" s="229">
        <v>1.5964613372700851</v>
      </c>
      <c r="Y42" s="229">
        <v>1.7601665158365389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7.067598233287338E-2</v>
      </c>
      <c r="C44" s="229">
        <v>5.6530609333766468E-2</v>
      </c>
      <c r="D44" s="229">
        <v>5.6530609341246818E-2</v>
      </c>
      <c r="E44" s="229">
        <v>7.0675982334651485E-2</v>
      </c>
      <c r="F44" s="229">
        <v>5.6530609360085048E-2</v>
      </c>
      <c r="G44" s="229">
        <v>4.2385236363603217E-2</v>
      </c>
      <c r="H44" s="229">
        <v>4.2385236367114269E-2</v>
      </c>
      <c r="I44" s="229">
        <v>5.6530609364916419E-2</v>
      </c>
      <c r="J44" s="229">
        <v>4.2385236368819683E-2</v>
      </c>
      <c r="K44" s="229">
        <v>2.8290745995600591E-2</v>
      </c>
      <c r="L44" s="229">
        <v>1.4145372997037159E-2</v>
      </c>
      <c r="M44" s="229">
        <v>2.829074598461977E-2</v>
      </c>
      <c r="N44" s="229">
        <v>2.8290745986717832E-2</v>
      </c>
      <c r="O44" s="229">
        <v>2.8290745985831731E-2</v>
      </c>
      <c r="P44" s="229">
        <v>2.8290745986432182E-2</v>
      </c>
      <c r="Q44" s="229">
        <v>2.8290745986746389E-2</v>
      </c>
      <c r="R44" s="229">
        <v>1.414537299285322E-2</v>
      </c>
      <c r="S44" s="229">
        <v>1.704568328261527E-2</v>
      </c>
      <c r="T44" s="229">
        <v>1.114329742845053E-2</v>
      </c>
      <c r="U44" s="229">
        <v>1.404360771717815E-2</v>
      </c>
      <c r="V44" s="229">
        <v>1.063447106288359E-2</v>
      </c>
      <c r="W44" s="229">
        <v>9.4132877869135111E-3</v>
      </c>
      <c r="X44" s="229">
        <v>3.0020755629973929E-3</v>
      </c>
      <c r="Y44" s="229">
        <v>4.5285546645633234E-3</v>
      </c>
      <c r="DA44" s="73" t="s">
        <v>2480</v>
      </c>
    </row>
    <row r="45" spans="1:105" ht="12" customHeight="1" x14ac:dyDescent="0.25">
      <c r="A45" s="46" t="s">
        <v>39</v>
      </c>
      <c r="B45" s="229">
        <v>0.48345270062047557</v>
      </c>
      <c r="C45" s="229">
        <v>0.19699086039470831</v>
      </c>
      <c r="D45" s="229">
        <v>0.26860632047557881</v>
      </c>
      <c r="E45" s="229">
        <v>0.26860632047149408</v>
      </c>
      <c r="F45" s="229">
        <v>0.30438182042437012</v>
      </c>
      <c r="G45" s="229">
        <v>0.23276636036059109</v>
      </c>
      <c r="H45" s="229">
        <v>0</v>
      </c>
      <c r="I45" s="229">
        <v>1.7919980111225479E-2</v>
      </c>
      <c r="J45" s="229">
        <v>3.5839960226091497E-2</v>
      </c>
      <c r="K45" s="229">
        <v>3.5839960215858738E-2</v>
      </c>
      <c r="L45" s="229">
        <v>1.7919980106962601E-2</v>
      </c>
      <c r="M45" s="229">
        <v>1.791998010097387E-2</v>
      </c>
      <c r="N45" s="229">
        <v>3.583996020460567E-2</v>
      </c>
      <c r="O45" s="229">
        <v>5.3695479945146458E-2</v>
      </c>
      <c r="P45" s="229">
        <v>1.7919980102121889E-2</v>
      </c>
      <c r="Q45" s="229">
        <v>1.7919980102320911E-2</v>
      </c>
      <c r="R45" s="229">
        <v>1.7919980101662191E-2</v>
      </c>
      <c r="S45" s="229">
        <v>0</v>
      </c>
      <c r="T45" s="229">
        <v>1.6372931458071151E-2</v>
      </c>
      <c r="U45" s="229">
        <v>7.4774017677902236E-3</v>
      </c>
      <c r="V45" s="229">
        <v>0</v>
      </c>
      <c r="W45" s="229">
        <v>0</v>
      </c>
      <c r="X45" s="229">
        <v>3.094097283499016E-3</v>
      </c>
      <c r="Y45" s="229">
        <v>2.7717954841975471E-3</v>
      </c>
      <c r="DA45" s="73" t="s">
        <v>2481</v>
      </c>
    </row>
    <row r="46" spans="1:105" ht="12" customHeight="1" x14ac:dyDescent="0.25">
      <c r="A46" s="57" t="s">
        <v>2440</v>
      </c>
      <c r="B46" s="261">
        <v>0.95279962713141186</v>
      </c>
      <c r="C46" s="261">
        <v>1.0221039806821961</v>
      </c>
      <c r="D46" s="261">
        <v>1.5142826007576471</v>
      </c>
      <c r="E46" s="261">
        <v>0.91162458351727937</v>
      </c>
      <c r="F46" s="261">
        <v>0.86719847509758274</v>
      </c>
      <c r="G46" s="261">
        <v>0.92399823407668824</v>
      </c>
      <c r="H46" s="261">
        <v>0.81737811258919624</v>
      </c>
      <c r="I46" s="261">
        <v>0.82650586542594451</v>
      </c>
      <c r="J46" s="261">
        <v>0.98878173335218233</v>
      </c>
      <c r="K46" s="261">
        <v>0.87267981982795528</v>
      </c>
      <c r="L46" s="261">
        <v>0.87483847016196303</v>
      </c>
      <c r="M46" s="261">
        <v>1.156536292987276</v>
      </c>
      <c r="N46" s="261">
        <v>1.196590648952214</v>
      </c>
      <c r="O46" s="261">
        <v>1.110398174438882</v>
      </c>
      <c r="P46" s="261">
        <v>1.104104374719804</v>
      </c>
      <c r="Q46" s="261">
        <v>1.267742008851608</v>
      </c>
      <c r="R46" s="261">
        <v>1.207959041907853</v>
      </c>
      <c r="S46" s="261">
        <v>1.323763566028433</v>
      </c>
      <c r="T46" s="261">
        <v>1.404208171477102</v>
      </c>
      <c r="U46" s="261">
        <v>1.2413847547430079</v>
      </c>
      <c r="V46" s="261">
        <v>1.1445144424623099</v>
      </c>
      <c r="W46" s="261">
        <v>1.3512744889770181</v>
      </c>
      <c r="X46" s="261">
        <v>1.328959798382124</v>
      </c>
      <c r="Y46" s="261">
        <v>1.5463087596143399</v>
      </c>
      <c r="DA46" s="70" t="s">
        <v>2482</v>
      </c>
    </row>
    <row r="47" spans="1:105" ht="12" customHeight="1" x14ac:dyDescent="0.25">
      <c r="A47" s="41" t="s">
        <v>2442</v>
      </c>
      <c r="B47" s="350">
        <v>0.59391853545676521</v>
      </c>
      <c r="C47" s="350">
        <v>0.63711874144927083</v>
      </c>
      <c r="D47" s="350">
        <v>0.94391357731461611</v>
      </c>
      <c r="E47" s="350">
        <v>0.56825246579813282</v>
      </c>
      <c r="F47" s="350">
        <v>0.54055987598456567</v>
      </c>
      <c r="G47" s="350">
        <v>0.5759654625387205</v>
      </c>
      <c r="H47" s="350">
        <v>0.50950482947285547</v>
      </c>
      <c r="I47" s="350">
        <v>0.51519452691022161</v>
      </c>
      <c r="J47" s="350">
        <v>0.61634763725399155</v>
      </c>
      <c r="K47" s="350">
        <v>0.54397661980130874</v>
      </c>
      <c r="L47" s="350">
        <v>0.54532219384272285</v>
      </c>
      <c r="M47" s="350">
        <v>0.72091583767891521</v>
      </c>
      <c r="N47" s="350">
        <v>0.74588333740913693</v>
      </c>
      <c r="O47" s="350">
        <v>0.69215608272446261</v>
      </c>
      <c r="P47" s="350">
        <v>0.68823290286043692</v>
      </c>
      <c r="Q47" s="350">
        <v>0.79023485714517183</v>
      </c>
      <c r="R47" s="350">
        <v>0.75296971643621324</v>
      </c>
      <c r="S47" s="350">
        <v>0.82515535904822146</v>
      </c>
      <c r="T47" s="350">
        <v>0.8752997345212834</v>
      </c>
      <c r="U47" s="350">
        <v>0.77380531486462878</v>
      </c>
      <c r="V47" s="350">
        <v>0.71342213212535122</v>
      </c>
      <c r="W47" s="350">
        <v>0.84230402976703789</v>
      </c>
      <c r="X47" s="350">
        <v>0.82839438079163752</v>
      </c>
      <c r="Y47" s="350">
        <v>0.96387677715521536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0.99999999999999967</v>
      </c>
      <c r="L51" s="232">
        <f t="shared" si="3"/>
        <v>1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0.99999999999999989</v>
      </c>
      <c r="T51" s="232">
        <f t="shared" si="3"/>
        <v>1.0000000000000004</v>
      </c>
      <c r="U51" s="232">
        <f t="shared" si="3"/>
        <v>1.0000000000000002</v>
      </c>
      <c r="V51" s="232">
        <f t="shared" si="3"/>
        <v>0.99999999999999978</v>
      </c>
      <c r="W51" s="232">
        <f t="shared" si="3"/>
        <v>1</v>
      </c>
      <c r="X51" s="232">
        <f t="shared" si="3"/>
        <v>1.0000000000000002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2.1437684117058421E-2</v>
      </c>
      <c r="C52" s="299">
        <f t="shared" si="4"/>
        <v>2.1729271883051161E-2</v>
      </c>
      <c r="D52" s="299">
        <f t="shared" si="4"/>
        <v>2.3322223721045927E-2</v>
      </c>
      <c r="E52" s="299">
        <f t="shared" si="4"/>
        <v>2.1998524923939659E-2</v>
      </c>
      <c r="F52" s="299">
        <f t="shared" si="4"/>
        <v>2.266825604488076E-2</v>
      </c>
      <c r="G52" s="299">
        <f t="shared" si="4"/>
        <v>2.2625356404861199E-2</v>
      </c>
      <c r="H52" s="299">
        <f t="shared" si="4"/>
        <v>2.2869273160232916E-2</v>
      </c>
      <c r="I52" s="299">
        <f t="shared" si="4"/>
        <v>2.2777032031450716E-2</v>
      </c>
      <c r="J52" s="299">
        <f t="shared" si="4"/>
        <v>2.284036926956988E-2</v>
      </c>
      <c r="K52" s="299">
        <f t="shared" si="4"/>
        <v>2.2061994739631066E-2</v>
      </c>
      <c r="L52" s="299">
        <f t="shared" si="4"/>
        <v>2.1418261124913438E-2</v>
      </c>
      <c r="M52" s="299">
        <f t="shared" si="4"/>
        <v>2.1017278307340688E-2</v>
      </c>
      <c r="N52" s="299">
        <f t="shared" si="4"/>
        <v>2.056277846518088E-2</v>
      </c>
      <c r="O52" s="299">
        <f t="shared" si="4"/>
        <v>2.0335195926160395E-2</v>
      </c>
      <c r="P52" s="299">
        <f t="shared" si="4"/>
        <v>2.0446099990154315E-2</v>
      </c>
      <c r="Q52" s="299">
        <f t="shared" si="4"/>
        <v>2.053241432046693E-2</v>
      </c>
      <c r="R52" s="299">
        <f t="shared" si="4"/>
        <v>2.0213941352383118E-2</v>
      </c>
      <c r="S52" s="299">
        <f t="shared" si="4"/>
        <v>2.0201888870719668E-2</v>
      </c>
      <c r="T52" s="299">
        <f t="shared" si="4"/>
        <v>2.0839158077938649E-2</v>
      </c>
      <c r="U52" s="299">
        <f t="shared" si="4"/>
        <v>2.1197283553544471E-2</v>
      </c>
      <c r="V52" s="299">
        <f t="shared" si="4"/>
        <v>2.1249069510149755E-2</v>
      </c>
      <c r="W52" s="299">
        <f t="shared" si="4"/>
        <v>2.1310164912810178E-2</v>
      </c>
      <c r="X52" s="299">
        <f t="shared" si="4"/>
        <v>2.086314010720448E-2</v>
      </c>
      <c r="Y52" s="299">
        <f t="shared" si="4"/>
        <v>2.130908620250993E-2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7.5600094200782278E-3</v>
      </c>
      <c r="C53" s="233">
        <f t="shared" si="5"/>
        <v>7.6628379833524963E-3</v>
      </c>
      <c r="D53" s="233">
        <f t="shared" si="5"/>
        <v>8.2245932007170737E-3</v>
      </c>
      <c r="E53" s="233">
        <f t="shared" si="5"/>
        <v>7.7577901952792542E-3</v>
      </c>
      <c r="F53" s="233">
        <f t="shared" si="5"/>
        <v>7.9939711911175791E-3</v>
      </c>
      <c r="G53" s="233">
        <f t="shared" si="5"/>
        <v>7.9788426128208269E-3</v>
      </c>
      <c r="H53" s="233">
        <f t="shared" si="5"/>
        <v>8.0648599717041865E-3</v>
      </c>
      <c r="I53" s="233">
        <f t="shared" si="5"/>
        <v>8.0323310941116093E-3</v>
      </c>
      <c r="J53" s="233">
        <f t="shared" si="5"/>
        <v>8.0546670010224527E-3</v>
      </c>
      <c r="K53" s="233">
        <f t="shared" si="5"/>
        <v>7.7801728557335033E-3</v>
      </c>
      <c r="L53" s="233">
        <f t="shared" si="5"/>
        <v>7.5531598927328133E-3</v>
      </c>
      <c r="M53" s="233">
        <f t="shared" si="5"/>
        <v>7.4117531128965819E-3</v>
      </c>
      <c r="N53" s="233">
        <f t="shared" si="5"/>
        <v>7.2514735290856568E-3</v>
      </c>
      <c r="O53" s="233">
        <f t="shared" si="5"/>
        <v>7.1712164393064907E-3</v>
      </c>
      <c r="P53" s="233">
        <f t="shared" si="5"/>
        <v>7.2103268098083059E-3</v>
      </c>
      <c r="Q53" s="233">
        <f t="shared" si="5"/>
        <v>7.2407655991237928E-3</v>
      </c>
      <c r="R53" s="233">
        <f t="shared" si="5"/>
        <v>7.1284559566452878E-3</v>
      </c>
      <c r="S53" s="233">
        <f t="shared" si="5"/>
        <v>7.1242056432992496E-3</v>
      </c>
      <c r="T53" s="233">
        <f t="shared" si="5"/>
        <v>7.3489389299450595E-3</v>
      </c>
      <c r="U53" s="233">
        <f t="shared" si="5"/>
        <v>7.4752320479127598E-3</v>
      </c>
      <c r="V53" s="233">
        <f t="shared" si="5"/>
        <v>7.4934943899468151E-3</v>
      </c>
      <c r="W53" s="233">
        <f t="shared" si="5"/>
        <v>7.5150397125252379E-3</v>
      </c>
      <c r="X53" s="233">
        <f t="shared" si="5"/>
        <v>7.3573962038824972E-3</v>
      </c>
      <c r="Y53" s="233">
        <f t="shared" si="5"/>
        <v>7.5146593048288244E-3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5.0475216847349152E-2</v>
      </c>
      <c r="C54" s="233">
        <f t="shared" si="6"/>
        <v>5.1161762821165704E-2</v>
      </c>
      <c r="D54" s="233">
        <f t="shared" si="6"/>
        <v>5.4912382011705486E-2</v>
      </c>
      <c r="E54" s="233">
        <f t="shared" si="6"/>
        <v>5.1795721487197244E-2</v>
      </c>
      <c r="F54" s="233">
        <f t="shared" si="6"/>
        <v>5.3372609334519407E-2</v>
      </c>
      <c r="G54" s="233">
        <f t="shared" si="6"/>
        <v>5.3271601752691189E-2</v>
      </c>
      <c r="H54" s="233">
        <f t="shared" si="6"/>
        <v>5.3845905910400664E-2</v>
      </c>
      <c r="I54" s="233">
        <f t="shared" si="6"/>
        <v>5.362872335690734E-2</v>
      </c>
      <c r="J54" s="233">
        <f t="shared" si="6"/>
        <v>5.377785144421008E-2</v>
      </c>
      <c r="K54" s="233">
        <f t="shared" si="6"/>
        <v>5.1945161729566307E-2</v>
      </c>
      <c r="L54" s="233">
        <f t="shared" si="6"/>
        <v>5.0429485240567888E-2</v>
      </c>
      <c r="M54" s="233">
        <f t="shared" si="6"/>
        <v>4.9485367650322173E-2</v>
      </c>
      <c r="N54" s="233">
        <f t="shared" si="6"/>
        <v>4.8415243752384568E-2</v>
      </c>
      <c r="O54" s="233">
        <f t="shared" si="6"/>
        <v>4.7879398651532984E-2</v>
      </c>
      <c r="P54" s="233">
        <f t="shared" si="6"/>
        <v>4.8140523251036307E-2</v>
      </c>
      <c r="Q54" s="233">
        <f t="shared" si="6"/>
        <v>4.834375110511669E-2</v>
      </c>
      <c r="R54" s="233">
        <f t="shared" si="6"/>
        <v>4.7593903685205378E-2</v>
      </c>
      <c r="S54" s="233">
        <f t="shared" si="6"/>
        <v>4.7565526010537318E-2</v>
      </c>
      <c r="T54" s="233">
        <f t="shared" si="6"/>
        <v>4.9065981994909275E-2</v>
      </c>
      <c r="U54" s="233">
        <f t="shared" si="6"/>
        <v>4.9909191594465781E-2</v>
      </c>
      <c r="V54" s="233">
        <f t="shared" si="6"/>
        <v>5.0031122087285176E-2</v>
      </c>
      <c r="W54" s="233">
        <f t="shared" si="6"/>
        <v>5.017497175317364E-2</v>
      </c>
      <c r="X54" s="233">
        <f t="shared" si="6"/>
        <v>4.9122447894911464E-2</v>
      </c>
      <c r="Y54" s="233">
        <f t="shared" si="6"/>
        <v>5.0172431920231651E-2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2.209167235419892E-2</v>
      </c>
      <c r="C55" s="233">
        <f t="shared" si="7"/>
        <v>2.2392155435936225E-2</v>
      </c>
      <c r="D55" s="233">
        <f t="shared" si="7"/>
        <v>2.4033702624001969E-2</v>
      </c>
      <c r="E55" s="233">
        <f t="shared" si="7"/>
        <v>2.2669622438771075E-2</v>
      </c>
      <c r="F55" s="233">
        <f t="shared" si="7"/>
        <v>2.3359784697364491E-2</v>
      </c>
      <c r="G55" s="233">
        <f t="shared" si="7"/>
        <v>2.3315576340423964E-2</v>
      </c>
      <c r="H55" s="233">
        <f t="shared" si="7"/>
        <v>2.3566934136907369E-2</v>
      </c>
      <c r="I55" s="233">
        <f t="shared" si="7"/>
        <v>2.3471879056166794E-2</v>
      </c>
      <c r="J55" s="233">
        <f t="shared" si="7"/>
        <v>2.3537148490342059E-2</v>
      </c>
      <c r="K55" s="233">
        <f t="shared" si="7"/>
        <v>2.2735028494993356E-2</v>
      </c>
      <c r="L55" s="233">
        <f t="shared" si="7"/>
        <v>2.2071656834972961E-2</v>
      </c>
      <c r="M55" s="233">
        <f t="shared" si="7"/>
        <v>2.165844144393023E-2</v>
      </c>
      <c r="N55" s="233">
        <f t="shared" si="7"/>
        <v>2.1190076412371622E-2</v>
      </c>
      <c r="O55" s="233">
        <f t="shared" si="7"/>
        <v>2.0955551131649874E-2</v>
      </c>
      <c r="P55" s="233">
        <f t="shared" si="7"/>
        <v>2.1069838488023105E-2</v>
      </c>
      <c r="Q55" s="233">
        <f t="shared" si="7"/>
        <v>2.1158785964547441E-2</v>
      </c>
      <c r="R55" s="233">
        <f t="shared" si="7"/>
        <v>2.0830597507895128E-2</v>
      </c>
      <c r="S55" s="233">
        <f t="shared" si="7"/>
        <v>2.0818177347465973E-2</v>
      </c>
      <c r="T55" s="233">
        <f t="shared" si="7"/>
        <v>2.1474887393683105E-2</v>
      </c>
      <c r="U55" s="233">
        <f t="shared" si="7"/>
        <v>2.1843938016202533E-2</v>
      </c>
      <c r="V55" s="233">
        <f t="shared" si="7"/>
        <v>2.189730377994949E-2</v>
      </c>
      <c r="W55" s="233">
        <f t="shared" si="7"/>
        <v>2.1960262988162102E-2</v>
      </c>
      <c r="X55" s="233">
        <f t="shared" si="7"/>
        <v>2.1499601030195173E-2</v>
      </c>
      <c r="Y55" s="233">
        <f t="shared" si="7"/>
        <v>2.1959151370209901E-2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3.8096512700486335E-2</v>
      </c>
      <c r="C56" s="300">
        <f t="shared" si="8"/>
        <v>3.899264524905123E-2</v>
      </c>
      <c r="D56" s="300">
        <f t="shared" si="8"/>
        <v>4.2371999277771757E-2</v>
      </c>
      <c r="E56" s="300">
        <f t="shared" si="8"/>
        <v>3.9516722924220878E-2</v>
      </c>
      <c r="F56" s="300">
        <f t="shared" si="8"/>
        <v>4.028572819279768E-2</v>
      </c>
      <c r="G56" s="300">
        <f t="shared" si="8"/>
        <v>4.1645454162730397E-2</v>
      </c>
      <c r="H56" s="300">
        <f t="shared" si="8"/>
        <v>4.1652044628058889E-2</v>
      </c>
      <c r="I56" s="300">
        <f t="shared" si="8"/>
        <v>4.1217982604226738E-2</v>
      </c>
      <c r="J56" s="300">
        <f t="shared" si="8"/>
        <v>4.1113741942081228E-2</v>
      </c>
      <c r="K56" s="300">
        <f t="shared" si="8"/>
        <v>3.8140451877102265E-2</v>
      </c>
      <c r="L56" s="300">
        <f t="shared" si="8"/>
        <v>3.7146988328777227E-2</v>
      </c>
      <c r="M56" s="300">
        <f t="shared" si="8"/>
        <v>3.6782265661791276E-2</v>
      </c>
      <c r="N56" s="300">
        <f t="shared" si="8"/>
        <v>3.6520126930653388E-2</v>
      </c>
      <c r="O56" s="300">
        <f t="shared" si="8"/>
        <v>3.6423776447029974E-2</v>
      </c>
      <c r="P56" s="300">
        <f t="shared" si="8"/>
        <v>3.6497092716556823E-2</v>
      </c>
      <c r="Q56" s="300">
        <f t="shared" si="8"/>
        <v>3.6529042947860468E-2</v>
      </c>
      <c r="R56" s="300">
        <f t="shared" si="8"/>
        <v>3.6459504736745828E-2</v>
      </c>
      <c r="S56" s="300">
        <f t="shared" si="8"/>
        <v>3.6480770161882697E-2</v>
      </c>
      <c r="T56" s="300">
        <f t="shared" si="8"/>
        <v>3.6694257203681163E-2</v>
      </c>
      <c r="U56" s="300">
        <f t="shared" si="8"/>
        <v>3.6958105633845377E-2</v>
      </c>
      <c r="V56" s="300">
        <f t="shared" si="8"/>
        <v>3.7030356698196681E-2</v>
      </c>
      <c r="W56" s="300">
        <f t="shared" si="8"/>
        <v>3.7102720891267288E-2</v>
      </c>
      <c r="X56" s="300">
        <f t="shared" si="8"/>
        <v>3.6715742066229934E-2</v>
      </c>
      <c r="Y56" s="300">
        <f t="shared" si="8"/>
        <v>3.7060624824620095E-2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0.18720851862824159</v>
      </c>
      <c r="C57" s="301">
        <f t="shared" si="9"/>
        <v>0.19058021284290205</v>
      </c>
      <c r="D57" s="301">
        <f t="shared" si="9"/>
        <v>0.20640606434805678</v>
      </c>
      <c r="E57" s="301">
        <f t="shared" si="9"/>
        <v>0.19288979899710013</v>
      </c>
      <c r="F57" s="301">
        <f t="shared" si="9"/>
        <v>0.20080084453998401</v>
      </c>
      <c r="G57" s="301">
        <f t="shared" si="9"/>
        <v>0.19957489295013478</v>
      </c>
      <c r="H57" s="301">
        <f t="shared" si="9"/>
        <v>0.19894578045205019</v>
      </c>
      <c r="I57" s="301">
        <f t="shared" si="9"/>
        <v>0.19813684755525843</v>
      </c>
      <c r="J57" s="301">
        <f t="shared" si="9"/>
        <v>0.19865250268591211</v>
      </c>
      <c r="K57" s="301">
        <f t="shared" si="9"/>
        <v>0.18995791820142113</v>
      </c>
      <c r="L57" s="301">
        <f t="shared" si="9"/>
        <v>0.18508781797515728</v>
      </c>
      <c r="M57" s="301">
        <f t="shared" si="9"/>
        <v>0.18331715321215061</v>
      </c>
      <c r="N57" s="301">
        <f t="shared" si="9"/>
        <v>0.18205924607433885</v>
      </c>
      <c r="O57" s="301">
        <f t="shared" si="9"/>
        <v>0.18159989525206968</v>
      </c>
      <c r="P57" s="301">
        <f t="shared" si="9"/>
        <v>0.18195880759005165</v>
      </c>
      <c r="Q57" s="301">
        <f t="shared" si="9"/>
        <v>0.18210969748756994</v>
      </c>
      <c r="R57" s="301">
        <f t="shared" si="9"/>
        <v>0.18179698125548802</v>
      </c>
      <c r="S57" s="301">
        <f t="shared" si="9"/>
        <v>0.18180845143518229</v>
      </c>
      <c r="T57" s="301">
        <f t="shared" si="9"/>
        <v>0.1826509581669182</v>
      </c>
      <c r="U57" s="301">
        <f t="shared" si="9"/>
        <v>0.18386039959622388</v>
      </c>
      <c r="V57" s="301">
        <f t="shared" si="9"/>
        <v>0.18417210641845422</v>
      </c>
      <c r="W57" s="301">
        <f t="shared" si="9"/>
        <v>0.18443541110711142</v>
      </c>
      <c r="X57" s="301">
        <f t="shared" si="9"/>
        <v>0.18285080181459859</v>
      </c>
      <c r="Y57" s="301">
        <f t="shared" si="9"/>
        <v>0.18445564321197847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4.4185570862810483E-2</v>
      </c>
      <c r="C58" s="302">
        <f t="shared" si="10"/>
        <v>5.8569525339802288E-2</v>
      </c>
      <c r="D58" s="302">
        <f t="shared" si="10"/>
        <v>9.1949182765817903E-3</v>
      </c>
      <c r="E58" s="302">
        <f t="shared" si="10"/>
        <v>2.9239937858741408E-2</v>
      </c>
      <c r="F58" s="302">
        <f t="shared" si="10"/>
        <v>1.0387957558679049E-2</v>
      </c>
      <c r="G58" s="302">
        <f t="shared" si="10"/>
        <v>1.2936226048252326E-2</v>
      </c>
      <c r="H58" s="302">
        <f t="shared" si="10"/>
        <v>1.6143619105480553E-2</v>
      </c>
      <c r="I58" s="302">
        <f t="shared" si="10"/>
        <v>1.6079946645089806E-2</v>
      </c>
      <c r="J58" s="302">
        <f t="shared" si="10"/>
        <v>1.4804966797604215E-2</v>
      </c>
      <c r="K58" s="302">
        <f t="shared" si="10"/>
        <v>3.0409096713160905E-2</v>
      </c>
      <c r="L58" s="302">
        <f t="shared" si="10"/>
        <v>5.0549807894248379E-2</v>
      </c>
      <c r="M58" s="302">
        <f t="shared" si="10"/>
        <v>6.2585546024399238E-2</v>
      </c>
      <c r="N58" s="302">
        <f t="shared" si="10"/>
        <v>7.5197943203470605E-2</v>
      </c>
      <c r="O58" s="302">
        <f t="shared" si="10"/>
        <v>8.0640470832266803E-2</v>
      </c>
      <c r="P58" s="302">
        <f t="shared" si="10"/>
        <v>7.9021117075056005E-2</v>
      </c>
      <c r="Q58" s="302">
        <f t="shared" si="10"/>
        <v>7.6830990528669513E-2</v>
      </c>
      <c r="R58" s="302">
        <f t="shared" si="10"/>
        <v>8.5817298417825691E-2</v>
      </c>
      <c r="S58" s="302">
        <f t="shared" si="10"/>
        <v>8.7862199539834415E-2</v>
      </c>
      <c r="T58" s="302">
        <f t="shared" si="10"/>
        <v>7.001412125931511E-2</v>
      </c>
      <c r="U58" s="302">
        <f t="shared" si="10"/>
        <v>5.940627512613901E-2</v>
      </c>
      <c r="V58" s="302">
        <f t="shared" si="10"/>
        <v>5.7804445265405978E-2</v>
      </c>
      <c r="W58" s="302">
        <f t="shared" si="10"/>
        <v>5.6110074214338966E-2</v>
      </c>
      <c r="X58" s="302">
        <f t="shared" si="10"/>
        <v>6.9441699939657958E-2</v>
      </c>
      <c r="Y58" s="302">
        <f t="shared" si="10"/>
        <v>5.5934057518383561E-2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0.14302294776543112</v>
      </c>
      <c r="C59" s="302">
        <f t="shared" si="11"/>
        <v>0.13201068750309974</v>
      </c>
      <c r="D59" s="302">
        <f t="shared" si="11"/>
        <v>0.19721114607147497</v>
      </c>
      <c r="E59" s="302">
        <f t="shared" si="11"/>
        <v>0.16364986113835872</v>
      </c>
      <c r="F59" s="302">
        <f t="shared" si="11"/>
        <v>0.19041288698130493</v>
      </c>
      <c r="G59" s="302">
        <f t="shared" si="11"/>
        <v>0.18663866690188247</v>
      </c>
      <c r="H59" s="302">
        <f t="shared" si="11"/>
        <v>0.18280216134656962</v>
      </c>
      <c r="I59" s="302">
        <f t="shared" si="11"/>
        <v>0.18205690091016863</v>
      </c>
      <c r="J59" s="302">
        <f t="shared" si="11"/>
        <v>0.18384753588830788</v>
      </c>
      <c r="K59" s="302">
        <f t="shared" si="11"/>
        <v>0.15954882148826022</v>
      </c>
      <c r="L59" s="302">
        <f t="shared" si="11"/>
        <v>0.1345380100809089</v>
      </c>
      <c r="M59" s="302">
        <f t="shared" si="11"/>
        <v>0.12073160718775137</v>
      </c>
      <c r="N59" s="302">
        <f t="shared" si="11"/>
        <v>0.10686130287086824</v>
      </c>
      <c r="O59" s="302">
        <f t="shared" si="11"/>
        <v>0.10095942441980289</v>
      </c>
      <c r="P59" s="302">
        <f t="shared" si="11"/>
        <v>0.10293769051499566</v>
      </c>
      <c r="Q59" s="302">
        <f t="shared" si="11"/>
        <v>0.10527870695890044</v>
      </c>
      <c r="R59" s="302">
        <f t="shared" si="11"/>
        <v>9.5979682837662325E-2</v>
      </c>
      <c r="S59" s="302">
        <f t="shared" si="11"/>
        <v>9.3946251895347874E-2</v>
      </c>
      <c r="T59" s="302">
        <f t="shared" si="11"/>
        <v>0.11263683690760309</v>
      </c>
      <c r="U59" s="302">
        <f t="shared" si="11"/>
        <v>0.12445412447008487</v>
      </c>
      <c r="V59" s="302">
        <f t="shared" si="11"/>
        <v>0.12636766115304826</v>
      </c>
      <c r="W59" s="302">
        <f t="shared" si="11"/>
        <v>0.12832533689277245</v>
      </c>
      <c r="X59" s="302">
        <f t="shared" si="11"/>
        <v>0.11340910187494063</v>
      </c>
      <c r="Y59" s="302">
        <f t="shared" si="11"/>
        <v>0.1285215856935949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3.2758734851243212E-2</v>
      </c>
      <c r="C60" s="301">
        <f t="shared" si="12"/>
        <v>2.5259864903619474E-2</v>
      </c>
      <c r="D60" s="301">
        <f t="shared" si="12"/>
        <v>3.2482635340218585E-2</v>
      </c>
      <c r="E60" s="301">
        <f t="shared" si="12"/>
        <v>3.6418114716431228E-2</v>
      </c>
      <c r="F60" s="301">
        <f t="shared" si="12"/>
        <v>4.0979818827797367E-2</v>
      </c>
      <c r="G60" s="301">
        <f t="shared" si="12"/>
        <v>4.3731453098663581E-2</v>
      </c>
      <c r="H60" s="301">
        <f t="shared" si="12"/>
        <v>5.1046489325277319E-2</v>
      </c>
      <c r="I60" s="301">
        <f t="shared" si="12"/>
        <v>5.3858492754589815E-2</v>
      </c>
      <c r="J60" s="301">
        <f t="shared" si="12"/>
        <v>5.5208017466106707E-2</v>
      </c>
      <c r="K60" s="301">
        <f t="shared" si="12"/>
        <v>6.5891197707136098E-2</v>
      </c>
      <c r="L60" s="301">
        <f t="shared" si="12"/>
        <v>7.0226190212978351E-2</v>
      </c>
      <c r="M60" s="301">
        <f t="shared" si="12"/>
        <v>7.2097309754858702E-2</v>
      </c>
      <c r="N60" s="301">
        <f t="shared" si="12"/>
        <v>7.3669363978312835E-2</v>
      </c>
      <c r="O60" s="301">
        <f t="shared" si="12"/>
        <v>7.4234772021003481E-2</v>
      </c>
      <c r="P60" s="301">
        <f t="shared" si="12"/>
        <v>7.4126583757542552E-2</v>
      </c>
      <c r="Q60" s="301">
        <f t="shared" si="12"/>
        <v>7.388783974159828E-2</v>
      </c>
      <c r="R60" s="301">
        <f t="shared" si="12"/>
        <v>7.4850737914990681E-2</v>
      </c>
      <c r="S60" s="301">
        <f t="shared" si="12"/>
        <v>7.4965701236581958E-2</v>
      </c>
      <c r="T60" s="301">
        <f t="shared" si="12"/>
        <v>7.2838544956765672E-2</v>
      </c>
      <c r="U60" s="301">
        <f t="shared" si="12"/>
        <v>7.1367482993379597E-2</v>
      </c>
      <c r="V60" s="301">
        <f t="shared" si="12"/>
        <v>7.1099469486170686E-2</v>
      </c>
      <c r="W60" s="301">
        <f t="shared" si="12"/>
        <v>7.080938766873196E-2</v>
      </c>
      <c r="X60" s="301">
        <f t="shared" si="12"/>
        <v>7.2742998712842608E-2</v>
      </c>
      <c r="Y60" s="301">
        <f t="shared" si="12"/>
        <v>7.0869581535081522E-2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7.837835174630263E-3</v>
      </c>
      <c r="C61" s="302">
        <f t="shared" si="13"/>
        <v>0</v>
      </c>
      <c r="D61" s="302">
        <f t="shared" si="13"/>
        <v>5.3709942499747705E-3</v>
      </c>
      <c r="E61" s="302">
        <f t="shared" si="13"/>
        <v>1.0845248278552452E-2</v>
      </c>
      <c r="F61" s="302">
        <f t="shared" si="13"/>
        <v>1.4628402711504507E-2</v>
      </c>
      <c r="G61" s="302">
        <f t="shared" si="13"/>
        <v>1.7429906997212471E-2</v>
      </c>
      <c r="H61" s="302">
        <f t="shared" si="13"/>
        <v>2.4461394639152992E-2</v>
      </c>
      <c r="I61" s="302">
        <f t="shared" si="13"/>
        <v>2.7380626624679247E-2</v>
      </c>
      <c r="J61" s="302">
        <f t="shared" si="13"/>
        <v>2.8656523002634427E-2</v>
      </c>
      <c r="K61" s="302">
        <f t="shared" si="13"/>
        <v>4.0244548816791792E-2</v>
      </c>
      <c r="L61" s="302">
        <f t="shared" si="13"/>
        <v>4.5327869394978189E-2</v>
      </c>
      <c r="M61" s="302">
        <f t="shared" si="13"/>
        <v>4.766512382877184E-2</v>
      </c>
      <c r="N61" s="302">
        <f t="shared" si="13"/>
        <v>4.9765525466417396E-2</v>
      </c>
      <c r="O61" s="302">
        <f t="shared" si="13"/>
        <v>5.0595493878227656E-2</v>
      </c>
      <c r="P61" s="302">
        <f t="shared" si="13"/>
        <v>5.035838175165587E-2</v>
      </c>
      <c r="Q61" s="302">
        <f t="shared" si="13"/>
        <v>5.00192989698902E-2</v>
      </c>
      <c r="R61" s="302">
        <f t="shared" si="13"/>
        <v>5.1352415905906078E-2</v>
      </c>
      <c r="S61" s="302">
        <f t="shared" si="13"/>
        <v>5.1481390007987834E-2</v>
      </c>
      <c r="T61" s="302">
        <f t="shared" si="13"/>
        <v>4.8613420406481554E-2</v>
      </c>
      <c r="U61" s="302">
        <f t="shared" si="13"/>
        <v>4.6726044395342989E-2</v>
      </c>
      <c r="V61" s="302">
        <f t="shared" si="13"/>
        <v>4.6397830699430362E-2</v>
      </c>
      <c r="W61" s="302">
        <f t="shared" si="13"/>
        <v>4.6036726639472857E-2</v>
      </c>
      <c r="X61" s="302">
        <f t="shared" si="13"/>
        <v>4.8489995510083185E-2</v>
      </c>
      <c r="Y61" s="302">
        <f t="shared" si="13"/>
        <v>4.6098174486011022E-2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2.492089967661295E-2</v>
      </c>
      <c r="C62" s="302">
        <f t="shared" si="14"/>
        <v>2.5259864903619474E-2</v>
      </c>
      <c r="D62" s="302">
        <f t="shared" si="14"/>
        <v>2.7111641090243811E-2</v>
      </c>
      <c r="E62" s="302">
        <f t="shared" si="14"/>
        <v>2.5572866437878775E-2</v>
      </c>
      <c r="F62" s="302">
        <f t="shared" si="14"/>
        <v>2.6351416116292867E-2</v>
      </c>
      <c r="G62" s="302">
        <f t="shared" si="14"/>
        <v>2.630154610145111E-2</v>
      </c>
      <c r="H62" s="302">
        <f t="shared" si="14"/>
        <v>2.6585094686124324E-2</v>
      </c>
      <c r="I62" s="302">
        <f t="shared" si="14"/>
        <v>2.6477866129910564E-2</v>
      </c>
      <c r="J62" s="302">
        <f t="shared" si="14"/>
        <v>2.6551494463472276E-2</v>
      </c>
      <c r="K62" s="302">
        <f t="shared" si="14"/>
        <v>2.5646648890344317E-2</v>
      </c>
      <c r="L62" s="302">
        <f t="shared" si="14"/>
        <v>2.4898320818000166E-2</v>
      </c>
      <c r="M62" s="302">
        <f t="shared" si="14"/>
        <v>2.4432185926086866E-2</v>
      </c>
      <c r="N62" s="302">
        <f t="shared" si="14"/>
        <v>2.3903838511895429E-2</v>
      </c>
      <c r="O62" s="302">
        <f t="shared" si="14"/>
        <v>2.3639278142775829E-2</v>
      </c>
      <c r="P62" s="302">
        <f t="shared" si="14"/>
        <v>2.3768202005886679E-2</v>
      </c>
      <c r="Q62" s="302">
        <f t="shared" si="14"/>
        <v>2.3868540771708073E-2</v>
      </c>
      <c r="R62" s="302">
        <f t="shared" si="14"/>
        <v>2.3498322009084596E-2</v>
      </c>
      <c r="S62" s="302">
        <f t="shared" si="14"/>
        <v>2.3484311228594117E-2</v>
      </c>
      <c r="T62" s="302">
        <f t="shared" si="14"/>
        <v>2.4225124550284111E-2</v>
      </c>
      <c r="U62" s="302">
        <f t="shared" si="14"/>
        <v>2.4641438598036594E-2</v>
      </c>
      <c r="V62" s="302">
        <f t="shared" si="14"/>
        <v>2.4701638786740324E-2</v>
      </c>
      <c r="W62" s="302">
        <f t="shared" si="14"/>
        <v>2.47726610292591E-2</v>
      </c>
      <c r="X62" s="302">
        <f t="shared" si="14"/>
        <v>2.4253003202759423E-2</v>
      </c>
      <c r="Y62" s="302">
        <f t="shared" si="14"/>
        <v>2.4771407049070489E-2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0.22923492076927551</v>
      </c>
      <c r="C63" s="301">
        <f t="shared" si="15"/>
        <v>0.23336352593008405</v>
      </c>
      <c r="D63" s="301">
        <f t="shared" si="15"/>
        <v>0.25274211960986548</v>
      </c>
      <c r="E63" s="301">
        <f t="shared" si="15"/>
        <v>0.23619159060869407</v>
      </c>
      <c r="F63" s="301">
        <f t="shared" si="15"/>
        <v>0.24587858515100069</v>
      </c>
      <c r="G63" s="301">
        <f t="shared" si="15"/>
        <v>0.2443774199389406</v>
      </c>
      <c r="H63" s="301">
        <f t="shared" si="15"/>
        <v>0.24360707810455134</v>
      </c>
      <c r="I63" s="301">
        <f t="shared" si="15"/>
        <v>0.24261654802684704</v>
      </c>
      <c r="J63" s="301">
        <f t="shared" si="15"/>
        <v>0.2432479624725454</v>
      </c>
      <c r="K63" s="301">
        <f t="shared" si="15"/>
        <v>0.23260153249153623</v>
      </c>
      <c r="L63" s="301">
        <f t="shared" si="15"/>
        <v>0.22663814445937619</v>
      </c>
      <c r="M63" s="301">
        <f t="shared" si="15"/>
        <v>0.22446998352508238</v>
      </c>
      <c r="N63" s="301">
        <f t="shared" si="15"/>
        <v>0.22292968907061889</v>
      </c>
      <c r="O63" s="301">
        <f t="shared" si="15"/>
        <v>0.22236721867600362</v>
      </c>
      <c r="P63" s="301">
        <f t="shared" si="15"/>
        <v>0.22280670317149184</v>
      </c>
      <c r="Q63" s="301">
        <f t="shared" si="15"/>
        <v>0.22299146631131028</v>
      </c>
      <c r="R63" s="301">
        <f t="shared" si="15"/>
        <v>0.22260854847610781</v>
      </c>
      <c r="S63" s="301">
        <f t="shared" si="15"/>
        <v>0.22262259359410086</v>
      </c>
      <c r="T63" s="301">
        <f t="shared" si="15"/>
        <v>0.22365423449010402</v>
      </c>
      <c r="U63" s="301">
        <f t="shared" si="15"/>
        <v>0.22513518317904965</v>
      </c>
      <c r="V63" s="301">
        <f t="shared" si="15"/>
        <v>0.22551686500218879</v>
      </c>
      <c r="W63" s="301">
        <f t="shared" si="15"/>
        <v>0.22583927890666705</v>
      </c>
      <c r="X63" s="301">
        <f t="shared" si="15"/>
        <v>0.22389894099746774</v>
      </c>
      <c r="Y63" s="301">
        <f t="shared" si="15"/>
        <v>0.22586405291262671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5.4104780648339346E-2</v>
      </c>
      <c r="C64" s="302">
        <f t="shared" si="16"/>
        <v>7.1717786130370151E-2</v>
      </c>
      <c r="D64" s="302">
        <f t="shared" si="16"/>
        <v>1.1259083603977697E-2</v>
      </c>
      <c r="E64" s="302">
        <f t="shared" si="16"/>
        <v>3.580400554131602E-2</v>
      </c>
      <c r="F64" s="302">
        <f t="shared" si="16"/>
        <v>1.2719948031035568E-2</v>
      </c>
      <c r="G64" s="302">
        <f t="shared" si="16"/>
        <v>1.5840276793778359E-2</v>
      </c>
      <c r="H64" s="302">
        <f t="shared" si="16"/>
        <v>1.976769686385374E-2</v>
      </c>
      <c r="I64" s="302">
        <f t="shared" si="16"/>
        <v>1.9689730585824253E-2</v>
      </c>
      <c r="J64" s="302">
        <f t="shared" si="16"/>
        <v>1.8128530772576579E-2</v>
      </c>
      <c r="K64" s="302">
        <f t="shared" si="16"/>
        <v>3.7235628628360287E-2</v>
      </c>
      <c r="L64" s="302">
        <f t="shared" si="16"/>
        <v>6.1897723952140833E-2</v>
      </c>
      <c r="M64" s="302">
        <f t="shared" si="16"/>
        <v>7.6635362478856217E-2</v>
      </c>
      <c r="N64" s="302">
        <f t="shared" si="16"/>
        <v>9.2079114126698669E-2</v>
      </c>
      <c r="O64" s="302">
        <f t="shared" si="16"/>
        <v>9.8743433672163414E-2</v>
      </c>
      <c r="P64" s="302">
        <f t="shared" si="16"/>
        <v>9.6760551520476717E-2</v>
      </c>
      <c r="Q64" s="302">
        <f t="shared" si="16"/>
        <v>9.4078763912656571E-2</v>
      </c>
      <c r="R64" s="302">
        <f t="shared" si="16"/>
        <v>0.10508240622590899</v>
      </c>
      <c r="S64" s="302">
        <f t="shared" si="16"/>
        <v>0.10758636678347075</v>
      </c>
      <c r="T64" s="302">
        <f t="shared" si="16"/>
        <v>8.5731577052222618E-2</v>
      </c>
      <c r="U64" s="302">
        <f t="shared" si="16"/>
        <v>7.2742377705476369E-2</v>
      </c>
      <c r="V64" s="302">
        <f t="shared" si="16"/>
        <v>7.078095338621139E-2</v>
      </c>
      <c r="W64" s="302">
        <f t="shared" si="16"/>
        <v>6.8706213323680362E-2</v>
      </c>
      <c r="X64" s="302">
        <f t="shared" si="16"/>
        <v>8.503065298733628E-2</v>
      </c>
      <c r="Y64" s="302">
        <f t="shared" si="16"/>
        <v>6.8490682675571721E-2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0.17513014012093617</v>
      </c>
      <c r="C65" s="302">
        <f t="shared" si="17"/>
        <v>0.16164573979971392</v>
      </c>
      <c r="D65" s="302">
        <f t="shared" si="17"/>
        <v>0.2414830360058878</v>
      </c>
      <c r="E65" s="302">
        <f t="shared" si="17"/>
        <v>0.20038758506737805</v>
      </c>
      <c r="F65" s="302">
        <f t="shared" si="17"/>
        <v>0.23315863711996512</v>
      </c>
      <c r="G65" s="302">
        <f t="shared" si="17"/>
        <v>0.22853714314516224</v>
      </c>
      <c r="H65" s="302">
        <f t="shared" si="17"/>
        <v>0.2238393812406976</v>
      </c>
      <c r="I65" s="302">
        <f t="shared" si="17"/>
        <v>0.22292681744102277</v>
      </c>
      <c r="J65" s="302">
        <f t="shared" si="17"/>
        <v>0.22511943169996881</v>
      </c>
      <c r="K65" s="302">
        <f t="shared" si="17"/>
        <v>0.19536590386317595</v>
      </c>
      <c r="L65" s="302">
        <f t="shared" si="17"/>
        <v>0.16474042050723534</v>
      </c>
      <c r="M65" s="302">
        <f t="shared" si="17"/>
        <v>0.14783462104622613</v>
      </c>
      <c r="N65" s="302">
        <f t="shared" si="17"/>
        <v>0.13085057494392024</v>
      </c>
      <c r="O65" s="302">
        <f t="shared" si="17"/>
        <v>0.12362378500384021</v>
      </c>
      <c r="P65" s="302">
        <f t="shared" si="17"/>
        <v>0.12604615165101513</v>
      </c>
      <c r="Q65" s="302">
        <f t="shared" si="17"/>
        <v>0.12891270239865368</v>
      </c>
      <c r="R65" s="302">
        <f t="shared" si="17"/>
        <v>0.11752614225019879</v>
      </c>
      <c r="S65" s="302">
        <f t="shared" si="17"/>
        <v>0.1150362268106301</v>
      </c>
      <c r="T65" s="302">
        <f t="shared" si="17"/>
        <v>0.1379226574378814</v>
      </c>
      <c r="U65" s="302">
        <f t="shared" si="17"/>
        <v>0.15239280547357331</v>
      </c>
      <c r="V65" s="302">
        <f t="shared" si="17"/>
        <v>0.15473591161597738</v>
      </c>
      <c r="W65" s="302">
        <f t="shared" si="17"/>
        <v>0.1571330655829867</v>
      </c>
      <c r="X65" s="302">
        <f t="shared" si="17"/>
        <v>0.13886828801013149</v>
      </c>
      <c r="Y65" s="302">
        <f t="shared" si="17"/>
        <v>0.15737337023705497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0.19492007125482552</v>
      </c>
      <c r="C66" s="301">
        <f t="shared" si="18"/>
        <v>0.18970016168416459</v>
      </c>
      <c r="D66" s="301">
        <f t="shared" si="18"/>
        <v>0.12028049043044453</v>
      </c>
      <c r="E66" s="301">
        <f t="shared" si="18"/>
        <v>0.1688889142867496</v>
      </c>
      <c r="F66" s="301">
        <f t="shared" si="18"/>
        <v>0.13603241394517282</v>
      </c>
      <c r="G66" s="301">
        <f t="shared" si="18"/>
        <v>0.13528409278238263</v>
      </c>
      <c r="H66" s="301">
        <f t="shared" si="18"/>
        <v>0.12574622345706618</v>
      </c>
      <c r="I66" s="301">
        <f t="shared" si="18"/>
        <v>0.12653508024237717</v>
      </c>
      <c r="J66" s="301">
        <f t="shared" si="18"/>
        <v>0.12320384786130267</v>
      </c>
      <c r="K66" s="301">
        <f t="shared" si="18"/>
        <v>0.14637319723866898</v>
      </c>
      <c r="L66" s="301">
        <f t="shared" si="18"/>
        <v>0.16340753370838437</v>
      </c>
      <c r="M66" s="301">
        <f t="shared" si="18"/>
        <v>0.1717839263009118</v>
      </c>
      <c r="N66" s="301">
        <f t="shared" si="18"/>
        <v>0.18000948511414258</v>
      </c>
      <c r="O66" s="301">
        <f t="shared" si="18"/>
        <v>0.1839358156864685</v>
      </c>
      <c r="P66" s="301">
        <f t="shared" si="18"/>
        <v>0.18152830584445917</v>
      </c>
      <c r="Q66" s="301">
        <f t="shared" si="18"/>
        <v>0.18011996719829129</v>
      </c>
      <c r="R66" s="301">
        <f t="shared" si="18"/>
        <v>0.18464312135375019</v>
      </c>
      <c r="S66" s="301">
        <f t="shared" si="18"/>
        <v>0.18466003712019913</v>
      </c>
      <c r="T66" s="301">
        <f t="shared" si="18"/>
        <v>0.17525300662519722</v>
      </c>
      <c r="U66" s="301">
        <f t="shared" si="18"/>
        <v>0.16846116154149246</v>
      </c>
      <c r="V66" s="301">
        <f t="shared" si="18"/>
        <v>0.16719588686035924</v>
      </c>
      <c r="W66" s="301">
        <f t="shared" si="18"/>
        <v>0.16592223895606323</v>
      </c>
      <c r="X66" s="301">
        <f t="shared" si="18"/>
        <v>0.17452702054131103</v>
      </c>
      <c r="Y66" s="301">
        <f t="shared" si="18"/>
        <v>0.16587512529414872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0.13319243098860048</v>
      </c>
      <c r="C67" s="301">
        <f t="shared" si="19"/>
        <v>0.13500406713301996</v>
      </c>
      <c r="D67" s="301">
        <f t="shared" si="19"/>
        <v>0.14490108430109422</v>
      </c>
      <c r="E67" s="301">
        <f t="shared" si="19"/>
        <v>0.13667693752663099</v>
      </c>
      <c r="F67" s="301">
        <f t="shared" si="19"/>
        <v>0.14083798009166654</v>
      </c>
      <c r="G67" s="301">
        <f t="shared" si="19"/>
        <v>0.14057144442897357</v>
      </c>
      <c r="H67" s="301">
        <f t="shared" si="19"/>
        <v>0.1420869003629921</v>
      </c>
      <c r="I67" s="301">
        <f t="shared" si="19"/>
        <v>0.14151380580144576</v>
      </c>
      <c r="J67" s="301">
        <f t="shared" si="19"/>
        <v>0.14190732035605583</v>
      </c>
      <c r="K67" s="301">
        <f t="shared" si="19"/>
        <v>0.13707127578631312</v>
      </c>
      <c r="L67" s="301">
        <f t="shared" si="19"/>
        <v>0.13307175584819192</v>
      </c>
      <c r="M67" s="301">
        <f t="shared" si="19"/>
        <v>0.13058044774021033</v>
      </c>
      <c r="N67" s="301">
        <f t="shared" si="19"/>
        <v>0.12775663810990484</v>
      </c>
      <c r="O67" s="301">
        <f t="shared" si="19"/>
        <v>0.12634266673794223</v>
      </c>
      <c r="P67" s="301">
        <f t="shared" si="19"/>
        <v>0.12703171420264073</v>
      </c>
      <c r="Q67" s="301">
        <f t="shared" si="19"/>
        <v>0.12756798553776796</v>
      </c>
      <c r="R67" s="301">
        <f t="shared" si="19"/>
        <v>0.12558931150788585</v>
      </c>
      <c r="S67" s="301">
        <f t="shared" si="19"/>
        <v>0.1255144293833321</v>
      </c>
      <c r="T67" s="301">
        <f t="shared" si="19"/>
        <v>0.12947378592763961</v>
      </c>
      <c r="U67" s="301">
        <f t="shared" si="19"/>
        <v>0.1316988211709256</v>
      </c>
      <c r="V67" s="301">
        <f t="shared" si="19"/>
        <v>0.1320205675598389</v>
      </c>
      <c r="W67" s="301">
        <f t="shared" si="19"/>
        <v>0.13240015358033144</v>
      </c>
      <c r="X67" s="301">
        <f t="shared" si="19"/>
        <v>0.1296227863868549</v>
      </c>
      <c r="Y67" s="301">
        <f t="shared" si="19"/>
        <v>0.13239345154822585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8.30242280686425E-2</v>
      </c>
      <c r="C68" s="235">
        <f t="shared" si="20"/>
        <v>8.4153494133652973E-2</v>
      </c>
      <c r="D68" s="235">
        <f t="shared" si="20"/>
        <v>9.032270513507841E-2</v>
      </c>
      <c r="E68" s="235">
        <f t="shared" si="20"/>
        <v>8.5196261894985706E-2</v>
      </c>
      <c r="F68" s="235">
        <f t="shared" si="20"/>
        <v>8.7790007983698543E-2</v>
      </c>
      <c r="G68" s="235">
        <f t="shared" si="20"/>
        <v>8.7623865527377276E-2</v>
      </c>
      <c r="H68" s="235">
        <f t="shared" si="20"/>
        <v>8.8568510490758853E-2</v>
      </c>
      <c r="I68" s="235">
        <f t="shared" si="20"/>
        <v>8.8211277476618652E-2</v>
      </c>
      <c r="J68" s="235">
        <f t="shared" si="20"/>
        <v>8.8456571010851623E-2</v>
      </c>
      <c r="K68" s="235">
        <f t="shared" si="20"/>
        <v>8.5442068877897778E-2</v>
      </c>
      <c r="L68" s="235">
        <f t="shared" si="20"/>
        <v>8.2949006373947559E-2</v>
      </c>
      <c r="M68" s="235">
        <f t="shared" si="20"/>
        <v>8.139607329050523E-2</v>
      </c>
      <c r="N68" s="235">
        <f t="shared" si="20"/>
        <v>7.9635878563006079E-2</v>
      </c>
      <c r="O68" s="235">
        <f t="shared" si="20"/>
        <v>7.8754493030832762E-2</v>
      </c>
      <c r="P68" s="235">
        <f t="shared" si="20"/>
        <v>7.9184004178235276E-2</v>
      </c>
      <c r="Q68" s="235">
        <f t="shared" si="20"/>
        <v>7.9518283786346691E-2</v>
      </c>
      <c r="R68" s="235">
        <f t="shared" si="20"/>
        <v>7.8284896252902747E-2</v>
      </c>
      <c r="S68" s="235">
        <f t="shared" si="20"/>
        <v>7.8238219196698669E-2</v>
      </c>
      <c r="T68" s="235">
        <f t="shared" si="20"/>
        <v>8.070624623321844E-2</v>
      </c>
      <c r="U68" s="235">
        <f t="shared" si="20"/>
        <v>8.2093200672958014E-2</v>
      </c>
      <c r="V68" s="235">
        <f t="shared" si="20"/>
        <v>8.2293758207460016E-2</v>
      </c>
      <c r="W68" s="235">
        <f t="shared" si="20"/>
        <v>8.2530369523156594E-2</v>
      </c>
      <c r="X68" s="235">
        <f t="shared" si="20"/>
        <v>8.0799124244501849E-2</v>
      </c>
      <c r="Y68" s="235">
        <f t="shared" si="20"/>
        <v>8.2526191875538585E-2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0.57179289464710947</v>
      </c>
      <c r="C72" s="322">
        <f>IF(C$5=0,0,C$5/TRE_fec!C$5)</f>
        <v>0.56653848989973687</v>
      </c>
      <c r="D72" s="322">
        <f>IF(D$5=0,0,D$5/TRE_fec!D$5)</f>
        <v>0.58168130659095996</v>
      </c>
      <c r="E72" s="322">
        <f>IF(E$5=0,0,E$5/TRE_fec!E$5)</f>
        <v>0.5804533025749623</v>
      </c>
      <c r="F72" s="322">
        <f>IF(F$5=0,0,F$5/TRE_fec!F$5)</f>
        <v>0.58444901668814087</v>
      </c>
      <c r="G72" s="322">
        <f>IF(G$5=0,0,G$5/TRE_fec!G$5)</f>
        <v>0.58485954099700166</v>
      </c>
      <c r="H72" s="322">
        <f>IF(H$5=0,0,H$5/TRE_fec!H$5)</f>
        <v>0.58001920677990937</v>
      </c>
      <c r="I72" s="322">
        <f>IF(I$5=0,0,I$5/TRE_fec!I$5)</f>
        <v>0.57972433849250582</v>
      </c>
      <c r="J72" s="322">
        <f>IF(J$5=0,0,J$5/TRE_fec!J$5)</f>
        <v>0.58020510459439001</v>
      </c>
      <c r="K72" s="322">
        <f>IF(K$5=0,0,K$5/TRE_fec!K$5)</f>
        <v>0.57683515158382714</v>
      </c>
      <c r="L72" s="322">
        <f>IF(L$5=0,0,L$5/TRE_fec!L$5)</f>
        <v>0.57140346034958422</v>
      </c>
      <c r="M72" s="322">
        <f>IF(M$5=0,0,M$5/TRE_fec!M$5)</f>
        <v>0.56804348800212312</v>
      </c>
      <c r="N72" s="322">
        <f>IF(N$5=0,0,N$5/TRE_fec!N$5)</f>
        <v>0.5648006375902197</v>
      </c>
      <c r="O72" s="322">
        <f>IF(O$5=0,0,O$5/TRE_fec!O$5)</f>
        <v>0.56350149636465618</v>
      </c>
      <c r="P72" s="322">
        <f>IF(P$5=0,0,P$5/TRE_fec!P$5)</f>
        <v>0.56365404711340772</v>
      </c>
      <c r="Q72" s="322">
        <f>IF(Q$5=0,0,Q$5/TRE_fec!Q$5)</f>
        <v>0.56424111971567459</v>
      </c>
      <c r="R72" s="322">
        <f>IF(R$5=0,0,R$5/TRE_fec!R$5)</f>
        <v>0.56195814644443576</v>
      </c>
      <c r="S72" s="322">
        <f>IF(S$5=0,0,S$5/TRE_fec!S$5)</f>
        <v>0.55964853970622863</v>
      </c>
      <c r="T72" s="322">
        <f>IF(T$5=0,0,T$5/TRE_fec!T$5)</f>
        <v>0.56457911794112647</v>
      </c>
      <c r="U72" s="322">
        <f>IF(U$5=0,0,U$5/TRE_fec!U$5)</f>
        <v>0.56757761906446469</v>
      </c>
      <c r="V72" s="322">
        <f>IF(V$5=0,0,V$5/TRE_fec!V$5)</f>
        <v>0.56844575126956753</v>
      </c>
      <c r="W72" s="322">
        <f>IF(W$5=0,0,W$5/TRE_fec!W$5)</f>
        <v>0.56886079955939328</v>
      </c>
      <c r="X72" s="322">
        <f>IF(X$5=0,0,X$5/TRE_fec!X$5)</f>
        <v>0.56534968175229472</v>
      </c>
      <c r="Y72" s="322">
        <f>IF(Y$5=0,0,Y$5/TRE_fec!Y$5)</f>
        <v>0.56927803296604718</v>
      </c>
      <c r="DA72" s="95"/>
    </row>
    <row r="73" spans="1:105" ht="12" customHeight="1" x14ac:dyDescent="0.25">
      <c r="A73" s="55" t="s">
        <v>91</v>
      </c>
      <c r="B73" s="334">
        <f>IF(B$6=0,0,B$6/TRE_fec!B$6)</f>
        <v>0.48487985046608029</v>
      </c>
      <c r="C73" s="334">
        <f>IF(C$6=0,0,C$6/TRE_fec!C$6)</f>
        <v>0.48487985046608056</v>
      </c>
      <c r="D73" s="334">
        <f>IF(D$6=0,0,D$6/TRE_fec!D$6)</f>
        <v>0.48487985046608051</v>
      </c>
      <c r="E73" s="334">
        <f>IF(E$6=0,0,E$6/TRE_fec!E$6)</f>
        <v>0.48487985046608034</v>
      </c>
      <c r="F73" s="334">
        <f>IF(F$6=0,0,F$6/TRE_fec!F$6)</f>
        <v>0.48487985046608006</v>
      </c>
      <c r="G73" s="334">
        <f>IF(G$6=0,0,G$6/TRE_fec!G$6)</f>
        <v>0.48487985046608051</v>
      </c>
      <c r="H73" s="334">
        <f>IF(H$6=0,0,H$6/TRE_fec!H$6)</f>
        <v>0.48487985046608045</v>
      </c>
      <c r="I73" s="334">
        <f>IF(I$6=0,0,I$6/TRE_fec!I$6)</f>
        <v>0.48487985046608051</v>
      </c>
      <c r="J73" s="334">
        <f>IF(J$6=0,0,J$6/TRE_fec!J$6)</f>
        <v>0.48487985046608062</v>
      </c>
      <c r="K73" s="334">
        <f>IF(K$6=0,0,K$6/TRE_fec!K$6)</f>
        <v>0.48487985046608056</v>
      </c>
      <c r="L73" s="334">
        <f>IF(L$6=0,0,L$6/TRE_fec!L$6)</f>
        <v>0.48487985046608045</v>
      </c>
      <c r="M73" s="334">
        <f>IF(M$6=0,0,M$6/TRE_fec!M$6)</f>
        <v>0.48487985046608062</v>
      </c>
      <c r="N73" s="334">
        <f>IF(N$6=0,0,N$6/TRE_fec!N$6)</f>
        <v>0.48487985046608062</v>
      </c>
      <c r="O73" s="334">
        <f>IF(O$6=0,0,O$6/TRE_fec!O$6)</f>
        <v>0.48487985046608045</v>
      </c>
      <c r="P73" s="334">
        <f>IF(P$6=0,0,P$6/TRE_fec!P$6)</f>
        <v>0.48487985046608034</v>
      </c>
      <c r="Q73" s="334">
        <f>IF(Q$6=0,0,Q$6/TRE_fec!Q$6)</f>
        <v>0.48487985046608045</v>
      </c>
      <c r="R73" s="334">
        <f>IF(R$6=0,0,R$6/TRE_fec!R$6)</f>
        <v>0.48487985046608068</v>
      </c>
      <c r="S73" s="334">
        <f>IF(S$6=0,0,S$6/TRE_fec!S$6)</f>
        <v>0.4848798504660804</v>
      </c>
      <c r="T73" s="334">
        <f>IF(T$6=0,0,T$6/TRE_fec!T$6)</f>
        <v>0.48487985046608034</v>
      </c>
      <c r="U73" s="334">
        <f>IF(U$6=0,0,U$6/TRE_fec!U$6)</f>
        <v>0.4848798504660804</v>
      </c>
      <c r="V73" s="334">
        <f>IF(V$6=0,0,V$6/TRE_fec!V$6)</f>
        <v>0.48487985046608056</v>
      </c>
      <c r="W73" s="334">
        <f>IF(W$6=0,0,W$6/TRE_fec!W$6)</f>
        <v>0.48487985046608034</v>
      </c>
      <c r="X73" s="334">
        <f>IF(X$6=0,0,X$6/TRE_fec!X$6)</f>
        <v>0.48487985046608051</v>
      </c>
      <c r="Y73" s="334">
        <f>IF(Y$6=0,0,Y$6/TRE_fec!Y$6)</f>
        <v>0.48487985046608029</v>
      </c>
      <c r="DA73" s="67"/>
    </row>
    <row r="74" spans="1:105" ht="12" customHeight="1" x14ac:dyDescent="0.25">
      <c r="A74" s="173" t="s">
        <v>92</v>
      </c>
      <c r="B74" s="335">
        <f>IF(B$7=0,0,B$7/TRE_fec!B$7)</f>
        <v>0.12573022652655194</v>
      </c>
      <c r="C74" s="335">
        <f>IF(C$7=0,0,C$7/TRE_fec!C$7)</f>
        <v>0.12573022652655197</v>
      </c>
      <c r="D74" s="335">
        <f>IF(D$7=0,0,D$7/TRE_fec!D$7)</f>
        <v>0.12573022652655194</v>
      </c>
      <c r="E74" s="335">
        <f>IF(E$7=0,0,E$7/TRE_fec!E$7)</f>
        <v>0.12573022652655197</v>
      </c>
      <c r="F74" s="335">
        <f>IF(F$7=0,0,F$7/TRE_fec!F$7)</f>
        <v>0.12573022652655194</v>
      </c>
      <c r="G74" s="335">
        <f>IF(G$7=0,0,G$7/TRE_fec!G$7)</f>
        <v>0.12573022652655197</v>
      </c>
      <c r="H74" s="335">
        <f>IF(H$7=0,0,H$7/TRE_fec!H$7)</f>
        <v>0.12573022652655191</v>
      </c>
      <c r="I74" s="335">
        <f>IF(I$7=0,0,I$7/TRE_fec!I$7)</f>
        <v>0.12573022652655194</v>
      </c>
      <c r="J74" s="335">
        <f>IF(J$7=0,0,J$7/TRE_fec!J$7)</f>
        <v>0.12573022652655197</v>
      </c>
      <c r="K74" s="335">
        <f>IF(K$7=0,0,K$7/TRE_fec!K$7)</f>
        <v>0.12573022652655197</v>
      </c>
      <c r="L74" s="335">
        <f>IF(L$7=0,0,L$7/TRE_fec!L$7)</f>
        <v>0.12573022652655194</v>
      </c>
      <c r="M74" s="335">
        <f>IF(M$7=0,0,M$7/TRE_fec!M$7)</f>
        <v>0.12573022652655194</v>
      </c>
      <c r="N74" s="335">
        <f>IF(N$7=0,0,N$7/TRE_fec!N$7)</f>
        <v>0.12573022652655194</v>
      </c>
      <c r="O74" s="335">
        <f>IF(O$7=0,0,O$7/TRE_fec!O$7)</f>
        <v>0.12573022652655194</v>
      </c>
      <c r="P74" s="335">
        <f>IF(P$7=0,0,P$7/TRE_fec!P$7)</f>
        <v>0.12573022652655191</v>
      </c>
      <c r="Q74" s="335">
        <f>IF(Q$7=0,0,Q$7/TRE_fec!Q$7)</f>
        <v>0.12573022652655194</v>
      </c>
      <c r="R74" s="335">
        <f>IF(R$7=0,0,R$7/TRE_fec!R$7)</f>
        <v>0.12573022652655194</v>
      </c>
      <c r="S74" s="335">
        <f>IF(S$7=0,0,S$7/TRE_fec!S$7)</f>
        <v>0.12573022652655197</v>
      </c>
      <c r="T74" s="335">
        <f>IF(T$7=0,0,T$7/TRE_fec!T$7)</f>
        <v>0.12573022652655194</v>
      </c>
      <c r="U74" s="335">
        <f>IF(U$7=0,0,U$7/TRE_fec!U$7)</f>
        <v>0.12573022652655194</v>
      </c>
      <c r="V74" s="335">
        <f>IF(V$7=0,0,V$7/TRE_fec!V$7)</f>
        <v>0.12573022652655194</v>
      </c>
      <c r="W74" s="335">
        <f>IF(W$7=0,0,W$7/TRE_fec!W$7)</f>
        <v>0.12573022652655197</v>
      </c>
      <c r="X74" s="335">
        <f>IF(X$7=0,0,X$7/TRE_fec!X$7)</f>
        <v>0.12573022652655194</v>
      </c>
      <c r="Y74" s="335">
        <f>IF(Y$7=0,0,Y$7/TRE_fec!Y$7)</f>
        <v>0.12573022652655194</v>
      </c>
      <c r="DA74" s="177"/>
    </row>
    <row r="75" spans="1:105" ht="12" customHeight="1" x14ac:dyDescent="0.25">
      <c r="A75" s="173" t="s">
        <v>93</v>
      </c>
      <c r="B75" s="335">
        <f>IF(B$8=0,0,B$8/TRE_fec!B$8)</f>
        <v>0.67955589057971821</v>
      </c>
      <c r="C75" s="335">
        <f>IF(C$8=0,0,C$8/TRE_fec!C$8)</f>
        <v>0.67955589057971799</v>
      </c>
      <c r="D75" s="335">
        <f>IF(D$8=0,0,D$8/TRE_fec!D$8)</f>
        <v>0.67955589057971799</v>
      </c>
      <c r="E75" s="335">
        <f>IF(E$8=0,0,E$8/TRE_fec!E$8)</f>
        <v>0.6795558905797181</v>
      </c>
      <c r="F75" s="335">
        <f>IF(F$8=0,0,F$8/TRE_fec!F$8)</f>
        <v>0.67955589057971821</v>
      </c>
      <c r="G75" s="335">
        <f>IF(G$8=0,0,G$8/TRE_fec!G$8)</f>
        <v>0.6795558905797181</v>
      </c>
      <c r="H75" s="335">
        <f>IF(H$8=0,0,H$8/TRE_fec!H$8)</f>
        <v>0.67955589057971799</v>
      </c>
      <c r="I75" s="335">
        <f>IF(I$8=0,0,I$8/TRE_fec!I$8)</f>
        <v>0.67955589057971788</v>
      </c>
      <c r="J75" s="335">
        <f>IF(J$8=0,0,J$8/TRE_fec!J$8)</f>
        <v>0.6795558905797181</v>
      </c>
      <c r="K75" s="335">
        <f>IF(K$8=0,0,K$8/TRE_fec!K$8)</f>
        <v>0.67955589057971799</v>
      </c>
      <c r="L75" s="335">
        <f>IF(L$8=0,0,L$8/TRE_fec!L$8)</f>
        <v>0.67955589057971788</v>
      </c>
      <c r="M75" s="335">
        <f>IF(M$8=0,0,M$8/TRE_fec!M$8)</f>
        <v>0.67955589057971799</v>
      </c>
      <c r="N75" s="335">
        <f>IF(N$8=0,0,N$8/TRE_fec!N$8)</f>
        <v>0.6795558905797181</v>
      </c>
      <c r="O75" s="335">
        <f>IF(O$8=0,0,O$8/TRE_fec!O$8)</f>
        <v>0.67955589057971799</v>
      </c>
      <c r="P75" s="335">
        <f>IF(P$8=0,0,P$8/TRE_fec!P$8)</f>
        <v>0.67955589057971788</v>
      </c>
      <c r="Q75" s="335">
        <f>IF(Q$8=0,0,Q$8/TRE_fec!Q$8)</f>
        <v>0.6795558905797181</v>
      </c>
      <c r="R75" s="335">
        <f>IF(R$8=0,0,R$8/TRE_fec!R$8)</f>
        <v>0.67955589057971799</v>
      </c>
      <c r="S75" s="335">
        <f>IF(S$8=0,0,S$8/TRE_fec!S$8)</f>
        <v>0.67955589057971799</v>
      </c>
      <c r="T75" s="335">
        <f>IF(T$8=0,0,T$8/TRE_fec!T$8)</f>
        <v>0.67955589057971799</v>
      </c>
      <c r="U75" s="335">
        <f>IF(U$8=0,0,U$8/TRE_fec!U$8)</f>
        <v>0.6795558905797181</v>
      </c>
      <c r="V75" s="335">
        <f>IF(V$8=0,0,V$8/TRE_fec!V$8)</f>
        <v>0.6795558905797181</v>
      </c>
      <c r="W75" s="335">
        <f>IF(W$8=0,0,W$8/TRE_fec!W$8)</f>
        <v>0.6795558905797181</v>
      </c>
      <c r="X75" s="335">
        <f>IF(X$8=0,0,X$8/TRE_fec!X$8)</f>
        <v>0.67955589057971821</v>
      </c>
      <c r="Y75" s="335">
        <f>IF(Y$8=0,0,Y$8/TRE_fec!Y$8)</f>
        <v>0.67955589057971799</v>
      </c>
      <c r="DA75" s="177"/>
    </row>
    <row r="76" spans="1:105" ht="12" customHeight="1" x14ac:dyDescent="0.25">
      <c r="A76" s="173" t="s">
        <v>94</v>
      </c>
      <c r="B76" s="335">
        <f>IF(B$9=0,0,B$9/TRE_fec!B$9)</f>
        <v>0.48045367972830993</v>
      </c>
      <c r="C76" s="335">
        <f>IF(C$9=0,0,C$9/TRE_fec!C$9)</f>
        <v>0.48045367972831005</v>
      </c>
      <c r="D76" s="335">
        <f>IF(D$9=0,0,D$9/TRE_fec!D$9)</f>
        <v>0.48045367972830977</v>
      </c>
      <c r="E76" s="335">
        <f>IF(E$9=0,0,E$9/TRE_fec!E$9)</f>
        <v>0.48045367972830999</v>
      </c>
      <c r="F76" s="335">
        <f>IF(F$9=0,0,F$9/TRE_fec!F$9)</f>
        <v>0.48045367972830993</v>
      </c>
      <c r="G76" s="335">
        <f>IF(G$9=0,0,G$9/TRE_fec!G$9)</f>
        <v>0.4804536797283101</v>
      </c>
      <c r="H76" s="335">
        <f>IF(H$9=0,0,H$9/TRE_fec!H$9)</f>
        <v>0.48045367972830988</v>
      </c>
      <c r="I76" s="335">
        <f>IF(I$9=0,0,I$9/TRE_fec!I$9)</f>
        <v>0.48045367972831016</v>
      </c>
      <c r="J76" s="335">
        <f>IF(J$9=0,0,J$9/TRE_fec!J$9)</f>
        <v>0.48045367972830999</v>
      </c>
      <c r="K76" s="335">
        <f>IF(K$9=0,0,K$9/TRE_fec!K$9)</f>
        <v>0.48045367972830993</v>
      </c>
      <c r="L76" s="335">
        <f>IF(L$9=0,0,L$9/TRE_fec!L$9)</f>
        <v>0.48045367972830999</v>
      </c>
      <c r="M76" s="335">
        <f>IF(M$9=0,0,M$9/TRE_fec!M$9)</f>
        <v>0.48045367972830982</v>
      </c>
      <c r="N76" s="335">
        <f>IF(N$9=0,0,N$9/TRE_fec!N$9)</f>
        <v>0.48045367972830999</v>
      </c>
      <c r="O76" s="335">
        <f>IF(O$9=0,0,O$9/TRE_fec!O$9)</f>
        <v>0.48045367972830982</v>
      </c>
      <c r="P76" s="335">
        <f>IF(P$9=0,0,P$9/TRE_fec!P$9)</f>
        <v>0.48045367972830999</v>
      </c>
      <c r="Q76" s="335">
        <f>IF(Q$9=0,0,Q$9/TRE_fec!Q$9)</f>
        <v>0.48045367972830988</v>
      </c>
      <c r="R76" s="335">
        <f>IF(R$9=0,0,R$9/TRE_fec!R$9)</f>
        <v>0.48045367972830982</v>
      </c>
      <c r="S76" s="335">
        <f>IF(S$9=0,0,S$9/TRE_fec!S$9)</f>
        <v>0.48045367972830999</v>
      </c>
      <c r="T76" s="335">
        <f>IF(T$9=0,0,T$9/TRE_fec!T$9)</f>
        <v>0.48045367972830988</v>
      </c>
      <c r="U76" s="335">
        <f>IF(U$9=0,0,U$9/TRE_fec!U$9)</f>
        <v>0.48045367972830982</v>
      </c>
      <c r="V76" s="335">
        <f>IF(V$9=0,0,V$9/TRE_fec!V$9)</f>
        <v>0.48045367972830999</v>
      </c>
      <c r="W76" s="335">
        <f>IF(W$9=0,0,W$9/TRE_fec!W$9)</f>
        <v>0.48045367972830999</v>
      </c>
      <c r="X76" s="335">
        <f>IF(X$9=0,0,X$9/TRE_fec!X$9)</f>
        <v>0.4804536797283101</v>
      </c>
      <c r="Y76" s="335">
        <f>IF(Y$9=0,0,Y$9/TRE_fec!Y$9)</f>
        <v>0.48045367972830993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0.78795785485866709</v>
      </c>
      <c r="C77" s="336">
        <f>IF(C$10=0,0,C$10/TRE_fec!C$10)</f>
        <v>0.78731459755831601</v>
      </c>
      <c r="D77" s="336">
        <f>IF(D$10=0,0,D$10/TRE_fec!D$10)</f>
        <v>0.83206063400274577</v>
      </c>
      <c r="E77" s="336">
        <f>IF(E$10=0,0,E$10/TRE_fec!E$10)</f>
        <v>0.8165057602503506</v>
      </c>
      <c r="F77" s="336">
        <f>IF(F$10=0,0,F$10/TRE_fec!F$10)</f>
        <v>0.82383372413105804</v>
      </c>
      <c r="G77" s="336">
        <f>IF(G$10=0,0,G$10/TRE_fec!G$10)</f>
        <v>0.83880156656666449</v>
      </c>
      <c r="H77" s="336">
        <f>IF(H$10=0,0,H$10/TRE_fec!H$10)</f>
        <v>0.8370168069324454</v>
      </c>
      <c r="I77" s="336">
        <f>IF(I$10=0,0,I$10/TRE_fec!I$10)</f>
        <v>0.83539411926610174</v>
      </c>
      <c r="J77" s="336">
        <f>IF(J$10=0,0,J$10/TRE_fec!J$10)</f>
        <v>0.83417846050845279</v>
      </c>
      <c r="K77" s="336">
        <f>IF(K$10=0,0,K$10/TRE_fec!K$10)</f>
        <v>0.80780017187026454</v>
      </c>
      <c r="L77" s="336">
        <f>IF(L$10=0,0,L$10/TRE_fec!L$10)</f>
        <v>0.78679308723069963</v>
      </c>
      <c r="M77" s="336">
        <f>IF(M$10=0,0,M$10/TRE_fec!M$10)</f>
        <v>0.77461364958521728</v>
      </c>
      <c r="N77" s="336">
        <f>IF(N$10=0,0,N$10/TRE_fec!N$10)</f>
        <v>0.76223059008669281</v>
      </c>
      <c r="O77" s="336">
        <f>IF(O$10=0,0,O$10/TRE_fec!O$10)</f>
        <v>0.75698929120832281</v>
      </c>
      <c r="P77" s="336">
        <f>IF(P$10=0,0,P$10/TRE_fec!P$10)</f>
        <v>0.75863362189670758</v>
      </c>
      <c r="Q77" s="336">
        <f>IF(Q$10=0,0,Q$10/TRE_fec!Q$10)</f>
        <v>0.76072722814518101</v>
      </c>
      <c r="R77" s="336">
        <f>IF(R$10=0,0,R$10/TRE_fec!R$10)</f>
        <v>0.75231887859792945</v>
      </c>
      <c r="S77" s="336">
        <f>IF(S$10=0,0,S$10/TRE_fec!S$10)</f>
        <v>0.75158380056685692</v>
      </c>
      <c r="T77" s="336">
        <f>IF(T$10=0,0,T$10/TRE_fec!T$10)</f>
        <v>0.76861353900396956</v>
      </c>
      <c r="U77" s="336">
        <f>IF(U$10=0,0,U$10/TRE_fec!U$10)</f>
        <v>0.77883215890590096</v>
      </c>
      <c r="V77" s="336">
        <f>IF(V$10=0,0,V$10/TRE_fec!V$10)</f>
        <v>0.78171890572478331</v>
      </c>
      <c r="W77" s="336">
        <f>IF(W$10=0,0,W$10/TRE_fec!W$10)</f>
        <v>0.78382397976051577</v>
      </c>
      <c r="X77" s="336">
        <f>IF(X$10=0,0,X$10/TRE_fec!X$10)</f>
        <v>0.77002944247662142</v>
      </c>
      <c r="Y77" s="336">
        <f>IF(Y$10=0,0,Y$10/TRE_fec!Y$10)</f>
        <v>0.78262472182875564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0.59233426601254335</v>
      </c>
      <c r="C78" s="349">
        <f>IF(C$16=0,0,C$16/TRE_fec!C$16)</f>
        <v>0.58231811534048294</v>
      </c>
      <c r="D78" s="349">
        <f>IF(D$16=0,0,D$16/TRE_fec!D$16)</f>
        <v>0.63370201556159755</v>
      </c>
      <c r="E78" s="349">
        <f>IF(E$16=0,0,E$16/TRE_fec!E$16)</f>
        <v>0.6156210864177547</v>
      </c>
      <c r="F78" s="349">
        <f>IF(F$16=0,0,F$16/TRE_fec!F$16)</f>
        <v>0.63354810814069151</v>
      </c>
      <c r="G78" s="349">
        <f>IF(G$16=0,0,G$16/TRE_fec!G$16)</f>
        <v>0.63310835982194114</v>
      </c>
      <c r="H78" s="349">
        <f>IF(H$16=0,0,H$16/TRE_fec!H$16)</f>
        <v>0.63044565482509174</v>
      </c>
      <c r="I78" s="349">
        <f>IF(I$16=0,0,I$16/TRE_fec!I$16)</f>
        <v>0.63064674260989373</v>
      </c>
      <c r="J78" s="349">
        <f>IF(J$16=0,0,J$16/TRE_fec!J$16)</f>
        <v>0.63197433247606372</v>
      </c>
      <c r="K78" s="349">
        <f>IF(K$16=0,0,K$16/TRE_fec!K$16)</f>
        <v>0.62072783968852063</v>
      </c>
      <c r="L78" s="349">
        <f>IF(L$16=0,0,L$16/TRE_fec!L$16)</f>
        <v>0.60483996163927334</v>
      </c>
      <c r="M78" s="349">
        <f>IF(M$16=0,0,M$16/TRE_fec!M$16)</f>
        <v>0.59562852543382372</v>
      </c>
      <c r="N78" s="349">
        <f>IF(N$16=0,0,N$16/TRE_fec!N$16)</f>
        <v>0.58626308788907289</v>
      </c>
      <c r="O78" s="349">
        <f>IF(O$16=0,0,O$16/TRE_fec!O$16)</f>
        <v>0.58229903867291677</v>
      </c>
      <c r="P78" s="349">
        <f>IF(P$16=0,0,P$16/TRE_fec!P$16)</f>
        <v>0.58354266318807169</v>
      </c>
      <c r="Q78" s="349">
        <f>IF(Q$16=0,0,Q$16/TRE_fec!Q$16)</f>
        <v>0.5851260795130685</v>
      </c>
      <c r="R78" s="349">
        <f>IF(R$16=0,0,R$16/TRE_fec!R$16)</f>
        <v>0.57876675671819755</v>
      </c>
      <c r="S78" s="349">
        <f>IF(S$16=0,0,S$16/TRE_fec!S$16)</f>
        <v>0.57489706244697791</v>
      </c>
      <c r="T78" s="349">
        <f>IF(T$16=0,0,T$16/TRE_fec!T$16)</f>
        <v>0.58778587647416369</v>
      </c>
      <c r="U78" s="349">
        <f>IF(U$16=0,0,U$16/TRE_fec!U$16)</f>
        <v>0.59611915403695959</v>
      </c>
      <c r="V78" s="349">
        <f>IF(V$16=0,0,V$16/TRE_fec!V$16)</f>
        <v>0.59796843106861264</v>
      </c>
      <c r="W78" s="349">
        <f>IF(W$16=0,0,W$16/TRE_fec!W$16)</f>
        <v>0.5991872801196606</v>
      </c>
      <c r="X78" s="349">
        <f>IF(X$16=0,0,X$16/TRE_fec!X$16)</f>
        <v>0.58912133038991943</v>
      </c>
      <c r="Y78" s="349">
        <f>IF(Y$16=0,0,Y$16/TRE_fec!Y$16)</f>
        <v>0.5997826332722096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0.52243931270642474</v>
      </c>
      <c r="C79" s="349">
        <f>IF(C$24=0,0,C$24/TRE_fec!C$24)</f>
        <v>0.55261136814008516</v>
      </c>
      <c r="D79" s="349">
        <f>IF(D$24=0,0,D$24/TRE_fec!D$24)</f>
        <v>0.53140205038484256</v>
      </c>
      <c r="E79" s="349">
        <f>IF(E$24=0,0,E$24/TRE_fec!E$24)</f>
        <v>0.51555227490457989</v>
      </c>
      <c r="F79" s="349">
        <f>IF(F$24=0,0,F$24/TRE_fec!F$24)</f>
        <v>0.50877331670672754</v>
      </c>
      <c r="G79" s="349">
        <f>IF(G$24=0,0,G$24/TRE_fec!G$24)</f>
        <v>0.50411279880624271</v>
      </c>
      <c r="H79" s="349">
        <f>IF(H$24=0,0,H$24/TRE_fec!H$24)</f>
        <v>0.49531857542597685</v>
      </c>
      <c r="I79" s="349">
        <f>IF(I$24=0,0,I$24/TRE_fec!I$24)</f>
        <v>0.49221088117015255</v>
      </c>
      <c r="J79" s="349">
        <f>IF(J$24=0,0,J$24/TRE_fec!J$24)</f>
        <v>0.49108288813746581</v>
      </c>
      <c r="K79" s="349">
        <f>IF(K$24=0,0,K$24/TRE_fec!K$24)</f>
        <v>0.48160879149877067</v>
      </c>
      <c r="L79" s="349">
        <f>IF(L$24=0,0,L$24/TRE_fec!L$24)</f>
        <v>0.47812041559610252</v>
      </c>
      <c r="M79" s="349">
        <f>IF(M$24=0,0,M$24/TRE_fec!M$24)</f>
        <v>0.47656116827354894</v>
      </c>
      <c r="N79" s="349">
        <f>IF(N$24=0,0,N$24/TRE_fec!N$24)</f>
        <v>0.4751366128514431</v>
      </c>
      <c r="O79" s="349">
        <f>IF(O$24=0,0,O$24/TRE_fec!O$24)</f>
        <v>0.47454223240488025</v>
      </c>
      <c r="P79" s="349">
        <f>IF(P$24=0,0,P$24/TRE_fec!P$24)</f>
        <v>0.4747591230158984</v>
      </c>
      <c r="Q79" s="349">
        <f>IF(Q$24=0,0,Q$24/TRE_fec!Q$24)</f>
        <v>0.47499493940504656</v>
      </c>
      <c r="R79" s="349">
        <f>IF(R$24=0,0,R$24/TRE_fec!R$24)</f>
        <v>0.47409965167639151</v>
      </c>
      <c r="S79" s="349">
        <f>IF(S$24=0,0,S$24/TRE_fec!S$24)</f>
        <v>0.47403404458579351</v>
      </c>
      <c r="T79" s="349">
        <f>IF(T$24=0,0,T$24/TRE_fec!T$24)</f>
        <v>0.47593787850728841</v>
      </c>
      <c r="U79" s="349">
        <f>IF(U$24=0,0,U$24/TRE_fec!U$24)</f>
        <v>0.47719665702730374</v>
      </c>
      <c r="V79" s="349">
        <f>IF(V$24=0,0,V$24/TRE_fec!V$24)</f>
        <v>0.47741042968788028</v>
      </c>
      <c r="W79" s="349">
        <f>IF(W$24=0,0,W$24/TRE_fec!W$24)</f>
        <v>0.47765210098516453</v>
      </c>
      <c r="X79" s="349">
        <f>IF(X$24=0,0,X$24/TRE_fec!X$24)</f>
        <v>0.47601903404066576</v>
      </c>
      <c r="Y79" s="349">
        <f>IF(Y$24=0,0,Y$24/TRE_fec!Y$24)</f>
        <v>0.47762072702651215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0.50771508515360841</v>
      </c>
      <c r="C80" s="349">
        <f>IF(C$27=0,0,C$27/TRE_fec!C$27)</f>
        <v>0.49912981314898541</v>
      </c>
      <c r="D80" s="349">
        <f>IF(D$27=0,0,D$27/TRE_fec!D$27)</f>
        <v>0.54317315619565509</v>
      </c>
      <c r="E80" s="349">
        <f>IF(E$27=0,0,E$27/TRE_fec!E$27)</f>
        <v>0.52767521692950392</v>
      </c>
      <c r="F80" s="349">
        <f>IF(F$27=0,0,F$27/TRE_fec!F$27)</f>
        <v>0.54304123554916373</v>
      </c>
      <c r="G80" s="349">
        <f>IF(G$27=0,0,G$27/TRE_fec!G$27)</f>
        <v>0.54266430841880708</v>
      </c>
      <c r="H80" s="349">
        <f>IF(H$27=0,0,H$27/TRE_fec!H$27)</f>
        <v>0.54038198985007879</v>
      </c>
      <c r="I80" s="349">
        <f>IF(I$27=0,0,I$27/TRE_fec!I$27)</f>
        <v>0.54055435080848002</v>
      </c>
      <c r="J80" s="349">
        <f>IF(J$27=0,0,J$27/TRE_fec!J$27)</f>
        <v>0.54169228497948307</v>
      </c>
      <c r="K80" s="349">
        <f>IF(K$27=0,0,K$27/TRE_fec!K$27)</f>
        <v>0.53205243401873215</v>
      </c>
      <c r="L80" s="349">
        <f>IF(L$27=0,0,L$27/TRE_fec!L$27)</f>
        <v>0.51843425283366307</v>
      </c>
      <c r="M80" s="349">
        <f>IF(M$27=0,0,M$27/TRE_fec!M$27)</f>
        <v>0.51053873608613454</v>
      </c>
      <c r="N80" s="349">
        <f>IF(N$27=0,0,N$27/TRE_fec!N$27)</f>
        <v>0.50251121819063393</v>
      </c>
      <c r="O80" s="349">
        <f>IF(O$27=0,0,O$27/TRE_fec!O$27)</f>
        <v>0.49911346171964283</v>
      </c>
      <c r="P80" s="349">
        <f>IF(P$27=0,0,P$27/TRE_fec!P$27)</f>
        <v>0.50017942558977568</v>
      </c>
      <c r="Q80" s="349">
        <f>IF(Q$27=0,0,Q$27/TRE_fec!Q$27)</f>
        <v>0.50153663958263039</v>
      </c>
      <c r="R80" s="349">
        <f>IF(R$27=0,0,R$27/TRE_fec!R$27)</f>
        <v>0.4960857914727409</v>
      </c>
      <c r="S80" s="349">
        <f>IF(S$27=0,0,S$27/TRE_fec!S$27)</f>
        <v>0.49276891066883838</v>
      </c>
      <c r="T80" s="349">
        <f>IF(T$27=0,0,T$27/TRE_fec!T$27)</f>
        <v>0.50381646554928317</v>
      </c>
      <c r="U80" s="349">
        <f>IF(U$27=0,0,U$27/TRE_fec!U$27)</f>
        <v>0.5109592748888222</v>
      </c>
      <c r="V80" s="349">
        <f>IF(V$27=0,0,V$27/TRE_fec!V$27)</f>
        <v>0.51254436948738213</v>
      </c>
      <c r="W80" s="349">
        <f>IF(W$27=0,0,W$27/TRE_fec!W$27)</f>
        <v>0.51358909724542345</v>
      </c>
      <c r="X80" s="349">
        <f>IF(X$27=0,0,X$27/TRE_fec!X$27)</f>
        <v>0.50496114033421691</v>
      </c>
      <c r="Y80" s="349">
        <f>IF(Y$27=0,0,Y$27/TRE_fec!Y$27)</f>
        <v>0.51409939994760823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0.67270829916379626</v>
      </c>
      <c r="C81" s="349">
        <f>IF(C$35=0,0,C$35/TRE_fec!C$35)</f>
        <v>0.66182945199340593</v>
      </c>
      <c r="D81" s="349">
        <f>IF(D$35=0,0,D$35/TRE_fec!D$35)</f>
        <v>0.65183382280864799</v>
      </c>
      <c r="E81" s="349">
        <f>IF(E$35=0,0,E$35/TRE_fec!E$35)</f>
        <v>0.68345463523790861</v>
      </c>
      <c r="F81" s="349">
        <f>IF(F$35=0,0,F$35/TRE_fec!F$35)</f>
        <v>0.68705891804506392</v>
      </c>
      <c r="G81" s="349">
        <f>IF(G$35=0,0,G$35/TRE_fec!G$35)</f>
        <v>0.69316152173151213</v>
      </c>
      <c r="H81" s="349">
        <f>IF(H$35=0,0,H$35/TRE_fec!H$35)</f>
        <v>0.67750880295196747</v>
      </c>
      <c r="I81" s="349">
        <f>IF(I$35=0,0,I$35/TRE_fec!I$35)</f>
        <v>0.67885667929018867</v>
      </c>
      <c r="J81" s="349">
        <f>IF(J$35=0,0,J$35/TRE_fec!J$35)</f>
        <v>0.68475163563168651</v>
      </c>
      <c r="K81" s="349">
        <f>IF(K$35=0,0,K$35/TRE_fec!K$35)</f>
        <v>0.70056650433553702</v>
      </c>
      <c r="L81" s="349">
        <f>IF(L$35=0,0,L$35/TRE_fec!L$35)</f>
        <v>0.70187357128465178</v>
      </c>
      <c r="M81" s="349">
        <f>IF(M$35=0,0,M$35/TRE_fec!M$35)</f>
        <v>0.7009461151541847</v>
      </c>
      <c r="N81" s="349">
        <f>IF(N$35=0,0,N$35/TRE_fec!N$35)</f>
        <v>0.70159850374276433</v>
      </c>
      <c r="O81" s="349">
        <f>IF(O$35=0,0,O$35/TRE_fec!O$35)</f>
        <v>0.70202676021961419</v>
      </c>
      <c r="P81" s="349">
        <f>IF(P$35=0,0,P$35/TRE_fec!P$35)</f>
        <v>0.70101486288158765</v>
      </c>
      <c r="Q81" s="349">
        <f>IF(Q$35=0,0,Q$35/TRE_fec!Q$35)</f>
        <v>0.7012352502710415</v>
      </c>
      <c r="R81" s="349">
        <f>IF(R$35=0,0,R$35/TRE_fec!R$35)</f>
        <v>0.70227009616112179</v>
      </c>
      <c r="S81" s="349">
        <f>IF(S$35=0,0,S$35/TRE_fec!S$35)</f>
        <v>0.69664608421381546</v>
      </c>
      <c r="T81" s="349">
        <f>IF(T$35=0,0,T$35/TRE_fec!T$35)</f>
        <v>0.69691964135374584</v>
      </c>
      <c r="U81" s="349">
        <f>IF(U$35=0,0,U$35/TRE_fec!U$35)</f>
        <v>0.69666986915740348</v>
      </c>
      <c r="V81" s="349">
        <f>IF(V$35=0,0,V$35/TRE_fec!V$35)</f>
        <v>0.69816867432451646</v>
      </c>
      <c r="W81" s="349">
        <f>IF(W$35=0,0,W$35/TRE_fec!W$35)</f>
        <v>0.69799772674146765</v>
      </c>
      <c r="X81" s="349">
        <f>IF(X$35=0,0,X$35/TRE_fec!X$35)</f>
        <v>0.69928842143472159</v>
      </c>
      <c r="Y81" s="349">
        <f>IF(Y$35=0,0,Y$35/TRE_fec!Y$35)</f>
        <v>0.70001875139751757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0.62761682562818644</v>
      </c>
      <c r="C82" s="349">
        <f>IF(C$46=0,0,C$46/TRE_fec!C$46)</f>
        <v>0.62761682562818666</v>
      </c>
      <c r="D82" s="349">
        <f>IF(D$46=0,0,D$46/TRE_fec!D$46)</f>
        <v>0.62761682562818633</v>
      </c>
      <c r="E82" s="349">
        <f>IF(E$46=0,0,E$46/TRE_fec!E$46)</f>
        <v>0.62761682562818655</v>
      </c>
      <c r="F82" s="349">
        <f>IF(F$46=0,0,F$46/TRE_fec!F$46)</f>
        <v>0.62761682562818644</v>
      </c>
      <c r="G82" s="349">
        <f>IF(G$46=0,0,G$46/TRE_fec!G$46)</f>
        <v>0.62761682562818633</v>
      </c>
      <c r="H82" s="349">
        <f>IF(H$46=0,0,H$46/TRE_fec!H$46)</f>
        <v>0.62761682562818666</v>
      </c>
      <c r="I82" s="349">
        <f>IF(I$46=0,0,I$46/TRE_fec!I$46)</f>
        <v>0.62761682562818633</v>
      </c>
      <c r="J82" s="349">
        <f>IF(J$46=0,0,J$46/TRE_fec!J$46)</f>
        <v>0.62761682562818655</v>
      </c>
      <c r="K82" s="349">
        <f>IF(K$46=0,0,K$46/TRE_fec!K$46)</f>
        <v>0.62761682562818644</v>
      </c>
      <c r="L82" s="349">
        <f>IF(L$46=0,0,L$46/TRE_fec!L$46)</f>
        <v>0.62761682562818644</v>
      </c>
      <c r="M82" s="349">
        <f>IF(M$46=0,0,M$46/TRE_fec!M$46)</f>
        <v>0.6276168256281861</v>
      </c>
      <c r="N82" s="349">
        <f>IF(N$46=0,0,N$46/TRE_fec!N$46)</f>
        <v>0.62761682562818666</v>
      </c>
      <c r="O82" s="349">
        <f>IF(O$46=0,0,O$46/TRE_fec!O$46)</f>
        <v>0.62761682562818621</v>
      </c>
      <c r="P82" s="349">
        <f>IF(P$46=0,0,P$46/TRE_fec!P$46)</f>
        <v>0.62761682562818633</v>
      </c>
      <c r="Q82" s="349">
        <f>IF(Q$46=0,0,Q$46/TRE_fec!Q$46)</f>
        <v>0.62761682562818655</v>
      </c>
      <c r="R82" s="349">
        <f>IF(R$46=0,0,R$46/TRE_fec!R$46)</f>
        <v>0.62761682562818655</v>
      </c>
      <c r="S82" s="349">
        <f>IF(S$46=0,0,S$46/TRE_fec!S$46)</f>
        <v>0.62761682562818688</v>
      </c>
      <c r="T82" s="349">
        <f>IF(T$46=0,0,T$46/TRE_fec!T$46)</f>
        <v>0.62761682562818666</v>
      </c>
      <c r="U82" s="349">
        <f>IF(U$46=0,0,U$46/TRE_fec!U$46)</f>
        <v>0.62761682562818644</v>
      </c>
      <c r="V82" s="349">
        <f>IF(V$46=0,0,V$46/TRE_fec!V$46)</f>
        <v>0.62761682562818621</v>
      </c>
      <c r="W82" s="349">
        <f>IF(W$46=0,0,W$46/TRE_fec!W$46)</f>
        <v>0.62761682562818655</v>
      </c>
      <c r="X82" s="349">
        <f>IF(X$46=0,0,X$46/TRE_fec!X$46)</f>
        <v>0.62761682562818621</v>
      </c>
      <c r="Y82" s="349">
        <f>IF(Y$46=0,0,Y$46/TRE_fec!Y$46)</f>
        <v>0.62761682562818644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0.57773855756190196</v>
      </c>
      <c r="C83" s="337">
        <f>IF(C$47=0,0,C$47/TRE_fec!C$47)</f>
        <v>0.57773855756190229</v>
      </c>
      <c r="D83" s="337">
        <f>IF(D$47=0,0,D$47/TRE_fec!D$47)</f>
        <v>0.57773855756190229</v>
      </c>
      <c r="E83" s="337">
        <f>IF(E$47=0,0,E$47/TRE_fec!E$47)</f>
        <v>0.57773855756190229</v>
      </c>
      <c r="F83" s="337">
        <f>IF(F$47=0,0,F$47/TRE_fec!F$47)</f>
        <v>0.57773855756190229</v>
      </c>
      <c r="G83" s="337">
        <f>IF(G$47=0,0,G$47/TRE_fec!G$47)</f>
        <v>0.57773855756190229</v>
      </c>
      <c r="H83" s="337">
        <f>IF(H$47=0,0,H$47/TRE_fec!H$47)</f>
        <v>0.57773855756190229</v>
      </c>
      <c r="I83" s="337">
        <f>IF(I$47=0,0,I$47/TRE_fec!I$47)</f>
        <v>0.5777385575619024</v>
      </c>
      <c r="J83" s="337">
        <f>IF(J$47=0,0,J$47/TRE_fec!J$47)</f>
        <v>0.5777385575619024</v>
      </c>
      <c r="K83" s="337">
        <f>IF(K$47=0,0,K$47/TRE_fec!K$47)</f>
        <v>0.57773855756190229</v>
      </c>
      <c r="L83" s="337">
        <f>IF(L$47=0,0,L$47/TRE_fec!L$47)</f>
        <v>0.57773855756190229</v>
      </c>
      <c r="M83" s="337">
        <f>IF(M$47=0,0,M$47/TRE_fec!M$47)</f>
        <v>0.57773855756190251</v>
      </c>
      <c r="N83" s="337">
        <f>IF(N$47=0,0,N$47/TRE_fec!N$47)</f>
        <v>0.57773855756190229</v>
      </c>
      <c r="O83" s="337">
        <f>IF(O$47=0,0,O$47/TRE_fec!O$47)</f>
        <v>0.57773855756190218</v>
      </c>
      <c r="P83" s="337">
        <f>IF(P$47=0,0,P$47/TRE_fec!P$47)</f>
        <v>0.5777385575619024</v>
      </c>
      <c r="Q83" s="337">
        <f>IF(Q$47=0,0,Q$47/TRE_fec!Q$47)</f>
        <v>0.57773855756190229</v>
      </c>
      <c r="R83" s="337">
        <f>IF(R$47=0,0,R$47/TRE_fec!R$47)</f>
        <v>0.5777385575619024</v>
      </c>
      <c r="S83" s="337">
        <f>IF(S$47=0,0,S$47/TRE_fec!S$47)</f>
        <v>0.57773855756190218</v>
      </c>
      <c r="T83" s="337">
        <f>IF(T$47=0,0,T$47/TRE_fec!T$47)</f>
        <v>0.57773855756190218</v>
      </c>
      <c r="U83" s="337">
        <f>IF(U$47=0,0,U$47/TRE_fec!U$47)</f>
        <v>0.57773855756190207</v>
      </c>
      <c r="V83" s="337">
        <f>IF(V$47=0,0,V$47/TRE_fec!V$47)</f>
        <v>0.57773855756190262</v>
      </c>
      <c r="W83" s="337">
        <f>IF(W$47=0,0,W$47/TRE_fec!W$47)</f>
        <v>0.57773855756190229</v>
      </c>
      <c r="X83" s="337">
        <f>IF(X$47=0,0,X$47/TRE_fec!X$47)</f>
        <v>0.57773855756190218</v>
      </c>
      <c r="Y83" s="337">
        <f>IF(Y$47=0,0,Y$47/TRE_fec!Y$47)</f>
        <v>0.57773855756190229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BG: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9.8024677212547271</v>
      </c>
      <c r="C5" s="223">
        <v>12.48418295918216</v>
      </c>
      <c r="D5" s="223">
        <v>6.616019522152115</v>
      </c>
      <c r="E5" s="223">
        <v>6.5747566813723104</v>
      </c>
      <c r="F5" s="223">
        <v>3.7415714416904602</v>
      </c>
      <c r="G5" s="223">
        <v>4.0543502417479509</v>
      </c>
      <c r="H5" s="223">
        <v>4.5087602417258728</v>
      </c>
      <c r="I5" s="223">
        <v>4.5183304813928276</v>
      </c>
      <c r="J5" s="223">
        <v>5.2251904819970107</v>
      </c>
      <c r="K5" s="223">
        <v>6.5132100008732063</v>
      </c>
      <c r="L5" s="223">
        <v>8.9369319608120783</v>
      </c>
      <c r="M5" s="223">
        <v>13.6322999987825</v>
      </c>
      <c r="N5" s="223">
        <v>16.106309999206289</v>
      </c>
      <c r="O5" s="223">
        <v>15.75308195897281</v>
      </c>
      <c r="P5" s="223">
        <v>15.450141959151351</v>
      </c>
      <c r="Q5" s="223">
        <v>17.36876195914591</v>
      </c>
      <c r="R5" s="223">
        <v>18.075419998743168</v>
      </c>
      <c r="S5" s="223">
        <v>20.789515630607081</v>
      </c>
      <c r="T5" s="223">
        <v>18.546592424024151</v>
      </c>
      <c r="U5" s="223">
        <v>14.580499760362191</v>
      </c>
      <c r="V5" s="223">
        <v>13.07320005968897</v>
      </c>
      <c r="W5" s="223">
        <v>15.16126397275136</v>
      </c>
      <c r="X5" s="223">
        <v>17.270748866888159</v>
      </c>
      <c r="Y5" s="223">
        <v>17.213806081653878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0.23825529685722899</v>
      </c>
      <c r="C10" s="260">
        <v>0.26150402852958138</v>
      </c>
      <c r="D10" s="260">
        <v>5.3001674911247E-2</v>
      </c>
      <c r="E10" s="260">
        <v>9.9272078148556542E-2</v>
      </c>
      <c r="F10" s="260">
        <v>6.3168645081924851E-2</v>
      </c>
      <c r="G10" s="260">
        <v>3.2941819959725958E-3</v>
      </c>
      <c r="H10" s="260">
        <v>1.0129512529508691E-2</v>
      </c>
      <c r="I10" s="260">
        <v>1.6822842900686651E-2</v>
      </c>
      <c r="J10" s="260">
        <v>2.5964308172508329E-2</v>
      </c>
      <c r="K10" s="260">
        <v>0.135089218349635</v>
      </c>
      <c r="L10" s="260">
        <v>0.23188368064744519</v>
      </c>
      <c r="M10" s="260">
        <v>0.38677985709145862</v>
      </c>
      <c r="N10" s="260">
        <v>0.49144710645473982</v>
      </c>
      <c r="O10" s="260">
        <v>0.49452749774584448</v>
      </c>
      <c r="P10" s="260">
        <v>0.47923643344497607</v>
      </c>
      <c r="Q10" s="260">
        <v>0.53276330826922136</v>
      </c>
      <c r="R10" s="260">
        <v>0.57594771359461061</v>
      </c>
      <c r="S10" s="260">
        <v>0.63605113345277098</v>
      </c>
      <c r="T10" s="260">
        <v>0.51804580043220017</v>
      </c>
      <c r="U10" s="260">
        <v>0.38282627379530532</v>
      </c>
      <c r="V10" s="260">
        <v>0.33539122577070762</v>
      </c>
      <c r="W10" s="260">
        <v>0.38022118750430511</v>
      </c>
      <c r="X10" s="260">
        <v>0.48003386166516471</v>
      </c>
      <c r="Y10" s="260">
        <v>0.44460419655784877</v>
      </c>
      <c r="DA10" s="68" t="s">
        <v>2489</v>
      </c>
    </row>
    <row r="11" spans="1:105" ht="12" customHeight="1" x14ac:dyDescent="0.25">
      <c r="A11" s="37" t="s">
        <v>159</v>
      </c>
      <c r="B11" s="226">
        <v>0.2379899145767462</v>
      </c>
      <c r="C11" s="226">
        <v>0.26150402852958138</v>
      </c>
      <c r="D11" s="226">
        <v>5.2889054884927567E-2</v>
      </c>
      <c r="E11" s="226">
        <v>9.8583695592621687E-2</v>
      </c>
      <c r="F11" s="226">
        <v>6.1618854212798738E-2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2.9814618319101541E-2</v>
      </c>
      <c r="T11" s="226">
        <v>3.5564179779051179E-2</v>
      </c>
      <c r="U11" s="226">
        <v>2.9592422125898271E-2</v>
      </c>
      <c r="V11" s="226">
        <v>1.542223547186972E-2</v>
      </c>
      <c r="W11" s="226">
        <v>1.6862083695449111E-2</v>
      </c>
      <c r="X11" s="226">
        <v>2.144744373638293E-2</v>
      </c>
      <c r="Y11" s="226">
        <v>2.077446501183829E-2</v>
      </c>
      <c r="DA11" s="69" t="s">
        <v>2490</v>
      </c>
    </row>
    <row r="12" spans="1:105" ht="12" customHeight="1" x14ac:dyDescent="0.25">
      <c r="A12" s="37" t="s">
        <v>35</v>
      </c>
      <c r="B12" s="226">
        <v>2.6538228048279182E-4</v>
      </c>
      <c r="C12" s="226">
        <v>0</v>
      </c>
      <c r="D12" s="226">
        <v>1.126200263194243E-4</v>
      </c>
      <c r="E12" s="226">
        <v>6.8838255593485281E-4</v>
      </c>
      <c r="F12" s="226">
        <v>1.5497908691261091E-3</v>
      </c>
      <c r="G12" s="226">
        <v>3.2941819959725958E-3</v>
      </c>
      <c r="H12" s="226">
        <v>1.0129512529508691E-2</v>
      </c>
      <c r="I12" s="226">
        <v>1.6822842900686651E-2</v>
      </c>
      <c r="J12" s="226">
        <v>2.5964308172508329E-2</v>
      </c>
      <c r="K12" s="226">
        <v>0.135089218349635</v>
      </c>
      <c r="L12" s="226">
        <v>0.23188368064744519</v>
      </c>
      <c r="M12" s="226">
        <v>0.38677985709145862</v>
      </c>
      <c r="N12" s="226">
        <v>0.49144710645473982</v>
      </c>
      <c r="O12" s="226">
        <v>0.49452749774584448</v>
      </c>
      <c r="P12" s="226">
        <v>0.47923643344497607</v>
      </c>
      <c r="Q12" s="226">
        <v>0.53276330826922136</v>
      </c>
      <c r="R12" s="226">
        <v>0.57594771359461061</v>
      </c>
      <c r="S12" s="226">
        <v>0.60623651513366938</v>
      </c>
      <c r="T12" s="226">
        <v>0.48248162065314898</v>
      </c>
      <c r="U12" s="226">
        <v>0.35323385166940707</v>
      </c>
      <c r="V12" s="226">
        <v>0.31996899029883791</v>
      </c>
      <c r="W12" s="226">
        <v>0.363359103808856</v>
      </c>
      <c r="X12" s="226">
        <v>0.45858641792878169</v>
      </c>
      <c r="Y12" s="226">
        <v>0.4238297315460105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2.12089454223283</v>
      </c>
      <c r="C16" s="261">
        <f t="shared" si="0"/>
        <v>2.7894438605093592</v>
      </c>
      <c r="D16" s="261">
        <f t="shared" si="0"/>
        <v>0.65650202153156767</v>
      </c>
      <c r="E16" s="261">
        <f t="shared" si="0"/>
        <v>1.1330335484897041</v>
      </c>
      <c r="F16" s="261">
        <f t="shared" si="0"/>
        <v>0.409426403308772</v>
      </c>
      <c r="G16" s="261">
        <f t="shared" si="0"/>
        <v>0.44456636519941678</v>
      </c>
      <c r="H16" s="261">
        <f t="shared" si="0"/>
        <v>0.479374275021901</v>
      </c>
      <c r="I16" s="261">
        <f t="shared" si="0"/>
        <v>0.47828577079939039</v>
      </c>
      <c r="J16" s="261">
        <f t="shared" si="0"/>
        <v>0.51767948047233003</v>
      </c>
      <c r="K16" s="261">
        <f t="shared" si="0"/>
        <v>0.87557826708096742</v>
      </c>
      <c r="L16" s="261">
        <f t="shared" si="0"/>
        <v>1.5029497819741831</v>
      </c>
      <c r="M16" s="261">
        <f t="shared" si="0"/>
        <v>2.5069064811483419</v>
      </c>
      <c r="N16" s="261">
        <f t="shared" si="0"/>
        <v>3.1853053196140548</v>
      </c>
      <c r="O16" s="261">
        <f t="shared" si="0"/>
        <v>3.2052708187230672</v>
      </c>
      <c r="P16" s="261">
        <f t="shared" si="0"/>
        <v>3.106162068624847</v>
      </c>
      <c r="Q16" s="261">
        <f t="shared" si="0"/>
        <v>3.4530955165597672</v>
      </c>
      <c r="R16" s="261">
        <f t="shared" si="0"/>
        <v>3.7329944399650681</v>
      </c>
      <c r="S16" s="261">
        <f t="shared" si="0"/>
        <v>4.3581500991704276</v>
      </c>
      <c r="T16" s="261">
        <f t="shared" si="0"/>
        <v>3.5878346070596461</v>
      </c>
      <c r="U16" s="261">
        <f t="shared" si="0"/>
        <v>2.642646371814914</v>
      </c>
      <c r="V16" s="261">
        <f t="shared" si="0"/>
        <v>2.3338788853592192</v>
      </c>
      <c r="W16" s="261">
        <f t="shared" si="0"/>
        <v>2.6744814144856348</v>
      </c>
      <c r="X16" s="261">
        <f t="shared" si="0"/>
        <v>3.3118381170263129</v>
      </c>
      <c r="Y16" s="261">
        <f t="shared" si="0"/>
        <v>3.0214853145459899</v>
      </c>
      <c r="DA16" s="70"/>
    </row>
    <row r="17" spans="1:105" ht="12" customHeight="1" x14ac:dyDescent="0.25">
      <c r="A17" s="60" t="s">
        <v>2404</v>
      </c>
      <c r="B17" s="329">
        <v>2.12089454223283</v>
      </c>
      <c r="C17" s="329">
        <v>2.7894438605093592</v>
      </c>
      <c r="D17" s="329">
        <v>0.65650202153156767</v>
      </c>
      <c r="E17" s="329">
        <v>1.1330335484897041</v>
      </c>
      <c r="F17" s="329">
        <v>0.409426403308772</v>
      </c>
      <c r="G17" s="329">
        <v>0.44456636519941678</v>
      </c>
      <c r="H17" s="329">
        <v>0.479374275021901</v>
      </c>
      <c r="I17" s="329">
        <v>0.47828577079939039</v>
      </c>
      <c r="J17" s="329">
        <v>0.51767948047233003</v>
      </c>
      <c r="K17" s="329">
        <v>0.87557826708096742</v>
      </c>
      <c r="L17" s="329">
        <v>1.5029497819741831</v>
      </c>
      <c r="M17" s="329">
        <v>2.5069064811483419</v>
      </c>
      <c r="N17" s="329">
        <v>3.1853053196140548</v>
      </c>
      <c r="O17" s="329">
        <v>3.2052708187230672</v>
      </c>
      <c r="P17" s="329">
        <v>3.106162068624847</v>
      </c>
      <c r="Q17" s="329">
        <v>3.4530955165597672</v>
      </c>
      <c r="R17" s="329">
        <v>3.7329944399650681</v>
      </c>
      <c r="S17" s="329">
        <v>4.3581500991704276</v>
      </c>
      <c r="T17" s="329">
        <v>3.5878346070596461</v>
      </c>
      <c r="U17" s="329">
        <v>2.642646371814914</v>
      </c>
      <c r="V17" s="329">
        <v>2.3338788853592192</v>
      </c>
      <c r="W17" s="329">
        <v>2.6744814144856348</v>
      </c>
      <c r="X17" s="329">
        <v>3.3118381170263129</v>
      </c>
      <c r="Y17" s="329">
        <v>3.0214853145459899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0.16877465007048059</v>
      </c>
      <c r="T18" s="230">
        <v>0.115866546236587</v>
      </c>
      <c r="U18" s="230">
        <v>6.613827635793712E-2</v>
      </c>
      <c r="V18" s="230">
        <v>2.3024287448832E-2</v>
      </c>
      <c r="W18" s="230">
        <v>3.7465608693850391E-2</v>
      </c>
      <c r="X18" s="230">
        <v>2.6829822358185051E-2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0.6811541300912507</v>
      </c>
      <c r="D19" s="230">
        <v>0</v>
      </c>
      <c r="E19" s="230">
        <v>0.55494230239752451</v>
      </c>
      <c r="F19" s="230">
        <v>0</v>
      </c>
      <c r="G19" s="230">
        <v>0.4252758130065532</v>
      </c>
      <c r="H19" s="230">
        <v>0.42077481690346619</v>
      </c>
      <c r="I19" s="230">
        <v>0.37954980791364601</v>
      </c>
      <c r="J19" s="230">
        <v>0.36245886769126939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0.18656238694105021</v>
      </c>
      <c r="T19" s="230">
        <v>0.2097042187413298</v>
      </c>
      <c r="U19" s="230">
        <v>0.15247992856893941</v>
      </c>
      <c r="V19" s="230">
        <v>0.19592404415175649</v>
      </c>
      <c r="W19" s="230">
        <v>0.24549381011625809</v>
      </c>
      <c r="X19" s="230">
        <v>0.26529324380462832</v>
      </c>
      <c r="Y19" s="230">
        <v>0.1926763164290641</v>
      </c>
      <c r="DA19" s="71" t="s">
        <v>2497</v>
      </c>
    </row>
    <row r="20" spans="1:105" ht="12" customHeight="1" x14ac:dyDescent="0.25">
      <c r="A20" s="59" t="s">
        <v>159</v>
      </c>
      <c r="B20" s="230">
        <v>1.4037972082040719</v>
      </c>
      <c r="C20" s="230">
        <v>1.394673124713792</v>
      </c>
      <c r="D20" s="230">
        <v>0.32823646969020231</v>
      </c>
      <c r="E20" s="230">
        <v>0.57408258689041514</v>
      </c>
      <c r="F20" s="230">
        <v>0.39938146249036199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0.1876301092384472</v>
      </c>
      <c r="T20" s="230">
        <v>0.22395652598611709</v>
      </c>
      <c r="U20" s="230">
        <v>0.1873770680587438</v>
      </c>
      <c r="V20" s="230">
        <v>9.725047795083408E-2</v>
      </c>
      <c r="W20" s="230">
        <v>0.1060594342868692</v>
      </c>
      <c r="X20" s="230">
        <v>0.134917916891619</v>
      </c>
      <c r="Y20" s="230">
        <v>0.13217822506294549</v>
      </c>
      <c r="DA20" s="71" t="s">
        <v>2498</v>
      </c>
    </row>
    <row r="21" spans="1:105" ht="12" customHeight="1" x14ac:dyDescent="0.25">
      <c r="A21" s="59" t="s">
        <v>32</v>
      </c>
      <c r="B21" s="230">
        <v>0.71553196137373964</v>
      </c>
      <c r="C21" s="230">
        <v>0.7136166057043164</v>
      </c>
      <c r="D21" s="230">
        <v>0.32756661706297058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1.5653726550182729E-3</v>
      </c>
      <c r="C22" s="230">
        <v>0</v>
      </c>
      <c r="D22" s="230">
        <v>6.9893477839476652E-4</v>
      </c>
      <c r="E22" s="230">
        <v>4.0086592017645343E-3</v>
      </c>
      <c r="F22" s="230">
        <v>1.004494081840996E-2</v>
      </c>
      <c r="G22" s="230">
        <v>1.9290552192863589E-2</v>
      </c>
      <c r="H22" s="230">
        <v>5.8599458118434762E-2</v>
      </c>
      <c r="I22" s="230">
        <v>9.8735962885744447E-2</v>
      </c>
      <c r="J22" s="230">
        <v>0.1552206127810607</v>
      </c>
      <c r="K22" s="230">
        <v>0.87557826708096742</v>
      </c>
      <c r="L22" s="230">
        <v>1.5029497819741831</v>
      </c>
      <c r="M22" s="230">
        <v>2.5069064811483419</v>
      </c>
      <c r="N22" s="230">
        <v>3.1853053196140548</v>
      </c>
      <c r="O22" s="230">
        <v>3.2052708187230672</v>
      </c>
      <c r="P22" s="230">
        <v>3.106162068624847</v>
      </c>
      <c r="Q22" s="230">
        <v>3.4530955165597672</v>
      </c>
      <c r="R22" s="230">
        <v>3.7329944399650681</v>
      </c>
      <c r="S22" s="230">
        <v>3.8151829529204502</v>
      </c>
      <c r="T22" s="230">
        <v>3.038307316095612</v>
      </c>
      <c r="U22" s="230">
        <v>2.2366510988292938</v>
      </c>
      <c r="V22" s="230">
        <v>2.017680075807796</v>
      </c>
      <c r="W22" s="230">
        <v>2.2854625613886581</v>
      </c>
      <c r="X22" s="230">
        <v>2.884797133971881</v>
      </c>
      <c r="Y22" s="230">
        <v>2.6966307730539798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0.29583388982685821</v>
      </c>
      <c r="C24" s="261">
        <f t="shared" si="1"/>
        <v>0</v>
      </c>
      <c r="D24" s="261">
        <f t="shared" si="1"/>
        <v>0.29615546365948592</v>
      </c>
      <c r="E24" s="261">
        <f t="shared" si="1"/>
        <v>0.38167178190691231</v>
      </c>
      <c r="F24" s="261">
        <f t="shared" si="1"/>
        <v>0.47525357260261469</v>
      </c>
      <c r="G24" s="261">
        <f t="shared" si="1"/>
        <v>0.60450356774230818</v>
      </c>
      <c r="H24" s="261">
        <f t="shared" si="1"/>
        <v>0.74247176534602666</v>
      </c>
      <c r="I24" s="261">
        <f t="shared" si="1"/>
        <v>0.84376261108804673</v>
      </c>
      <c r="J24" s="261">
        <f t="shared" si="1"/>
        <v>1.053534822550529</v>
      </c>
      <c r="K24" s="261">
        <f t="shared" si="1"/>
        <v>1.351902297054421</v>
      </c>
      <c r="L24" s="261">
        <f t="shared" si="1"/>
        <v>1.5723059421887431</v>
      </c>
      <c r="M24" s="261">
        <f t="shared" si="1"/>
        <v>2.2274686624701752</v>
      </c>
      <c r="N24" s="261">
        <f t="shared" si="1"/>
        <v>2.4593508451167398</v>
      </c>
      <c r="O24" s="261">
        <f t="shared" si="1"/>
        <v>2.3462284898455752</v>
      </c>
      <c r="P24" s="261">
        <f t="shared" si="1"/>
        <v>2.3094018138642092</v>
      </c>
      <c r="Q24" s="261">
        <f t="shared" si="1"/>
        <v>2.622747910231995</v>
      </c>
      <c r="R24" s="261">
        <f t="shared" si="1"/>
        <v>2.606094587238283</v>
      </c>
      <c r="S24" s="261">
        <f t="shared" si="1"/>
        <v>2.8648164186266252</v>
      </c>
      <c r="T24" s="261">
        <f t="shared" si="1"/>
        <v>2.7818620648211092</v>
      </c>
      <c r="U24" s="261">
        <f t="shared" si="1"/>
        <v>2.323877879477088</v>
      </c>
      <c r="V24" s="261">
        <f t="shared" si="1"/>
        <v>2.122301702891086</v>
      </c>
      <c r="W24" s="261">
        <f t="shared" si="1"/>
        <v>2.4790728545134129</v>
      </c>
      <c r="X24" s="261">
        <f t="shared" si="1"/>
        <v>2.623085213879778</v>
      </c>
      <c r="Y24" s="261">
        <f t="shared" si="1"/>
        <v>2.8408166439638922</v>
      </c>
      <c r="DA24" s="70"/>
    </row>
    <row r="25" spans="1:105" ht="12" customHeight="1" x14ac:dyDescent="0.25">
      <c r="A25" s="60" t="s">
        <v>2414</v>
      </c>
      <c r="B25" s="262">
        <v>0.29583388982685821</v>
      </c>
      <c r="C25" s="262">
        <v>0</v>
      </c>
      <c r="D25" s="262">
        <v>0.29615546365948592</v>
      </c>
      <c r="E25" s="262">
        <v>0.38167178190691231</v>
      </c>
      <c r="F25" s="262">
        <v>0.47525357260261469</v>
      </c>
      <c r="G25" s="262">
        <v>0.60450356774230818</v>
      </c>
      <c r="H25" s="262">
        <v>0.74247176534602666</v>
      </c>
      <c r="I25" s="262">
        <v>0.84376261108804673</v>
      </c>
      <c r="J25" s="262">
        <v>1.053534822550529</v>
      </c>
      <c r="K25" s="262">
        <v>1.351902297054421</v>
      </c>
      <c r="L25" s="262">
        <v>1.5723059421887431</v>
      </c>
      <c r="M25" s="262">
        <v>2.2274686624701752</v>
      </c>
      <c r="N25" s="262">
        <v>2.4593508451167398</v>
      </c>
      <c r="O25" s="262">
        <v>2.3462284898455752</v>
      </c>
      <c r="P25" s="262">
        <v>2.3094018138642092</v>
      </c>
      <c r="Q25" s="262">
        <v>2.622747910231995</v>
      </c>
      <c r="R25" s="262">
        <v>2.606094587238283</v>
      </c>
      <c r="S25" s="262">
        <v>2.8648164186266252</v>
      </c>
      <c r="T25" s="262">
        <v>2.7818620648211092</v>
      </c>
      <c r="U25" s="262">
        <v>2.323877879477088</v>
      </c>
      <c r="V25" s="262">
        <v>2.122301702891086</v>
      </c>
      <c r="W25" s="262">
        <v>2.4790728545134129</v>
      </c>
      <c r="X25" s="262">
        <v>2.623085213879778</v>
      </c>
      <c r="Y25" s="262">
        <v>2.8408166439638922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3.0298493460469</v>
      </c>
      <c r="C27" s="261">
        <f t="shared" si="2"/>
        <v>3.9849198007276549</v>
      </c>
      <c r="D27" s="261">
        <f t="shared" si="2"/>
        <v>0.93786003075938218</v>
      </c>
      <c r="E27" s="261">
        <f t="shared" si="2"/>
        <v>1.6186193549852921</v>
      </c>
      <c r="F27" s="261">
        <f t="shared" si="2"/>
        <v>0.58489486186967432</v>
      </c>
      <c r="G27" s="261">
        <f t="shared" si="2"/>
        <v>0.63509480742773827</v>
      </c>
      <c r="H27" s="261">
        <f t="shared" si="2"/>
        <v>0.68482039288843011</v>
      </c>
      <c r="I27" s="261">
        <f t="shared" si="2"/>
        <v>0.68326538685627225</v>
      </c>
      <c r="J27" s="261">
        <f t="shared" si="2"/>
        <v>0.73954211496047151</v>
      </c>
      <c r="K27" s="261">
        <f t="shared" si="2"/>
        <v>1.250826095829954</v>
      </c>
      <c r="L27" s="261">
        <f t="shared" si="2"/>
        <v>2.1470711171059742</v>
      </c>
      <c r="M27" s="261">
        <f t="shared" si="2"/>
        <v>3.5812949730690611</v>
      </c>
      <c r="N27" s="261">
        <f t="shared" si="2"/>
        <v>4.5504361708772203</v>
      </c>
      <c r="O27" s="261">
        <f t="shared" si="2"/>
        <v>4.5789583124615234</v>
      </c>
      <c r="P27" s="261">
        <f t="shared" si="2"/>
        <v>4.4373743837497814</v>
      </c>
      <c r="Q27" s="261">
        <f t="shared" si="2"/>
        <v>4.9329935950853816</v>
      </c>
      <c r="R27" s="261">
        <f t="shared" si="2"/>
        <v>5.3328491999500987</v>
      </c>
      <c r="S27" s="261">
        <f t="shared" si="2"/>
        <v>6.2259287131006129</v>
      </c>
      <c r="T27" s="261">
        <f t="shared" si="2"/>
        <v>5.1254780100852093</v>
      </c>
      <c r="U27" s="261">
        <f t="shared" si="2"/>
        <v>3.7752091025927359</v>
      </c>
      <c r="V27" s="261">
        <f t="shared" si="2"/>
        <v>3.3341126933703129</v>
      </c>
      <c r="W27" s="261">
        <f t="shared" si="2"/>
        <v>3.820687734979479</v>
      </c>
      <c r="X27" s="261">
        <f t="shared" si="2"/>
        <v>4.7311973100375884</v>
      </c>
      <c r="Y27" s="261">
        <f t="shared" si="2"/>
        <v>4.3164075922085576</v>
      </c>
      <c r="DA27" s="70"/>
    </row>
    <row r="28" spans="1:105" ht="12" customHeight="1" x14ac:dyDescent="0.25">
      <c r="A28" s="60" t="s">
        <v>2419</v>
      </c>
      <c r="B28" s="329">
        <v>3.0298493460469</v>
      </c>
      <c r="C28" s="329">
        <v>3.9849198007276549</v>
      </c>
      <c r="D28" s="329">
        <v>0.93786003075938218</v>
      </c>
      <c r="E28" s="329">
        <v>1.6186193549852921</v>
      </c>
      <c r="F28" s="329">
        <v>0.58489486186967432</v>
      </c>
      <c r="G28" s="329">
        <v>0.63509480742773827</v>
      </c>
      <c r="H28" s="329">
        <v>0.68482039288843011</v>
      </c>
      <c r="I28" s="329">
        <v>0.68326538685627225</v>
      </c>
      <c r="J28" s="329">
        <v>0.73954211496047151</v>
      </c>
      <c r="K28" s="329">
        <v>1.250826095829954</v>
      </c>
      <c r="L28" s="329">
        <v>2.1470711171059742</v>
      </c>
      <c r="M28" s="329">
        <v>3.5812949730690611</v>
      </c>
      <c r="N28" s="329">
        <v>4.5504361708772203</v>
      </c>
      <c r="O28" s="329">
        <v>4.5789583124615234</v>
      </c>
      <c r="P28" s="329">
        <v>4.4373743837497814</v>
      </c>
      <c r="Q28" s="329">
        <v>4.9329935950853816</v>
      </c>
      <c r="R28" s="329">
        <v>5.3328491999500987</v>
      </c>
      <c r="S28" s="329">
        <v>6.2259287131006129</v>
      </c>
      <c r="T28" s="329">
        <v>5.1254780100852093</v>
      </c>
      <c r="U28" s="329">
        <v>3.7752091025927359</v>
      </c>
      <c r="V28" s="329">
        <v>3.3341126933703129</v>
      </c>
      <c r="W28" s="329">
        <v>3.820687734979479</v>
      </c>
      <c r="X28" s="329">
        <v>4.7311973100375884</v>
      </c>
      <c r="Y28" s="329">
        <v>4.3164075922085576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0.24110664295782949</v>
      </c>
      <c r="T29" s="230">
        <v>0.16552363748083851</v>
      </c>
      <c r="U29" s="230">
        <v>9.4483251939910209E-2</v>
      </c>
      <c r="V29" s="230">
        <v>3.2891839212617152E-2</v>
      </c>
      <c r="W29" s="230">
        <v>5.3522298134071999E-2</v>
      </c>
      <c r="X29" s="230">
        <v>3.8328317654550061E-2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0.97307732870178654</v>
      </c>
      <c r="D30" s="230">
        <v>0</v>
      </c>
      <c r="E30" s="230">
        <v>0.79277471771074959</v>
      </c>
      <c r="F30" s="230">
        <v>0</v>
      </c>
      <c r="G30" s="230">
        <v>0.60753687572364745</v>
      </c>
      <c r="H30" s="230">
        <v>0.60110688129066614</v>
      </c>
      <c r="I30" s="230">
        <v>0.54221401130520874</v>
      </c>
      <c r="J30" s="230">
        <v>0.5177983824160991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0.26651769563007172</v>
      </c>
      <c r="T30" s="230">
        <v>0.29957745534475688</v>
      </c>
      <c r="U30" s="230">
        <v>0.2178284693841992</v>
      </c>
      <c r="V30" s="230">
        <v>0.27989149164536642</v>
      </c>
      <c r="W30" s="230">
        <v>0.35070544302322593</v>
      </c>
      <c r="X30" s="230">
        <v>0.37899034829232597</v>
      </c>
      <c r="Y30" s="230">
        <v>0.27525188061294892</v>
      </c>
      <c r="DA30" s="71" t="s">
        <v>2506</v>
      </c>
    </row>
    <row r="31" spans="1:105" ht="12" customHeight="1" x14ac:dyDescent="0.25">
      <c r="A31" s="59" t="s">
        <v>159</v>
      </c>
      <c r="B31" s="230">
        <v>2.0054245831486752</v>
      </c>
      <c r="C31" s="230">
        <v>1.9923901781625599</v>
      </c>
      <c r="D31" s="230">
        <v>0.4689092424145746</v>
      </c>
      <c r="E31" s="230">
        <v>0.82011798127202185</v>
      </c>
      <c r="F31" s="230">
        <v>0.57054494641480291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0.26804301319778179</v>
      </c>
      <c r="T31" s="230">
        <v>0.31993789426588171</v>
      </c>
      <c r="U31" s="230">
        <v>0.26768152579820548</v>
      </c>
      <c r="V31" s="230">
        <v>0.1389292542154773</v>
      </c>
      <c r="W31" s="230">
        <v>0.15151347755267031</v>
      </c>
      <c r="X31" s="230">
        <v>0.19273988127374139</v>
      </c>
      <c r="Y31" s="230">
        <v>0.1888260358042079</v>
      </c>
      <c r="DA31" s="71" t="s">
        <v>2507</v>
      </c>
    </row>
    <row r="32" spans="1:105" ht="12" customHeight="1" x14ac:dyDescent="0.25">
      <c r="A32" s="59" t="s">
        <v>32</v>
      </c>
      <c r="B32" s="230">
        <v>1.0221885162482001</v>
      </c>
      <c r="C32" s="230">
        <v>1.019452293863309</v>
      </c>
      <c r="D32" s="230">
        <v>0.46795231008995802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2.236246650026104E-3</v>
      </c>
      <c r="C33" s="230">
        <v>0</v>
      </c>
      <c r="D33" s="230">
        <v>9.9847825484966624E-4</v>
      </c>
      <c r="E33" s="230">
        <v>5.7266560025207632E-3</v>
      </c>
      <c r="F33" s="230">
        <v>1.434991545487138E-2</v>
      </c>
      <c r="G33" s="230">
        <v>2.7557931704090832E-2</v>
      </c>
      <c r="H33" s="230">
        <v>8.3713511597763926E-2</v>
      </c>
      <c r="I33" s="230">
        <v>0.14105137555106351</v>
      </c>
      <c r="J33" s="230">
        <v>0.22174373254437241</v>
      </c>
      <c r="K33" s="230">
        <v>1.250826095829954</v>
      </c>
      <c r="L33" s="230">
        <v>2.1470711171059742</v>
      </c>
      <c r="M33" s="230">
        <v>3.5812949730690611</v>
      </c>
      <c r="N33" s="230">
        <v>4.5504361708772203</v>
      </c>
      <c r="O33" s="230">
        <v>4.5789583124615234</v>
      </c>
      <c r="P33" s="230">
        <v>4.4373743837497814</v>
      </c>
      <c r="Q33" s="230">
        <v>4.9329935950853816</v>
      </c>
      <c r="R33" s="230">
        <v>5.3328491999500987</v>
      </c>
      <c r="S33" s="230">
        <v>5.4502613613149302</v>
      </c>
      <c r="T33" s="230">
        <v>4.3404390229937322</v>
      </c>
      <c r="U33" s="230">
        <v>3.1952158554704209</v>
      </c>
      <c r="V33" s="230">
        <v>2.882400108296852</v>
      </c>
      <c r="W33" s="230">
        <v>3.2649465162695108</v>
      </c>
      <c r="X33" s="230">
        <v>4.1211387628169707</v>
      </c>
      <c r="Y33" s="230">
        <v>3.8523296757914012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4.1176346462909086</v>
      </c>
      <c r="C35" s="261">
        <v>5.4483152694155654</v>
      </c>
      <c r="D35" s="261">
        <v>4.6725003312904327</v>
      </c>
      <c r="E35" s="261">
        <v>3.342159917841844</v>
      </c>
      <c r="F35" s="261">
        <v>2.2088279588274751</v>
      </c>
      <c r="G35" s="261">
        <v>2.3668913193825158</v>
      </c>
      <c r="H35" s="261">
        <v>2.5919642959400071</v>
      </c>
      <c r="I35" s="261">
        <v>2.4961938697484318</v>
      </c>
      <c r="J35" s="261">
        <v>2.888469755841172</v>
      </c>
      <c r="K35" s="261">
        <v>2.8998141225582299</v>
      </c>
      <c r="L35" s="261">
        <v>3.4827214388957328</v>
      </c>
      <c r="M35" s="261">
        <v>4.9298500250034669</v>
      </c>
      <c r="N35" s="261">
        <v>5.4197705571435337</v>
      </c>
      <c r="O35" s="261">
        <v>5.1280968401968012</v>
      </c>
      <c r="P35" s="261">
        <v>5.1179672594675401</v>
      </c>
      <c r="Q35" s="261">
        <v>5.8271616289995434</v>
      </c>
      <c r="R35" s="261">
        <v>5.82753405799511</v>
      </c>
      <c r="S35" s="261">
        <v>6.7045692662566472</v>
      </c>
      <c r="T35" s="261">
        <v>6.5333719416259859</v>
      </c>
      <c r="U35" s="261">
        <v>5.4559401326821497</v>
      </c>
      <c r="V35" s="261">
        <v>4.9475155522976424</v>
      </c>
      <c r="W35" s="261">
        <v>5.8068007812685254</v>
      </c>
      <c r="X35" s="261">
        <v>6.1245943642793081</v>
      </c>
      <c r="Y35" s="261">
        <v>6.590492334377589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0.25964257908445071</v>
      </c>
      <c r="T36" s="229">
        <v>0.21099056257100271</v>
      </c>
      <c r="U36" s="229">
        <v>0.1365473943605516</v>
      </c>
      <c r="V36" s="229">
        <v>4.8808454006873107E-2</v>
      </c>
      <c r="W36" s="229">
        <v>8.1344863589561417E-2</v>
      </c>
      <c r="X36" s="229">
        <v>4.9616488790550868E-2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1.330423781005571</v>
      </c>
      <c r="D38" s="229">
        <v>0</v>
      </c>
      <c r="E38" s="229">
        <v>1.636938219755395</v>
      </c>
      <c r="F38" s="229">
        <v>0</v>
      </c>
      <c r="G38" s="229">
        <v>2.2641875520588148</v>
      </c>
      <c r="H38" s="229">
        <v>2.2751185428017608</v>
      </c>
      <c r="I38" s="229">
        <v>1.9808866615344549</v>
      </c>
      <c r="J38" s="229">
        <v>2.022393230860593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0.28700719738003949</v>
      </c>
      <c r="T38" s="229">
        <v>0.3818670058172014</v>
      </c>
      <c r="U38" s="229">
        <v>0.3148061619521334</v>
      </c>
      <c r="V38" s="229">
        <v>0.41533314414499689</v>
      </c>
      <c r="W38" s="229">
        <v>0.53301310701156557</v>
      </c>
      <c r="X38" s="229">
        <v>0.4906077677933478</v>
      </c>
      <c r="Y38" s="229">
        <v>0.42026740303143401</v>
      </c>
      <c r="DA38" s="73" t="s">
        <v>2514</v>
      </c>
    </row>
    <row r="39" spans="1:105" ht="12" customHeight="1" x14ac:dyDescent="0.25">
      <c r="A39" s="46" t="s">
        <v>159</v>
      </c>
      <c r="B39" s="229">
        <v>2.7254179336904429</v>
      </c>
      <c r="C39" s="229">
        <v>2.7240623081886088</v>
      </c>
      <c r="D39" s="229">
        <v>2.3361466729243361</v>
      </c>
      <c r="E39" s="229">
        <v>1.693397176097418</v>
      </c>
      <c r="F39" s="229">
        <v>2.1546361774837139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0.28864977919505952</v>
      </c>
      <c r="T39" s="229">
        <v>0.40782015986541381</v>
      </c>
      <c r="U39" s="229">
        <v>0.38685390390084923</v>
      </c>
      <c r="V39" s="229">
        <v>0.20615819233313579</v>
      </c>
      <c r="W39" s="229">
        <v>0.23027492453012061</v>
      </c>
      <c r="X39" s="229">
        <v>0.24950419804234331</v>
      </c>
      <c r="Y39" s="229">
        <v>0.28830839417131932</v>
      </c>
      <c r="DA39" s="73" t="s">
        <v>2515</v>
      </c>
    </row>
    <row r="40" spans="1:105" ht="12" customHeight="1" x14ac:dyDescent="0.25">
      <c r="A40" s="46" t="s">
        <v>32</v>
      </c>
      <c r="B40" s="229">
        <v>1.3891776021919511</v>
      </c>
      <c r="C40" s="229">
        <v>1.393829180221384</v>
      </c>
      <c r="D40" s="229">
        <v>2.3313791527644518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3.0391104085136689E-3</v>
      </c>
      <c r="C42" s="229">
        <v>0</v>
      </c>
      <c r="D42" s="229">
        <v>4.9745056016448517E-3</v>
      </c>
      <c r="E42" s="229">
        <v>1.18245219890301E-2</v>
      </c>
      <c r="F42" s="229">
        <v>5.4191781343760473E-2</v>
      </c>
      <c r="G42" s="229">
        <v>0.1027037673237005</v>
      </c>
      <c r="H42" s="229">
        <v>0.31684575313824559</v>
      </c>
      <c r="I42" s="229">
        <v>0.51530720821397724</v>
      </c>
      <c r="J42" s="229">
        <v>0.86607652498057952</v>
      </c>
      <c r="K42" s="229">
        <v>2.8998141225582299</v>
      </c>
      <c r="L42" s="229">
        <v>3.4827214388957328</v>
      </c>
      <c r="M42" s="229">
        <v>4.9298500250034669</v>
      </c>
      <c r="N42" s="229">
        <v>5.4197705571435337</v>
      </c>
      <c r="O42" s="229">
        <v>5.1280968401968012</v>
      </c>
      <c r="P42" s="229">
        <v>5.1179672594675401</v>
      </c>
      <c r="Q42" s="229">
        <v>5.8271616289995434</v>
      </c>
      <c r="R42" s="229">
        <v>5.82753405799511</v>
      </c>
      <c r="S42" s="229">
        <v>5.8692697105970977</v>
      </c>
      <c r="T42" s="229">
        <v>5.532694213372368</v>
      </c>
      <c r="U42" s="229">
        <v>4.6177326724686152</v>
      </c>
      <c r="V42" s="229">
        <v>4.2772157618126361</v>
      </c>
      <c r="W42" s="229">
        <v>4.9621678861372773</v>
      </c>
      <c r="X42" s="229">
        <v>5.3348659096530664</v>
      </c>
      <c r="Y42" s="229">
        <v>5.8819165371748356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</v>
      </c>
      <c r="D51" s="232">
        <f t="shared" si="3"/>
        <v>1</v>
      </c>
      <c r="E51" s="232">
        <f t="shared" si="3"/>
        <v>0.99999999999999978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1.0000000000000002</v>
      </c>
      <c r="V51" s="232">
        <f t="shared" si="3"/>
        <v>0.99999999999999989</v>
      </c>
      <c r="W51" s="232">
        <f t="shared" si="3"/>
        <v>0.99999999999999978</v>
      </c>
      <c r="X51" s="232">
        <f t="shared" si="3"/>
        <v>0.99999999999999956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2.4305644622590203E-2</v>
      </c>
      <c r="C56" s="300">
        <f t="shared" si="8"/>
        <v>2.0946827628574943E-2</v>
      </c>
      <c r="D56" s="300">
        <f t="shared" si="8"/>
        <v>8.0111122305162371E-3</v>
      </c>
      <c r="E56" s="300">
        <f t="shared" si="8"/>
        <v>1.5098973689751218E-2</v>
      </c>
      <c r="F56" s="300">
        <f t="shared" si="8"/>
        <v>1.6882918331604796E-2</v>
      </c>
      <c r="G56" s="300">
        <f t="shared" si="8"/>
        <v>8.1250553098549672E-4</v>
      </c>
      <c r="H56" s="300">
        <f t="shared" si="8"/>
        <v>2.246629225427896E-3</v>
      </c>
      <c r="I56" s="300">
        <f t="shared" si="8"/>
        <v>3.7232431248589888E-3</v>
      </c>
      <c r="J56" s="300">
        <f t="shared" si="8"/>
        <v>4.9690644316157167E-3</v>
      </c>
      <c r="K56" s="300">
        <f t="shared" si="8"/>
        <v>2.0740804968905346E-2</v>
      </c>
      <c r="L56" s="300">
        <f t="shared" si="8"/>
        <v>2.5946676293860299E-2</v>
      </c>
      <c r="M56" s="300">
        <f t="shared" si="8"/>
        <v>2.8372311137959252E-2</v>
      </c>
      <c r="N56" s="300">
        <f t="shared" si="8"/>
        <v>3.0512706292065539E-2</v>
      </c>
      <c r="O56" s="300">
        <f t="shared" si="8"/>
        <v>3.1392428417105149E-2</v>
      </c>
      <c r="P56" s="300">
        <f t="shared" si="8"/>
        <v>3.1018254376693099E-2</v>
      </c>
      <c r="Q56" s="300">
        <f t="shared" si="8"/>
        <v>3.0673649021292673E-2</v>
      </c>
      <c r="R56" s="300">
        <f t="shared" si="8"/>
        <v>3.1863586773345116E-2</v>
      </c>
      <c r="S56" s="300">
        <f t="shared" si="8"/>
        <v>3.0594802916733346E-2</v>
      </c>
      <c r="T56" s="300">
        <f t="shared" si="8"/>
        <v>2.7932128370986062E-2</v>
      </c>
      <c r="U56" s="300">
        <f t="shared" si="8"/>
        <v>2.6256046094938219E-2</v>
      </c>
      <c r="V56" s="300">
        <f t="shared" si="8"/>
        <v>2.5654868298457527E-2</v>
      </c>
      <c r="W56" s="300">
        <f t="shared" si="8"/>
        <v>2.5078462335835529E-2</v>
      </c>
      <c r="X56" s="300">
        <f t="shared" si="8"/>
        <v>2.7794617672051016E-2</v>
      </c>
      <c r="Y56" s="300">
        <f t="shared" si="8"/>
        <v>2.5828349317336553E-2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0.21636332835190944</v>
      </c>
      <c r="C57" s="301">
        <f t="shared" si="9"/>
        <v>0.22343823938095311</v>
      </c>
      <c r="D57" s="301">
        <f t="shared" si="9"/>
        <v>9.9229154226862848E-2</v>
      </c>
      <c r="E57" s="301">
        <f t="shared" si="9"/>
        <v>0.17233087145260143</v>
      </c>
      <c r="F57" s="301">
        <f t="shared" si="9"/>
        <v>0.10942632251966065</v>
      </c>
      <c r="G57" s="301">
        <f t="shared" si="9"/>
        <v>0.10965169230366023</v>
      </c>
      <c r="H57" s="301">
        <f t="shared" si="9"/>
        <v>0.10632064011423351</v>
      </c>
      <c r="I57" s="301">
        <f t="shared" si="9"/>
        <v>0.10585453471565304</v>
      </c>
      <c r="J57" s="301">
        <f t="shared" si="9"/>
        <v>9.9073800707544457E-2</v>
      </c>
      <c r="K57" s="301">
        <f t="shared" si="9"/>
        <v>0.13443114331697908</v>
      </c>
      <c r="L57" s="301">
        <f t="shared" si="9"/>
        <v>0.16817290190465023</v>
      </c>
      <c r="M57" s="301">
        <f t="shared" si="9"/>
        <v>0.18389460922751361</v>
      </c>
      <c r="N57" s="301">
        <f t="shared" si="9"/>
        <v>0.19776754078190628</v>
      </c>
      <c r="O57" s="301">
        <f t="shared" si="9"/>
        <v>0.20346944344420009</v>
      </c>
      <c r="P57" s="301">
        <f t="shared" si="9"/>
        <v>0.20104424133041837</v>
      </c>
      <c r="Q57" s="301">
        <f t="shared" si="9"/>
        <v>0.19881068810097097</v>
      </c>
      <c r="R57" s="301">
        <f t="shared" si="9"/>
        <v>0.20652324760501461</v>
      </c>
      <c r="S57" s="301">
        <f t="shared" si="9"/>
        <v>0.20963211344636623</v>
      </c>
      <c r="T57" s="301">
        <f t="shared" si="9"/>
        <v>0.19344980064435874</v>
      </c>
      <c r="U57" s="301">
        <f t="shared" si="9"/>
        <v>0.1812452532662206</v>
      </c>
      <c r="V57" s="301">
        <f t="shared" si="9"/>
        <v>0.1785239172278639</v>
      </c>
      <c r="W57" s="301">
        <f t="shared" si="9"/>
        <v>0.17640227221769614</v>
      </c>
      <c r="X57" s="301">
        <f t="shared" si="9"/>
        <v>0.19175996029771691</v>
      </c>
      <c r="Y57" s="301">
        <f t="shared" si="9"/>
        <v>0.17552685909284332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0.21636332835190944</v>
      </c>
      <c r="C58" s="302">
        <f t="shared" si="10"/>
        <v>0.22343823938095311</v>
      </c>
      <c r="D58" s="302">
        <f t="shared" si="10"/>
        <v>9.9229154226862848E-2</v>
      </c>
      <c r="E58" s="302">
        <f t="shared" si="10"/>
        <v>0.17233087145260143</v>
      </c>
      <c r="F58" s="302">
        <f t="shared" si="10"/>
        <v>0.10942632251966065</v>
      </c>
      <c r="G58" s="302">
        <f t="shared" si="10"/>
        <v>0.10965169230366023</v>
      </c>
      <c r="H58" s="302">
        <f t="shared" si="10"/>
        <v>0.10632064011423351</v>
      </c>
      <c r="I58" s="302">
        <f t="shared" si="10"/>
        <v>0.10585453471565304</v>
      </c>
      <c r="J58" s="302">
        <f t="shared" si="10"/>
        <v>9.9073800707544457E-2</v>
      </c>
      <c r="K58" s="302">
        <f t="shared" si="10"/>
        <v>0.13443114331697908</v>
      </c>
      <c r="L58" s="302">
        <f t="shared" si="10"/>
        <v>0.16817290190465023</v>
      </c>
      <c r="M58" s="302">
        <f t="shared" si="10"/>
        <v>0.18389460922751361</v>
      </c>
      <c r="N58" s="302">
        <f t="shared" si="10"/>
        <v>0.19776754078190628</v>
      </c>
      <c r="O58" s="302">
        <f t="shared" si="10"/>
        <v>0.20346944344420009</v>
      </c>
      <c r="P58" s="302">
        <f t="shared" si="10"/>
        <v>0.20104424133041837</v>
      </c>
      <c r="Q58" s="302">
        <f t="shared" si="10"/>
        <v>0.19881068810097097</v>
      </c>
      <c r="R58" s="302">
        <f t="shared" si="10"/>
        <v>0.20652324760501461</v>
      </c>
      <c r="S58" s="302">
        <f t="shared" si="10"/>
        <v>0.20963211344636623</v>
      </c>
      <c r="T58" s="302">
        <f t="shared" si="10"/>
        <v>0.19344980064435874</v>
      </c>
      <c r="U58" s="302">
        <f t="shared" si="10"/>
        <v>0.1812452532662206</v>
      </c>
      <c r="V58" s="302">
        <f t="shared" si="10"/>
        <v>0.1785239172278639</v>
      </c>
      <c r="W58" s="302">
        <f t="shared" si="10"/>
        <v>0.17640227221769614</v>
      </c>
      <c r="X58" s="302">
        <f t="shared" si="10"/>
        <v>0.19175996029771691</v>
      </c>
      <c r="Y58" s="302">
        <f t="shared" si="10"/>
        <v>0.17552685909284332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3.017953215856049E-2</v>
      </c>
      <c r="C60" s="301">
        <f t="shared" si="12"/>
        <v>0</v>
      </c>
      <c r="D60" s="301">
        <f t="shared" si="12"/>
        <v>4.4763390233036972E-2</v>
      </c>
      <c r="E60" s="301">
        <f t="shared" si="12"/>
        <v>5.8051088489444784E-2</v>
      </c>
      <c r="F60" s="301">
        <f t="shared" si="12"/>
        <v>0.12701977765467784</v>
      </c>
      <c r="G60" s="301">
        <f t="shared" si="12"/>
        <v>0.14909998685305706</v>
      </c>
      <c r="H60" s="301">
        <f t="shared" si="12"/>
        <v>0.16467315304879057</v>
      </c>
      <c r="I60" s="301">
        <f t="shared" si="12"/>
        <v>0.18674211958660164</v>
      </c>
      <c r="J60" s="301">
        <f t="shared" si="12"/>
        <v>0.20162610840320591</v>
      </c>
      <c r="K60" s="301">
        <f t="shared" si="12"/>
        <v>0.20756313659058676</v>
      </c>
      <c r="L60" s="301">
        <f t="shared" si="12"/>
        <v>0.17593352495948411</v>
      </c>
      <c r="M60" s="301">
        <f t="shared" si="12"/>
        <v>0.16339639405449632</v>
      </c>
      <c r="N60" s="301">
        <f t="shared" si="12"/>
        <v>0.15269486587790349</v>
      </c>
      <c r="O60" s="301">
        <f t="shared" si="12"/>
        <v>0.14893774411610836</v>
      </c>
      <c r="P60" s="301">
        <f t="shared" si="12"/>
        <v>0.14947447214207088</v>
      </c>
      <c r="Q60" s="301">
        <f t="shared" si="12"/>
        <v>0.15100373396797739</v>
      </c>
      <c r="R60" s="301">
        <f t="shared" si="12"/>
        <v>0.14417892294726714</v>
      </c>
      <c r="S60" s="301">
        <f t="shared" si="12"/>
        <v>0.13780101804820014</v>
      </c>
      <c r="T60" s="301">
        <f t="shared" si="12"/>
        <v>0.14999316323022502</v>
      </c>
      <c r="U60" s="301">
        <f t="shared" si="12"/>
        <v>0.15938259440150776</v>
      </c>
      <c r="V60" s="301">
        <f t="shared" si="12"/>
        <v>0.1623398780100653</v>
      </c>
      <c r="W60" s="301">
        <f t="shared" si="12"/>
        <v>0.16351360011730789</v>
      </c>
      <c r="X60" s="301">
        <f t="shared" si="12"/>
        <v>0.1518802244243625</v>
      </c>
      <c r="Y60" s="301">
        <f t="shared" si="12"/>
        <v>0.16503129119082946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3.017953215856049E-2</v>
      </c>
      <c r="C61" s="302">
        <f t="shared" si="13"/>
        <v>0</v>
      </c>
      <c r="D61" s="302">
        <f t="shared" si="13"/>
        <v>4.4763390233036972E-2</v>
      </c>
      <c r="E61" s="302">
        <f t="shared" si="13"/>
        <v>5.8051088489444784E-2</v>
      </c>
      <c r="F61" s="302">
        <f t="shared" si="13"/>
        <v>0.12701977765467784</v>
      </c>
      <c r="G61" s="302">
        <f t="shared" si="13"/>
        <v>0.14909998685305706</v>
      </c>
      <c r="H61" s="302">
        <f t="shared" si="13"/>
        <v>0.16467315304879057</v>
      </c>
      <c r="I61" s="302">
        <f t="shared" si="13"/>
        <v>0.18674211958660164</v>
      </c>
      <c r="J61" s="302">
        <f t="shared" si="13"/>
        <v>0.20162610840320591</v>
      </c>
      <c r="K61" s="302">
        <f t="shared" si="13"/>
        <v>0.20756313659058676</v>
      </c>
      <c r="L61" s="302">
        <f t="shared" si="13"/>
        <v>0.17593352495948411</v>
      </c>
      <c r="M61" s="302">
        <f t="shared" si="13"/>
        <v>0.16339639405449632</v>
      </c>
      <c r="N61" s="302">
        <f t="shared" si="13"/>
        <v>0.15269486587790349</v>
      </c>
      <c r="O61" s="302">
        <f t="shared" si="13"/>
        <v>0.14893774411610836</v>
      </c>
      <c r="P61" s="302">
        <f t="shared" si="13"/>
        <v>0.14947447214207088</v>
      </c>
      <c r="Q61" s="302">
        <f t="shared" si="13"/>
        <v>0.15100373396797739</v>
      </c>
      <c r="R61" s="302">
        <f t="shared" si="13"/>
        <v>0.14417892294726714</v>
      </c>
      <c r="S61" s="302">
        <f t="shared" si="13"/>
        <v>0.13780101804820014</v>
      </c>
      <c r="T61" s="302">
        <f t="shared" si="13"/>
        <v>0.14999316323022502</v>
      </c>
      <c r="U61" s="302">
        <f t="shared" si="13"/>
        <v>0.15938259440150776</v>
      </c>
      <c r="V61" s="302">
        <f t="shared" si="13"/>
        <v>0.1623398780100653</v>
      </c>
      <c r="W61" s="302">
        <f t="shared" si="13"/>
        <v>0.16351360011730789</v>
      </c>
      <c r="X61" s="302">
        <f t="shared" si="13"/>
        <v>0.1518802244243625</v>
      </c>
      <c r="Y61" s="302">
        <f t="shared" si="13"/>
        <v>0.16503129119082946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0.30909046907415633</v>
      </c>
      <c r="C63" s="301">
        <f t="shared" si="15"/>
        <v>0.31919748482993293</v>
      </c>
      <c r="D63" s="301">
        <f t="shared" si="15"/>
        <v>0.14175593460980404</v>
      </c>
      <c r="E63" s="301">
        <f t="shared" si="15"/>
        <v>0.24618695921800215</v>
      </c>
      <c r="F63" s="301">
        <f t="shared" si="15"/>
        <v>0.15632331788522952</v>
      </c>
      <c r="G63" s="301">
        <f t="shared" si="15"/>
        <v>0.15664527471951462</v>
      </c>
      <c r="H63" s="301">
        <f t="shared" si="15"/>
        <v>0.15188662873461933</v>
      </c>
      <c r="I63" s="301">
        <f t="shared" si="15"/>
        <v>0.15122076387950439</v>
      </c>
      <c r="J63" s="301">
        <f t="shared" si="15"/>
        <v>0.14153400101077782</v>
      </c>
      <c r="K63" s="301">
        <f t="shared" si="15"/>
        <v>0.19204449045282734</v>
      </c>
      <c r="L63" s="301">
        <f t="shared" si="15"/>
        <v>0.24024700272092872</v>
      </c>
      <c r="M63" s="301">
        <f t="shared" si="15"/>
        <v>0.26270658461073382</v>
      </c>
      <c r="N63" s="301">
        <f t="shared" si="15"/>
        <v>0.28252505825986607</v>
      </c>
      <c r="O63" s="301">
        <f t="shared" si="15"/>
        <v>0.29067063349171435</v>
      </c>
      <c r="P63" s="301">
        <f t="shared" si="15"/>
        <v>0.28720605904345481</v>
      </c>
      <c r="Q63" s="301">
        <f t="shared" si="15"/>
        <v>0.28401526871567284</v>
      </c>
      <c r="R63" s="301">
        <f t="shared" si="15"/>
        <v>0.29503321086430667</v>
      </c>
      <c r="S63" s="301">
        <f t="shared" si="15"/>
        <v>0.29947444778052329</v>
      </c>
      <c r="T63" s="301">
        <f t="shared" si="15"/>
        <v>0.27635685806336968</v>
      </c>
      <c r="U63" s="301">
        <f t="shared" si="15"/>
        <v>0.25892179038031526</v>
      </c>
      <c r="V63" s="301">
        <f t="shared" si="15"/>
        <v>0.25503416746837698</v>
      </c>
      <c r="W63" s="301">
        <f t="shared" si="15"/>
        <v>0.25200324602528024</v>
      </c>
      <c r="X63" s="301">
        <f t="shared" si="15"/>
        <v>0.27394280042530983</v>
      </c>
      <c r="Y63" s="301">
        <f t="shared" si="15"/>
        <v>0.25075265584691908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0.30909046907415633</v>
      </c>
      <c r="C64" s="302">
        <f t="shared" si="16"/>
        <v>0.31919748482993293</v>
      </c>
      <c r="D64" s="302">
        <f t="shared" si="16"/>
        <v>0.14175593460980404</v>
      </c>
      <c r="E64" s="302">
        <f t="shared" si="16"/>
        <v>0.24618695921800215</v>
      </c>
      <c r="F64" s="302">
        <f t="shared" si="16"/>
        <v>0.15632331788522952</v>
      </c>
      <c r="G64" s="302">
        <f t="shared" si="16"/>
        <v>0.15664527471951462</v>
      </c>
      <c r="H64" s="302">
        <f t="shared" si="16"/>
        <v>0.15188662873461933</v>
      </c>
      <c r="I64" s="302">
        <f t="shared" si="16"/>
        <v>0.15122076387950439</v>
      </c>
      <c r="J64" s="302">
        <f t="shared" si="16"/>
        <v>0.14153400101077782</v>
      </c>
      <c r="K64" s="302">
        <f t="shared" si="16"/>
        <v>0.19204449045282734</v>
      </c>
      <c r="L64" s="302">
        <f t="shared" si="16"/>
        <v>0.24024700272092872</v>
      </c>
      <c r="M64" s="302">
        <f t="shared" si="16"/>
        <v>0.26270658461073382</v>
      </c>
      <c r="N64" s="302">
        <f t="shared" si="16"/>
        <v>0.28252505825986607</v>
      </c>
      <c r="O64" s="302">
        <f t="shared" si="16"/>
        <v>0.29067063349171435</v>
      </c>
      <c r="P64" s="302">
        <f t="shared" si="16"/>
        <v>0.28720605904345481</v>
      </c>
      <c r="Q64" s="302">
        <f t="shared" si="16"/>
        <v>0.28401526871567284</v>
      </c>
      <c r="R64" s="302">
        <f t="shared" si="16"/>
        <v>0.29503321086430667</v>
      </c>
      <c r="S64" s="302">
        <f t="shared" si="16"/>
        <v>0.29947444778052329</v>
      </c>
      <c r="T64" s="302">
        <f t="shared" si="16"/>
        <v>0.27635685806336968</v>
      </c>
      <c r="U64" s="302">
        <f t="shared" si="16"/>
        <v>0.25892179038031526</v>
      </c>
      <c r="V64" s="302">
        <f t="shared" si="16"/>
        <v>0.25503416746837698</v>
      </c>
      <c r="W64" s="302">
        <f t="shared" si="16"/>
        <v>0.25200324602528024</v>
      </c>
      <c r="X64" s="302">
        <f t="shared" si="16"/>
        <v>0.27394280042530983</v>
      </c>
      <c r="Y64" s="302">
        <f t="shared" si="16"/>
        <v>0.25075265584691908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0.42006102579278337</v>
      </c>
      <c r="C66" s="301">
        <f t="shared" si="18"/>
        <v>0.43641744816053907</v>
      </c>
      <c r="D66" s="301">
        <f t="shared" si="18"/>
        <v>0.70624040869978</v>
      </c>
      <c r="E66" s="301">
        <f t="shared" si="18"/>
        <v>0.50833210715020016</v>
      </c>
      <c r="F66" s="301">
        <f t="shared" si="18"/>
        <v>0.5903476636088274</v>
      </c>
      <c r="G66" s="301">
        <f t="shared" si="18"/>
        <v>0.58379054059278279</v>
      </c>
      <c r="H66" s="301">
        <f t="shared" si="18"/>
        <v>0.57487294887692886</v>
      </c>
      <c r="I66" s="301">
        <f t="shared" si="18"/>
        <v>0.55245933869338204</v>
      </c>
      <c r="J66" s="301">
        <f t="shared" si="18"/>
        <v>0.55279702544685616</v>
      </c>
      <c r="K66" s="301">
        <f t="shared" si="18"/>
        <v>0.44522042467070161</v>
      </c>
      <c r="L66" s="301">
        <f t="shared" si="18"/>
        <v>0.38969989412107664</v>
      </c>
      <c r="M66" s="301">
        <f t="shared" si="18"/>
        <v>0.36163010096929732</v>
      </c>
      <c r="N66" s="301">
        <f t="shared" si="18"/>
        <v>0.33649982878825863</v>
      </c>
      <c r="O66" s="301">
        <f t="shared" si="18"/>
        <v>0.32552975053087213</v>
      </c>
      <c r="P66" s="301">
        <f t="shared" si="18"/>
        <v>0.33125697310736302</v>
      </c>
      <c r="Q66" s="301">
        <f t="shared" si="18"/>
        <v>0.33549666019408603</v>
      </c>
      <c r="R66" s="301">
        <f t="shared" si="18"/>
        <v>0.32240103181006657</v>
      </c>
      <c r="S66" s="301">
        <f t="shared" si="18"/>
        <v>0.32249761780817715</v>
      </c>
      <c r="T66" s="301">
        <f t="shared" si="18"/>
        <v>0.35226804969106051</v>
      </c>
      <c r="U66" s="301">
        <f t="shared" si="18"/>
        <v>0.37419431585701834</v>
      </c>
      <c r="V66" s="301">
        <f t="shared" si="18"/>
        <v>0.37844716899523612</v>
      </c>
      <c r="W66" s="301">
        <f t="shared" si="18"/>
        <v>0.38300241930387996</v>
      </c>
      <c r="X66" s="301">
        <f t="shared" si="18"/>
        <v>0.35462239718055938</v>
      </c>
      <c r="Y66" s="301">
        <f t="shared" si="18"/>
        <v>0.38286084455207153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0.78352370857864295</v>
      </c>
      <c r="C72" s="320">
        <f>IF(C$5=0,0,C$5/TRE_fec!C$5)</f>
        <v>0.93420312974313335</v>
      </c>
      <c r="D72" s="320">
        <f>IF(D$5=0,0,D$5/TRE_fec!D$5)</f>
        <v>0.36825324987857572</v>
      </c>
      <c r="E72" s="320">
        <f>IF(E$5=0,0,E$5/TRE_fec!E$5)</f>
        <v>0.57217144848704349</v>
      </c>
      <c r="F72" s="320">
        <f>IF(F$5=0,0,F$5/TRE_fec!F$5)</f>
        <v>0.35514193497645463</v>
      </c>
      <c r="G72" s="320">
        <f>IF(G$5=0,0,G$5/TRE_fec!G$5)</f>
        <v>0.36074374415895505</v>
      </c>
      <c r="H72" s="320">
        <f>IF(H$5=0,0,H$5/TRE_fec!H$5)</f>
        <v>0.45460117394706301</v>
      </c>
      <c r="I72" s="320">
        <f>IF(I$5=0,0,I$5/TRE_fec!I$5)</f>
        <v>0.44848962163918643</v>
      </c>
      <c r="J72" s="320">
        <f>IF(J$5=0,0,J$5/TRE_fec!J$5)</f>
        <v>0.43509895183275388</v>
      </c>
      <c r="K72" s="320">
        <f>IF(K$5=0,0,K$5/TRE_fec!K$5)</f>
        <v>0.59011726453432778</v>
      </c>
      <c r="L72" s="320">
        <f>IF(L$5=0,0,L$5/TRE_fec!L$5)</f>
        <v>0.77676443462781797</v>
      </c>
      <c r="M72" s="320">
        <f>IF(M$5=0,0,M$5/TRE_fec!M$5)</f>
        <v>0.874318379266108</v>
      </c>
      <c r="N72" s="320">
        <f>IF(N$5=0,0,N$5/TRE_fec!N$5)</f>
        <v>0.97124568494970021</v>
      </c>
      <c r="O72" s="320">
        <f>IF(O$5=0,0,O$5/TRE_fec!O$5)</f>
        <v>1.0100244951918731</v>
      </c>
      <c r="P72" s="320">
        <f>IF(P$5=0,0,P$5/TRE_fec!P$5)</f>
        <v>1.0019524966399762</v>
      </c>
      <c r="Q72" s="320">
        <f>IF(Q$5=0,0,Q$5/TRE_fec!Q$5)</f>
        <v>0.98615325303227919</v>
      </c>
      <c r="R72" s="320">
        <f>IF(R$5=0,0,R$5/TRE_fec!R$5)</f>
        <v>1.0560703248602556</v>
      </c>
      <c r="S72" s="320">
        <f>IF(S$5=0,0,S$5/TRE_fec!S$5)</f>
        <v>1.1031713591456873</v>
      </c>
      <c r="T72" s="320">
        <f>IF(T$5=0,0,T$5/TRE_fec!T$5)</f>
        <v>0.96547112671892099</v>
      </c>
      <c r="U72" s="320">
        <f>IF(U$5=0,0,U$5/TRE_fec!U$5)</f>
        <v>0.87795681030641737</v>
      </c>
      <c r="V72" s="320">
        <f>IF(V$5=0,0,V$5/TRE_fec!V$5)</f>
        <v>0.85721793745240193</v>
      </c>
      <c r="W72" s="320">
        <f>IF(W$5=0,0,W$5/TRE_fec!W$5)</f>
        <v>0.84505763103255771</v>
      </c>
      <c r="X72" s="320">
        <f>IF(X$5=0,0,X$5/TRE_fec!X$5)</f>
        <v>0.95235272878178767</v>
      </c>
      <c r="Y72" s="320">
        <f>IF(Y$5=0,0,Y$5/TRE_fec!Y$5)</f>
        <v>0.83901866127554259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0.68887162781830935</v>
      </c>
      <c r="C77" s="332">
        <f>IF(C$10=0,0,C$10/TRE_fec!C$10)</f>
        <v>0.69742219014969886</v>
      </c>
      <c r="D77" s="332">
        <f>IF(D$10=0,0,D$10/TRE_fec!D$10)</f>
        <v>9.9593344343180581E-2</v>
      </c>
      <c r="E77" s="332">
        <f>IF(E$10=0,0,E$10/TRE_fec!E$10)</f>
        <v>0.30752799408931442</v>
      </c>
      <c r="F77" s="332">
        <f>IF(F$10=0,0,F$10/TRE_fec!F$10)</f>
        <v>0.20979309588198961</v>
      </c>
      <c r="G77" s="332">
        <f>IF(G$10=0,0,G$10/TRE_fec!G$10)</f>
        <v>1.0094043819653991E-2</v>
      </c>
      <c r="H77" s="332">
        <f>IF(H$10=0,0,H$10/TRE_fec!H$10)</f>
        <v>3.5384856236196686E-2</v>
      </c>
      <c r="I77" s="332">
        <f>IF(I$10=0,0,I$10/TRE_fec!I$10)</f>
        <v>5.8379039090450904E-2</v>
      </c>
      <c r="J77" s="332">
        <f>IF(J$10=0,0,J$10/TRE_fec!J$10)</f>
        <v>7.5605447068729306E-2</v>
      </c>
      <c r="K77" s="332">
        <f>IF(K$10=0,0,K$10/TRE_fec!K$10)</f>
        <v>0.44939715382124756</v>
      </c>
      <c r="L77" s="332">
        <f>IF(L$10=0,0,L$10/TRE_fec!L$10)</f>
        <v>0.74707658742748051</v>
      </c>
      <c r="M77" s="332">
        <f>IF(M$10=0,0,M$10/TRE_fec!M$10)</f>
        <v>0.9196644625256376</v>
      </c>
      <c r="N77" s="332">
        <f>IF(N$10=0,0,N$10/TRE_fec!N$10)</f>
        <v>1.0951377469475287</v>
      </c>
      <c r="O77" s="332">
        <f>IF(O$10=0,0,O$10/TRE_fec!O$10)</f>
        <v>1.1694092086112549</v>
      </c>
      <c r="P77" s="332">
        <f>IF(P$10=0,0,P$10/TRE_fec!P$10)</f>
        <v>1.146108334816617</v>
      </c>
      <c r="Q77" s="332">
        <f>IF(Q$10=0,0,Q$10/TRE_fec!Q$10)</f>
        <v>1.1164410329071359</v>
      </c>
      <c r="R77" s="332">
        <f>IF(R$10=0,0,R$10/TRE_fec!R$10)</f>
        <v>1.235590966071819</v>
      </c>
      <c r="S77" s="332">
        <f>IF(S$10=0,0,S$10/TRE_fec!S$10)</f>
        <v>1.2424779084219177</v>
      </c>
      <c r="T77" s="332">
        <f>IF(T$10=0,0,T$10/TRE_fec!T$10)</f>
        <v>1.0005261368275262</v>
      </c>
      <c r="U77" s="332">
        <f>IF(U$10=0,0,U$10/TRE_fec!U$10)</f>
        <v>0.85587706678826014</v>
      </c>
      <c r="V77" s="332">
        <f>IF(V$10=0,0,V$10/TRE_fec!V$10)</f>
        <v>0.81670409815211864</v>
      </c>
      <c r="W77" s="332">
        <f>IF(W$10=0,0,W$10/TRE_fec!W$10)</f>
        <v>0.78703493731679053</v>
      </c>
      <c r="X77" s="332">
        <f>IF(X$10=0,0,X$10/TRE_fec!X$10)</f>
        <v>0.98196589345993357</v>
      </c>
      <c r="Y77" s="332">
        <f>IF(Y$10=0,0,Y$10/TRE_fec!Y$10)</f>
        <v>0.80386787159706485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0.93807657628267471</v>
      </c>
      <c r="C78" s="348">
        <f>IF(C$16=0,0,C$16/TRE_fec!C$16)</f>
        <v>1.1257757542713109</v>
      </c>
      <c r="D78" s="348">
        <f>IF(D$16=0,0,D$16/TRE_fec!D$16)</f>
        <v>0.19286943409570073</v>
      </c>
      <c r="E78" s="348">
        <f>IF(E$16=0,0,E$16/TRE_fec!E$16)</f>
        <v>0.54215841966831924</v>
      </c>
      <c r="F78" s="348">
        <f>IF(F$16=0,0,F$16/TRE_fec!F$16)</f>
        <v>0.20979309588198961</v>
      </c>
      <c r="G78" s="348">
        <f>IF(G$16=0,0,G$16/TRE_fec!G$16)</f>
        <v>0.21455305921493403</v>
      </c>
      <c r="H78" s="348">
        <f>IF(H$16=0,0,H$16/TRE_fec!H$16)</f>
        <v>0.26406976802082716</v>
      </c>
      <c r="I78" s="348">
        <f>IF(I$16=0,0,I$16/TRE_fec!I$16)</f>
        <v>0.26065210672325534</v>
      </c>
      <c r="J78" s="348">
        <f>IF(J$16=0,0,J$16/TRE_fec!J$16)</f>
        <v>0.23635822215163235</v>
      </c>
      <c r="K78" s="348">
        <f>IF(K$16=0,0,K$16/TRE_fec!K$16)</f>
        <v>0.44939715382124745</v>
      </c>
      <c r="L78" s="348">
        <f>IF(L$16=0,0,L$16/TRE_fec!L$16)</f>
        <v>0.74707658742748062</v>
      </c>
      <c r="M78" s="348">
        <f>IF(M$16=0,0,M$16/TRE_fec!M$16)</f>
        <v>0.91966446252563716</v>
      </c>
      <c r="N78" s="348">
        <f>IF(N$16=0,0,N$16/TRE_fec!N$16)</f>
        <v>1.0951377469475285</v>
      </c>
      <c r="O78" s="348">
        <f>IF(O$16=0,0,O$16/TRE_fec!O$16)</f>
        <v>1.1694092086112551</v>
      </c>
      <c r="P78" s="348">
        <f>IF(P$16=0,0,P$16/TRE_fec!P$16)</f>
        <v>1.1461083348166179</v>
      </c>
      <c r="Q78" s="348">
        <f>IF(Q$16=0,0,Q$16/TRE_fec!Q$16)</f>
        <v>1.1164410329071359</v>
      </c>
      <c r="R78" s="348">
        <f>IF(R$16=0,0,R$16/TRE_fec!R$16)</f>
        <v>1.2355909660718194</v>
      </c>
      <c r="S78" s="348">
        <f>IF(S$16=0,0,S$16/TRE_fec!S$16)</f>
        <v>1.3066565136833226</v>
      </c>
      <c r="T78" s="348">
        <f>IF(T$16=0,0,T$16/TRE_fec!T$16)</f>
        <v>1.064584056157198</v>
      </c>
      <c r="U78" s="348">
        <f>IF(U$16=0,0,U$16/TRE_fec!U$16)</f>
        <v>0.9089906339327235</v>
      </c>
      <c r="V78" s="348">
        <f>IF(V$16=0,0,V$16/TRE_fec!V$16)</f>
        <v>0.87408372592505612</v>
      </c>
      <c r="W78" s="348">
        <f>IF(W$16=0,0,W$16/TRE_fec!W$16)</f>
        <v>0.85133947771286989</v>
      </c>
      <c r="X78" s="348">
        <f>IF(X$16=0,0,X$16/TRE_fec!X$16)</f>
        <v>1.0407501642016024</v>
      </c>
      <c r="Y78" s="348">
        <f>IF(Y$16=0,0,Y$16/TRE_fec!Y$16)</f>
        <v>0.84118731756009979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0.65953009804827756</v>
      </c>
      <c r="C79" s="348">
        <f>IF(C$24=0,0,C$24/TRE_fec!C$24)</f>
        <v>0</v>
      </c>
      <c r="D79" s="348">
        <f>IF(D$24=0,0,D$24/TRE_fec!D$24)</f>
        <v>0.46361387110029917</v>
      </c>
      <c r="E79" s="348">
        <f>IF(E$24=0,0,E$24/TRE_fec!E$24)</f>
        <v>0.81007366067362951</v>
      </c>
      <c r="F79" s="348">
        <f>IF(F$24=0,0,F$24/TRE_fec!F$24)</f>
        <v>0.95825471432192799</v>
      </c>
      <c r="G79" s="348">
        <f>IF(G$24=0,0,G$24/TRE_fec!G$24)</f>
        <v>1.0601288420100743</v>
      </c>
      <c r="H79" s="348">
        <f>IF(H$24=0,0,H$24/TRE_fec!H$24)</f>
        <v>1.2523615197273006</v>
      </c>
      <c r="I79" s="348">
        <f>IF(I$24=0,0,I$24/TRE_fec!I$24)</f>
        <v>1.3202925197135096</v>
      </c>
      <c r="J79" s="348">
        <f>IF(J$24=0,0,J$24/TRE_fec!J$24)</f>
        <v>1.3449492872009396</v>
      </c>
      <c r="K79" s="348">
        <f>IF(K$24=0,0,K$24/TRE_fec!K$24)</f>
        <v>1.5520432950578451</v>
      </c>
      <c r="L79" s="348">
        <f>IF(L$24=0,0,L$24/TRE_fec!L$24)</f>
        <v>1.6282956042906229</v>
      </c>
      <c r="M79" s="348">
        <f>IF(M$24=0,0,M$24/TRE_fec!M$24)</f>
        <v>1.6623791469841724</v>
      </c>
      <c r="N79" s="348">
        <f>IF(N$24=0,0,N$24/TRE_fec!N$24)</f>
        <v>1.6935184632724662</v>
      </c>
      <c r="O79" s="348">
        <f>IF(O$24=0,0,O$24/TRE_fec!O$24)</f>
        <v>1.7065110084791231</v>
      </c>
      <c r="P79" s="348">
        <f>IF(P$24=0,0,P$24/TRE_fec!P$24)</f>
        <v>1.7017700028070017</v>
      </c>
      <c r="Q79" s="348">
        <f>IF(Q$24=0,0,Q$24/TRE_fec!Q$24)</f>
        <v>1.6966152990912322</v>
      </c>
      <c r="R79" s="348">
        <f>IF(R$24=0,0,R$24/TRE_fec!R$24)</f>
        <v>1.7161853679836019</v>
      </c>
      <c r="S79" s="348">
        <f>IF(S$24=0,0,S$24/TRE_fec!S$24)</f>
        <v>1.7176194715033302</v>
      </c>
      <c r="T79" s="348">
        <f>IF(T$24=0,0,T$24/TRE_fec!T$24)</f>
        <v>1.6760036201844879</v>
      </c>
      <c r="U79" s="348">
        <f>IF(U$24=0,0,U$24/TRE_fec!U$24)</f>
        <v>1.6484880164646101</v>
      </c>
      <c r="V79" s="348">
        <f>IF(V$24=0,0,V$24/TRE_fec!V$24)</f>
        <v>1.6438151659821474</v>
      </c>
      <c r="W79" s="348">
        <f>IF(W$24=0,0,W$24/TRE_fec!W$24)</f>
        <v>1.6385324799966388</v>
      </c>
      <c r="X79" s="348">
        <f>IF(X$24=0,0,X$24/TRE_fec!X$24)</f>
        <v>1.6742296436980912</v>
      </c>
      <c r="Y79" s="348">
        <f>IF(Y$24=0,0,Y$24/TRE_fec!Y$24)</f>
        <v>1.6392182824628219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0.93807657628267416</v>
      </c>
      <c r="C80" s="348">
        <f>IF(C$27=0,0,C$27/TRE_fec!C$27)</f>
        <v>1.1257757542713112</v>
      </c>
      <c r="D80" s="348">
        <f>IF(D$27=0,0,D$27/TRE_fec!D$27)</f>
        <v>0.19286943409570068</v>
      </c>
      <c r="E80" s="348">
        <f>IF(E$27=0,0,E$27/TRE_fec!E$27)</f>
        <v>0.54215841966831924</v>
      </c>
      <c r="F80" s="348">
        <f>IF(F$27=0,0,F$27/TRE_fec!F$27)</f>
        <v>0.20979309588198955</v>
      </c>
      <c r="G80" s="348">
        <f>IF(G$27=0,0,G$27/TRE_fec!G$27)</f>
        <v>0.21455305921493414</v>
      </c>
      <c r="H80" s="348">
        <f>IF(H$27=0,0,H$27/TRE_fec!H$27)</f>
        <v>0.26406976802082716</v>
      </c>
      <c r="I80" s="348">
        <f>IF(I$27=0,0,I$27/TRE_fec!I$27)</f>
        <v>0.26065210672325534</v>
      </c>
      <c r="J80" s="348">
        <f>IF(J$27=0,0,J$27/TRE_fec!J$27)</f>
        <v>0.23635822215163235</v>
      </c>
      <c r="K80" s="348">
        <f>IF(K$27=0,0,K$27/TRE_fec!K$27)</f>
        <v>0.44939715382124745</v>
      </c>
      <c r="L80" s="348">
        <f>IF(L$27=0,0,L$27/TRE_fec!L$27)</f>
        <v>0.74707658742748051</v>
      </c>
      <c r="M80" s="348">
        <f>IF(M$27=0,0,M$27/TRE_fec!M$27)</f>
        <v>0.91966446252563738</v>
      </c>
      <c r="N80" s="348">
        <f>IF(N$27=0,0,N$27/TRE_fec!N$27)</f>
        <v>1.095137746947529</v>
      </c>
      <c r="O80" s="348">
        <f>IF(O$27=0,0,O$27/TRE_fec!O$27)</f>
        <v>1.1694092086112549</v>
      </c>
      <c r="P80" s="348">
        <f>IF(P$27=0,0,P$27/TRE_fec!P$27)</f>
        <v>1.1461083348166177</v>
      </c>
      <c r="Q80" s="348">
        <f>IF(Q$27=0,0,Q$27/TRE_fec!Q$27)</f>
        <v>1.1164410329071357</v>
      </c>
      <c r="R80" s="348">
        <f>IF(R$27=0,0,R$27/TRE_fec!R$27)</f>
        <v>1.2355909660718196</v>
      </c>
      <c r="S80" s="348">
        <f>IF(S$27=0,0,S$27/TRE_fec!S$27)</f>
        <v>1.3066565136833228</v>
      </c>
      <c r="T80" s="348">
        <f>IF(T$27=0,0,T$27/TRE_fec!T$27)</f>
        <v>1.0645840561571978</v>
      </c>
      <c r="U80" s="348">
        <f>IF(U$27=0,0,U$27/TRE_fec!U$27)</f>
        <v>0.90899063393272339</v>
      </c>
      <c r="V80" s="348">
        <f>IF(V$27=0,0,V$27/TRE_fec!V$27)</f>
        <v>0.87408372592505612</v>
      </c>
      <c r="W80" s="348">
        <f>IF(W$27=0,0,W$27/TRE_fec!W$27)</f>
        <v>0.85133947771287022</v>
      </c>
      <c r="X80" s="348">
        <f>IF(X$27=0,0,X$27/TRE_fec!X$27)</f>
        <v>1.0407501642016019</v>
      </c>
      <c r="Y80" s="348">
        <f>IF(Y$27=0,0,Y$27/TRE_fec!Y$27)</f>
        <v>0.84118731756009968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1.9865339915711693</v>
      </c>
      <c r="C81" s="348">
        <f>IF(C$35=0,0,C$35/TRE_fec!C$35)</f>
        <v>2.5106859460026794</v>
      </c>
      <c r="D81" s="348">
        <f>IF(D$35=0,0,D$35/TRE_fec!D$35)</f>
        <v>2.4230130062234125</v>
      </c>
      <c r="E81" s="348">
        <f>IF(E$35=0,0,E$35/TRE_fec!E$35)</f>
        <v>2.0277526932598717</v>
      </c>
      <c r="F81" s="348">
        <f>IF(F$35=0,0,F$35/TRE_fec!F$35)</f>
        <v>1.8118187486099104</v>
      </c>
      <c r="G81" s="348">
        <f>IF(G$35=0,0,G$35/TRE_fec!G$35)</f>
        <v>1.8449814158428584</v>
      </c>
      <c r="H81" s="348">
        <f>IF(H$35=0,0,H$35/TRE_fec!H$35)</f>
        <v>2.4276162872668356</v>
      </c>
      <c r="I81" s="348">
        <f>IF(I$35=0,0,I$35/TRE_fec!I$35)</f>
        <v>2.2929697942950265</v>
      </c>
      <c r="J81" s="348">
        <f>IF(J$35=0,0,J$35/TRE_fec!J$35)</f>
        <v>2.3039921533723615</v>
      </c>
      <c r="K81" s="348">
        <f>IF(K$35=0,0,K$35/TRE_fec!K$35)</f>
        <v>2.1799648543475612</v>
      </c>
      <c r="L81" s="348">
        <f>IF(L$35=0,0,L$35/TRE_fec!L$35)</f>
        <v>2.275430465417525</v>
      </c>
      <c r="M81" s="348">
        <f>IF(M$35=0,0,M$35/TRE_fec!M$35)</f>
        <v>2.2711964639904374</v>
      </c>
      <c r="N81" s="348">
        <f>IF(N$35=0,0,N$35/TRE_fec!N$35)</f>
        <v>2.2553400706679811</v>
      </c>
      <c r="O81" s="348">
        <f>IF(O$35=0,0,O$35/TRE_fec!O$35)</f>
        <v>2.2269726464812347</v>
      </c>
      <c r="P81" s="348">
        <f>IF(P$35=0,0,P$35/TRE_fec!P$35)</f>
        <v>2.2739578099157534</v>
      </c>
      <c r="Q81" s="348">
        <f>IF(Q$35=0,0,Q$35/TRE_fec!Q$35)</f>
        <v>2.2828099690030448</v>
      </c>
      <c r="R81" s="348">
        <f>IF(R$35=0,0,R$35/TRE_fec!R$35)</f>
        <v>2.3043918661034595</v>
      </c>
      <c r="S81" s="348">
        <f>IF(S$35=0,0,S$35/TRE_fec!S$35)</f>
        <v>2.3982441618561192</v>
      </c>
      <c r="T81" s="348">
        <f>IF(T$35=0,0,T$35/TRE_fec!T$35)</f>
        <v>2.3955484641113696</v>
      </c>
      <c r="U81" s="348">
        <f>IF(U$35=0,0,U$35/TRE_fec!U$35)</f>
        <v>2.3937142942682814</v>
      </c>
      <c r="V81" s="348">
        <f>IF(V$35=0,0,V$35/TRE_fec!V$35)</f>
        <v>2.3830999401240613</v>
      </c>
      <c r="W81" s="348">
        <f>IF(W$35=0,0,W$35/TRE_fec!W$35)</f>
        <v>2.3934879562750471</v>
      </c>
      <c r="X81" s="348">
        <f>IF(X$35=0,0,X$35/TRE_fec!X$35)</f>
        <v>2.393538968434278</v>
      </c>
      <c r="Y81" s="348">
        <f>IF(Y$35=0,0,Y$35/TRE_fec!Y$35)</f>
        <v>2.3813134084293486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BG: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802.90883888659323</v>
      </c>
      <c r="C3" s="203">
        <v>1071.2919136609321</v>
      </c>
      <c r="D3" s="203">
        <v>1242.1058243451471</v>
      </c>
      <c r="E3" s="203">
        <v>1344.9444698007001</v>
      </c>
      <c r="F3" s="203">
        <v>1239.8608578052549</v>
      </c>
      <c r="G3" s="203">
        <v>1407.1964987733591</v>
      </c>
      <c r="H3" s="203">
        <v>1623.4790605643491</v>
      </c>
      <c r="I3" s="203">
        <v>1903.847693847694</v>
      </c>
      <c r="J3" s="203">
        <v>2005.9681259434981</v>
      </c>
      <c r="K3" s="203">
        <v>1804.4823319452701</v>
      </c>
      <c r="L3" s="203">
        <v>1725.994909165089</v>
      </c>
      <c r="M3" s="203">
        <v>1836.3926993603411</v>
      </c>
      <c r="N3" s="203">
        <v>1971.295790482005</v>
      </c>
      <c r="O3" s="203">
        <v>1932.958780741254</v>
      </c>
      <c r="P3" s="203">
        <v>2163.6673414541219</v>
      </c>
      <c r="Q3" s="203">
        <v>2364.6750959999999</v>
      </c>
      <c r="R3" s="203">
        <v>2714.5118291209592</v>
      </c>
      <c r="S3" s="203">
        <v>3063.3558721701929</v>
      </c>
      <c r="T3" s="203">
        <v>3016.845104586861</v>
      </c>
      <c r="U3" s="203">
        <v>3077.351450195561</v>
      </c>
      <c r="V3" s="203">
        <v>2620.263226972967</v>
      </c>
      <c r="W3" s="203">
        <v>2620.4824086034419</v>
      </c>
      <c r="X3" s="203">
        <v>2817.6741341193811</v>
      </c>
      <c r="Y3" s="203">
        <v>3603.7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5159.874817174923</v>
      </c>
      <c r="C5" s="203">
        <v>4588.378929268616</v>
      </c>
      <c r="D5" s="203">
        <v>4359.8117465610821</v>
      </c>
      <c r="E5" s="203">
        <v>3988.7484573222582</v>
      </c>
      <c r="F5" s="203">
        <v>3838.1964072349251</v>
      </c>
      <c r="G5" s="203">
        <v>4264.8726845947094</v>
      </c>
      <c r="H5" s="203">
        <v>4478.8904630075858</v>
      </c>
      <c r="I5" s="203">
        <v>4720.6151166172976</v>
      </c>
      <c r="J5" s="203">
        <v>4736.0351016835448</v>
      </c>
      <c r="K5" s="203">
        <v>3214.1106211269262</v>
      </c>
      <c r="L5" s="203">
        <v>3381.2101788538298</v>
      </c>
      <c r="M5" s="203">
        <v>4800.5511148906444</v>
      </c>
      <c r="N5" s="203">
        <v>4645.8222215882743</v>
      </c>
      <c r="O5" s="203">
        <v>4440.9383718217496</v>
      </c>
      <c r="P5" s="203">
        <v>4710.5350690988644</v>
      </c>
      <c r="Q5" s="203">
        <v>5199.8569863590428</v>
      </c>
      <c r="R5" s="203">
        <v>5593.6415956932278</v>
      </c>
      <c r="S5" s="203">
        <v>5934.291690285253</v>
      </c>
      <c r="T5" s="203">
        <v>6102.2560712732966</v>
      </c>
      <c r="U5" s="203">
        <v>5960.3409166772399</v>
      </c>
      <c r="V5" s="203">
        <v>5437.9059205011672</v>
      </c>
      <c r="W5" s="203">
        <v>5823.9498293696834</v>
      </c>
      <c r="X5" s="203">
        <v>5937.9208848998906</v>
      </c>
      <c r="Y5" s="203">
        <v>5827.696385895294</v>
      </c>
      <c r="DA5" s="112" t="s">
        <v>2525</v>
      </c>
    </row>
    <row r="6" spans="1:105" ht="12" customHeight="1" x14ac:dyDescent="0.25">
      <c r="A6" s="154" t="s">
        <v>2112</v>
      </c>
      <c r="B6" s="338">
        <v>6449.8435214686533</v>
      </c>
      <c r="C6" s="338">
        <v>6127.351345395221</v>
      </c>
      <c r="D6" s="338">
        <v>5804.8591693217886</v>
      </c>
      <c r="E6" s="338">
        <v>5804.8591693217886</v>
      </c>
      <c r="F6" s="338">
        <v>5482.3669932483563</v>
      </c>
      <c r="G6" s="338">
        <v>5482.3669932483563</v>
      </c>
      <c r="H6" s="338">
        <v>5159.8748171749239</v>
      </c>
      <c r="I6" s="338">
        <v>5159.8748171749239</v>
      </c>
      <c r="J6" s="338">
        <v>5159.8748171749239</v>
      </c>
      <c r="K6" s="338">
        <v>4837.3826411014916</v>
      </c>
      <c r="L6" s="338">
        <v>4514.8904650280592</v>
      </c>
      <c r="M6" s="338">
        <v>5159.8748171749248</v>
      </c>
      <c r="N6" s="338">
        <v>5159.8748171749248</v>
      </c>
      <c r="O6" s="338">
        <v>4837.3826411014916</v>
      </c>
      <c r="P6" s="338">
        <v>5159.8748171749248</v>
      </c>
      <c r="Q6" s="338">
        <v>5482.3669932483572</v>
      </c>
      <c r="R6" s="338">
        <v>6127.3513453952228</v>
      </c>
      <c r="S6" s="338">
        <v>6449.8435214686551</v>
      </c>
      <c r="T6" s="338">
        <v>6449.8435214686551</v>
      </c>
      <c r="U6" s="338">
        <v>6449.8435214686551</v>
      </c>
      <c r="V6" s="338">
        <v>6449.8435214686551</v>
      </c>
      <c r="W6" s="338">
        <v>6449.8435214686551</v>
      </c>
      <c r="X6" s="338">
        <v>6449.8435214686551</v>
      </c>
      <c r="Y6" s="338">
        <v>6449.8435214686551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322.49217607343269</v>
      </c>
      <c r="J7" s="340">
        <v>0</v>
      </c>
      <c r="K7" s="340">
        <v>0</v>
      </c>
      <c r="L7" s="340">
        <v>0</v>
      </c>
      <c r="M7" s="340">
        <v>644.98435214686538</v>
      </c>
      <c r="N7" s="340">
        <v>322.49217607343269</v>
      </c>
      <c r="O7" s="340">
        <v>0</v>
      </c>
      <c r="P7" s="340">
        <v>644.98435214686538</v>
      </c>
      <c r="Q7" s="340">
        <v>322.49217607343269</v>
      </c>
      <c r="R7" s="340">
        <v>967.47652822029806</v>
      </c>
      <c r="S7" s="340">
        <v>322.49217607343269</v>
      </c>
      <c r="T7" s="340">
        <v>322.49217607343269</v>
      </c>
      <c r="U7" s="340">
        <v>322.49217607343269</v>
      </c>
      <c r="V7" s="340">
        <v>0</v>
      </c>
      <c r="W7" s="340">
        <v>322.49217607343269</v>
      </c>
      <c r="X7" s="340">
        <v>322.49217607343269</v>
      </c>
      <c r="Y7" s="340">
        <v>322.49217607343269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322.49217607343235</v>
      </c>
      <c r="D8" s="342">
        <f t="shared" si="0"/>
        <v>322.49217607343235</v>
      </c>
      <c r="E8" s="342">
        <f t="shared" si="0"/>
        <v>0</v>
      </c>
      <c r="F8" s="342">
        <f t="shared" si="0"/>
        <v>322.49217607343235</v>
      </c>
      <c r="G8" s="342">
        <f t="shared" si="0"/>
        <v>0</v>
      </c>
      <c r="H8" s="342">
        <f t="shared" si="0"/>
        <v>322.49217607343235</v>
      </c>
      <c r="I8" s="342">
        <f t="shared" si="0"/>
        <v>322.49217607343235</v>
      </c>
      <c r="J8" s="342">
        <f t="shared" si="0"/>
        <v>0</v>
      </c>
      <c r="K8" s="342">
        <f t="shared" si="0"/>
        <v>322.49217607343235</v>
      </c>
      <c r="L8" s="342">
        <f t="shared" si="0"/>
        <v>322.49217607343235</v>
      </c>
      <c r="M8" s="342">
        <f t="shared" si="0"/>
        <v>0</v>
      </c>
      <c r="N8" s="342">
        <f t="shared" si="0"/>
        <v>322.49217607343235</v>
      </c>
      <c r="O8" s="342">
        <f t="shared" si="0"/>
        <v>322.49217607343326</v>
      </c>
      <c r="P8" s="342">
        <f t="shared" si="0"/>
        <v>322.49217607343235</v>
      </c>
      <c r="Q8" s="342">
        <f t="shared" si="0"/>
        <v>0</v>
      </c>
      <c r="R8" s="342">
        <f t="shared" si="0"/>
        <v>322.49217607343235</v>
      </c>
      <c r="S8" s="342">
        <f t="shared" si="0"/>
        <v>0</v>
      </c>
      <c r="T8" s="342">
        <f t="shared" si="0"/>
        <v>322.49217607343235</v>
      </c>
      <c r="U8" s="342">
        <f t="shared" si="0"/>
        <v>322.49217607343235</v>
      </c>
      <c r="V8" s="342">
        <f t="shared" si="0"/>
        <v>0</v>
      </c>
      <c r="W8" s="342">
        <f t="shared" si="0"/>
        <v>322.49217607343235</v>
      </c>
      <c r="X8" s="342">
        <f t="shared" si="0"/>
        <v>322.49217607343235</v>
      </c>
      <c r="Y8" s="342">
        <f t="shared" si="0"/>
        <v>322.49217607343235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1289.9687042937303</v>
      </c>
      <c r="C9" s="343">
        <f t="shared" si="1"/>
        <v>1538.9724161266049</v>
      </c>
      <c r="D9" s="343">
        <f t="shared" si="1"/>
        <v>1445.0474227607065</v>
      </c>
      <c r="E9" s="343">
        <f t="shared" si="1"/>
        <v>1816.1107119995304</v>
      </c>
      <c r="F9" s="343">
        <f t="shared" si="1"/>
        <v>1644.1705860134311</v>
      </c>
      <c r="G9" s="343">
        <f t="shared" si="1"/>
        <v>1217.4943086536468</v>
      </c>
      <c r="H9" s="343">
        <f t="shared" si="1"/>
        <v>680.9843541673381</v>
      </c>
      <c r="I9" s="343">
        <f t="shared" si="1"/>
        <v>439.25970055762627</v>
      </c>
      <c r="J9" s="343">
        <f t="shared" si="1"/>
        <v>423.83971549137914</v>
      </c>
      <c r="K9" s="343">
        <f t="shared" si="1"/>
        <v>1623.2720199745654</v>
      </c>
      <c r="L9" s="343">
        <f t="shared" si="1"/>
        <v>1133.6802861742294</v>
      </c>
      <c r="M9" s="343">
        <f t="shared" si="1"/>
        <v>359.32370228428044</v>
      </c>
      <c r="N9" s="343">
        <f t="shared" si="1"/>
        <v>514.05259558665057</v>
      </c>
      <c r="O9" s="343">
        <f t="shared" si="1"/>
        <v>396.444269279742</v>
      </c>
      <c r="P9" s="343">
        <f t="shared" si="1"/>
        <v>449.33974807606046</v>
      </c>
      <c r="Q9" s="343">
        <f t="shared" si="1"/>
        <v>282.51000688931435</v>
      </c>
      <c r="R9" s="343">
        <f t="shared" si="1"/>
        <v>533.70974970199495</v>
      </c>
      <c r="S9" s="343">
        <f t="shared" si="1"/>
        <v>515.5518311834021</v>
      </c>
      <c r="T9" s="343">
        <f t="shared" si="1"/>
        <v>347.58745019535854</v>
      </c>
      <c r="U9" s="343">
        <f t="shared" si="1"/>
        <v>489.50260479141525</v>
      </c>
      <c r="V9" s="343">
        <f t="shared" si="1"/>
        <v>1011.9376009674879</v>
      </c>
      <c r="W9" s="343">
        <f t="shared" si="1"/>
        <v>625.89369209897177</v>
      </c>
      <c r="X9" s="343">
        <f t="shared" si="1"/>
        <v>511.92263656876457</v>
      </c>
      <c r="Y9" s="343">
        <f t="shared" si="1"/>
        <v>622.14713557336108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133.47626827171109</v>
      </c>
      <c r="C12" s="210">
        <v>124.1202063628547</v>
      </c>
      <c r="D12" s="210">
        <v>119.2763542562339</v>
      </c>
      <c r="E12" s="210">
        <v>120.9325021496131</v>
      </c>
      <c r="F12" s="210">
        <v>113.8732588134136</v>
      </c>
      <c r="G12" s="210">
        <v>123.8626827171109</v>
      </c>
      <c r="H12" s="210">
        <v>121.98495270851249</v>
      </c>
      <c r="I12" s="210">
        <v>122.01487532244199</v>
      </c>
      <c r="J12" s="210">
        <v>129.07076526225279</v>
      </c>
      <c r="K12" s="210">
        <v>91.928632846087694</v>
      </c>
      <c r="L12" s="210">
        <v>95.379277730008582</v>
      </c>
      <c r="M12" s="210">
        <v>125.0336199484093</v>
      </c>
      <c r="N12" s="210">
        <v>120.1251934651763</v>
      </c>
      <c r="O12" s="210">
        <v>117.6457437661221</v>
      </c>
      <c r="P12" s="210">
        <v>116.90696474634559</v>
      </c>
      <c r="Q12" s="210">
        <v>124.7295786758383</v>
      </c>
      <c r="R12" s="210">
        <v>132.7815993121238</v>
      </c>
      <c r="S12" s="210">
        <v>139.45821152192599</v>
      </c>
      <c r="T12" s="210">
        <v>140.37351676698191</v>
      </c>
      <c r="U12" s="210">
        <v>135.4008598452279</v>
      </c>
      <c r="V12" s="210">
        <v>124.8966466036113</v>
      </c>
      <c r="W12" s="210">
        <v>133.5369733447979</v>
      </c>
      <c r="X12" s="210">
        <v>129.08624247635419</v>
      </c>
      <c r="Y12" s="210">
        <v>121.0940670679278</v>
      </c>
      <c r="DA12" s="109" t="s">
        <v>2528</v>
      </c>
    </row>
    <row r="13" spans="1:105" ht="12" customHeight="1" x14ac:dyDescent="0.25">
      <c r="A13" s="24" t="s">
        <v>28</v>
      </c>
      <c r="B13" s="213">
        <v>3.0476354256233882</v>
      </c>
      <c r="C13" s="213">
        <v>2.9531384350816849</v>
      </c>
      <c r="D13" s="213">
        <v>3.0131556319862431</v>
      </c>
      <c r="E13" s="213">
        <v>2.9877042132416172</v>
      </c>
      <c r="F13" s="213">
        <v>2.04067067927773</v>
      </c>
      <c r="G13" s="213">
        <v>3.177472055030095</v>
      </c>
      <c r="H13" s="213">
        <v>2.5953568357695622</v>
      </c>
      <c r="I13" s="213">
        <v>2.5437661220980221</v>
      </c>
      <c r="J13" s="213">
        <v>3.9055030094582981</v>
      </c>
      <c r="K13" s="213">
        <v>1.0240756663800521</v>
      </c>
      <c r="L13" s="213">
        <v>1.0635425623387791</v>
      </c>
      <c r="M13" s="213">
        <v>0.635597592433362</v>
      </c>
      <c r="N13" s="213">
        <v>0.618572656921754</v>
      </c>
      <c r="O13" s="213">
        <v>0.61083404987102319</v>
      </c>
      <c r="P13" s="213">
        <v>0.58607050730868437</v>
      </c>
      <c r="Q13" s="213">
        <v>0.66053310404127252</v>
      </c>
      <c r="R13" s="213">
        <v>0</v>
      </c>
      <c r="S13" s="213">
        <v>0.29114359415305252</v>
      </c>
      <c r="T13" s="213">
        <v>0.38435081685296651</v>
      </c>
      <c r="U13" s="213">
        <v>0.21049011177987961</v>
      </c>
      <c r="V13" s="213">
        <v>0.1506448839208942</v>
      </c>
      <c r="W13" s="213">
        <v>0.14127257093723131</v>
      </c>
      <c r="X13" s="213">
        <v>0.15528804815133271</v>
      </c>
      <c r="Y13" s="213">
        <v>0.14729148753224419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35.172398968185725</v>
      </c>
      <c r="C14" s="204">
        <f t="shared" si="2"/>
        <v>21.703955288048153</v>
      </c>
      <c r="D14" s="204">
        <f t="shared" si="2"/>
        <v>23.922785898538265</v>
      </c>
      <c r="E14" s="204">
        <f t="shared" si="2"/>
        <v>19.836199484092859</v>
      </c>
      <c r="F14" s="204">
        <f t="shared" si="2"/>
        <v>17.280481513327601</v>
      </c>
      <c r="G14" s="204">
        <f t="shared" si="2"/>
        <v>16.598624247635424</v>
      </c>
      <c r="H14" s="204">
        <f t="shared" si="2"/>
        <v>14.094496990541701</v>
      </c>
      <c r="I14" s="204">
        <f t="shared" si="2"/>
        <v>11.772742906276868</v>
      </c>
      <c r="J14" s="204">
        <f t="shared" si="2"/>
        <v>11.861134995700773</v>
      </c>
      <c r="K14" s="204">
        <f t="shared" si="2"/>
        <v>7.0292347377472062</v>
      </c>
      <c r="L14" s="204">
        <f t="shared" si="2"/>
        <v>5.9305245055889948</v>
      </c>
      <c r="M14" s="204">
        <f t="shared" si="2"/>
        <v>6.9337059329320718</v>
      </c>
      <c r="N14" s="204">
        <f t="shared" si="2"/>
        <v>5.0300945829750638</v>
      </c>
      <c r="O14" s="204">
        <f t="shared" si="2"/>
        <v>3.1193465176268269</v>
      </c>
      <c r="P14" s="204">
        <f t="shared" si="2"/>
        <v>4.1296646603611338</v>
      </c>
      <c r="Q14" s="204">
        <f t="shared" si="2"/>
        <v>4.1296646603611338</v>
      </c>
      <c r="R14" s="204">
        <f t="shared" si="2"/>
        <v>6.1503009458297502</v>
      </c>
      <c r="S14" s="204">
        <f t="shared" si="2"/>
        <v>7.3768701633705929</v>
      </c>
      <c r="T14" s="204">
        <f t="shared" si="2"/>
        <v>6.1665520206362849</v>
      </c>
      <c r="U14" s="204">
        <f t="shared" si="2"/>
        <v>5.8434221840068785</v>
      </c>
      <c r="V14" s="204">
        <f t="shared" si="2"/>
        <v>5.8063628546861565</v>
      </c>
      <c r="W14" s="204">
        <f t="shared" si="2"/>
        <v>6.4043852106620811</v>
      </c>
      <c r="X14" s="204">
        <f t="shared" si="2"/>
        <v>6.5794496990541704</v>
      </c>
      <c r="Y14" s="204">
        <f t="shared" si="2"/>
        <v>7.2220120378331902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0.100859845227859</v>
      </c>
      <c r="W15" s="204">
        <v>8.2029234737747203E-2</v>
      </c>
      <c r="X15" s="204">
        <v>8.2029234737747203E-2</v>
      </c>
      <c r="Y15" s="204">
        <v>4.1014617368873602E-2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1.129750644883921</v>
      </c>
      <c r="D16" s="204">
        <v>2.259501289767841</v>
      </c>
      <c r="E16" s="204">
        <v>1.129750644883921</v>
      </c>
      <c r="F16" s="204">
        <v>2.4959587274290631</v>
      </c>
      <c r="G16" s="204">
        <v>3.743938091143594</v>
      </c>
      <c r="H16" s="204">
        <v>2.4959587274290631</v>
      </c>
      <c r="I16" s="204">
        <v>1.098710232158211</v>
      </c>
      <c r="J16" s="204">
        <v>2.1974204643164228</v>
      </c>
      <c r="K16" s="204">
        <v>2.1974204643164228</v>
      </c>
      <c r="L16" s="204">
        <v>1.098710232158211</v>
      </c>
      <c r="M16" s="204">
        <v>1.098710232158211</v>
      </c>
      <c r="N16" s="204">
        <v>1.098710232158211</v>
      </c>
      <c r="O16" s="204">
        <v>1.098710232158211</v>
      </c>
      <c r="P16" s="204">
        <v>1.098710232158211</v>
      </c>
      <c r="Q16" s="204">
        <v>1.098710232158211</v>
      </c>
      <c r="R16" s="204">
        <v>1.098710232158211</v>
      </c>
      <c r="S16" s="204">
        <v>1.888650042992261</v>
      </c>
      <c r="T16" s="204">
        <v>1.922699914015477</v>
      </c>
      <c r="U16" s="204">
        <v>1.73920894239037</v>
      </c>
      <c r="V16" s="204">
        <v>1.6535683576956151</v>
      </c>
      <c r="W16" s="204">
        <v>2.3511607910576098</v>
      </c>
      <c r="X16" s="204">
        <v>2.5566638005159068</v>
      </c>
      <c r="Y16" s="204">
        <v>2.70713671539123</v>
      </c>
      <c r="DA16" s="71" t="s">
        <v>2531</v>
      </c>
    </row>
    <row r="17" spans="1:105" ht="12" customHeight="1" x14ac:dyDescent="0.25">
      <c r="A17" s="18" t="s">
        <v>71</v>
      </c>
      <c r="B17" s="204">
        <v>7.1892519346517627</v>
      </c>
      <c r="C17" s="204">
        <v>5.135167669819432</v>
      </c>
      <c r="D17" s="204">
        <v>7.1892519346517627</v>
      </c>
      <c r="E17" s="204">
        <v>6.1622527944969896</v>
      </c>
      <c r="F17" s="204">
        <v>5.135167669819432</v>
      </c>
      <c r="G17" s="204">
        <v>5.135167669819432</v>
      </c>
      <c r="H17" s="204">
        <v>4</v>
      </c>
      <c r="I17" s="204">
        <v>3.0309544282029228</v>
      </c>
      <c r="J17" s="204">
        <v>2.020636285468616</v>
      </c>
      <c r="K17" s="204">
        <v>1.010318142734308</v>
      </c>
      <c r="L17" s="204">
        <v>1.010318142734308</v>
      </c>
      <c r="M17" s="204">
        <v>1.010318142734308</v>
      </c>
      <c r="N17" s="204">
        <v>2.020636285468616</v>
      </c>
      <c r="O17" s="204">
        <v>2.020636285468616</v>
      </c>
      <c r="P17" s="204">
        <v>3.0309544282029228</v>
      </c>
      <c r="Q17" s="204">
        <v>3.0309544282029228</v>
      </c>
      <c r="R17" s="204">
        <v>5.0515907136715388</v>
      </c>
      <c r="S17" s="204">
        <v>5.3325021496130693</v>
      </c>
      <c r="T17" s="204">
        <v>4.1301805674978498</v>
      </c>
      <c r="U17" s="204">
        <v>3.9857265692175399</v>
      </c>
      <c r="V17" s="204">
        <v>3.9210662080825451</v>
      </c>
      <c r="W17" s="204">
        <v>3.8938091143594149</v>
      </c>
      <c r="X17" s="204">
        <v>3.8442820292347379</v>
      </c>
      <c r="Y17" s="204">
        <v>4.4060189165950128</v>
      </c>
      <c r="DA17" s="71" t="s">
        <v>2532</v>
      </c>
    </row>
    <row r="18" spans="1:105" ht="12" customHeight="1" x14ac:dyDescent="0.25">
      <c r="A18" s="18" t="s">
        <v>32</v>
      </c>
      <c r="B18" s="204">
        <v>27.98314703353396</v>
      </c>
      <c r="C18" s="204">
        <v>15.4390369733448</v>
      </c>
      <c r="D18" s="204">
        <v>14.474032674118661</v>
      </c>
      <c r="E18" s="204">
        <v>12.544196044711949</v>
      </c>
      <c r="F18" s="204">
        <v>9.6493551160791053</v>
      </c>
      <c r="G18" s="204">
        <v>7.7195184866723991</v>
      </c>
      <c r="H18" s="204">
        <v>7.5985382631126388</v>
      </c>
      <c r="I18" s="204">
        <v>7.643078245915734</v>
      </c>
      <c r="J18" s="204">
        <v>7.643078245915734</v>
      </c>
      <c r="K18" s="204">
        <v>3.8214961306964752</v>
      </c>
      <c r="L18" s="204">
        <v>3.8214961306964752</v>
      </c>
      <c r="M18" s="204">
        <v>4.8246775580395527</v>
      </c>
      <c r="N18" s="204">
        <v>1.9107480653482369</v>
      </c>
      <c r="O18" s="204">
        <v>0</v>
      </c>
      <c r="P18" s="204">
        <v>0</v>
      </c>
      <c r="Q18" s="204">
        <v>0</v>
      </c>
      <c r="R18" s="204">
        <v>0</v>
      </c>
      <c r="S18" s="204">
        <v>0.1557179707652622</v>
      </c>
      <c r="T18" s="204">
        <v>0.1136715391229579</v>
      </c>
      <c r="U18" s="204">
        <v>0.11848667239896821</v>
      </c>
      <c r="V18" s="204">
        <v>0.13086844368013761</v>
      </c>
      <c r="W18" s="204">
        <v>7.7386070507308682E-2</v>
      </c>
      <c r="X18" s="204">
        <v>9.6474634565778164E-2</v>
      </c>
      <c r="Y18" s="204">
        <v>6.7841788478073942E-2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29.922269991401549</v>
      </c>
      <c r="C20" s="204">
        <f t="shared" si="3"/>
        <v>32.696130696474633</v>
      </c>
      <c r="D20" s="204">
        <f t="shared" si="3"/>
        <v>24.054342218400691</v>
      </c>
      <c r="E20" s="204">
        <f t="shared" si="3"/>
        <v>25.494668959587269</v>
      </c>
      <c r="F20" s="204">
        <f t="shared" si="3"/>
        <v>26.289939810834049</v>
      </c>
      <c r="G20" s="204">
        <f t="shared" si="3"/>
        <v>30.631986242476351</v>
      </c>
      <c r="H20" s="204">
        <f t="shared" si="3"/>
        <v>33.856319862424762</v>
      </c>
      <c r="I20" s="204">
        <f t="shared" si="3"/>
        <v>32.180051590713667</v>
      </c>
      <c r="J20" s="204">
        <f t="shared" si="3"/>
        <v>34.996044711951853</v>
      </c>
      <c r="K20" s="204">
        <f t="shared" si="3"/>
        <v>23.92502149613069</v>
      </c>
      <c r="L20" s="204">
        <f t="shared" si="3"/>
        <v>23.925451418744618</v>
      </c>
      <c r="M20" s="204">
        <f t="shared" si="3"/>
        <v>37.876096302665523</v>
      </c>
      <c r="N20" s="204">
        <f t="shared" si="3"/>
        <v>35.619174548581249</v>
      </c>
      <c r="O20" s="204">
        <f t="shared" si="3"/>
        <v>34.738177128116938</v>
      </c>
      <c r="P20" s="204">
        <f t="shared" si="3"/>
        <v>33.534479793637139</v>
      </c>
      <c r="Q20" s="204">
        <f t="shared" si="3"/>
        <v>38.478589853826307</v>
      </c>
      <c r="R20" s="204">
        <f t="shared" si="3"/>
        <v>40.971539122957857</v>
      </c>
      <c r="S20" s="204">
        <f t="shared" si="3"/>
        <v>41.839122957867581</v>
      </c>
      <c r="T20" s="204">
        <f t="shared" si="3"/>
        <v>40.746775580395528</v>
      </c>
      <c r="U20" s="204">
        <f t="shared" si="3"/>
        <v>39.346603611349963</v>
      </c>
      <c r="V20" s="204">
        <f t="shared" si="3"/>
        <v>37.508942390369732</v>
      </c>
      <c r="W20" s="204">
        <f t="shared" si="3"/>
        <v>41.716423043852103</v>
      </c>
      <c r="X20" s="204">
        <f t="shared" si="3"/>
        <v>37.72175408426483</v>
      </c>
      <c r="Y20" s="204">
        <f t="shared" si="3"/>
        <v>35.931900257953558</v>
      </c>
      <c r="DA20" s="71"/>
    </row>
    <row r="21" spans="1:105" ht="12" customHeight="1" x14ac:dyDescent="0.25">
      <c r="A21" s="18" t="s">
        <v>73</v>
      </c>
      <c r="B21" s="204">
        <v>29.922269991401549</v>
      </c>
      <c r="C21" s="204">
        <v>32.696130696474633</v>
      </c>
      <c r="D21" s="204">
        <v>24.054342218400691</v>
      </c>
      <c r="E21" s="204">
        <v>25.494668959587269</v>
      </c>
      <c r="F21" s="204">
        <v>26.289939810834049</v>
      </c>
      <c r="G21" s="204">
        <v>30.631986242476351</v>
      </c>
      <c r="H21" s="204">
        <v>33.856319862424762</v>
      </c>
      <c r="I21" s="204">
        <v>32.180051590713667</v>
      </c>
      <c r="J21" s="204">
        <v>34.996044711951853</v>
      </c>
      <c r="K21" s="204">
        <v>23.92502149613069</v>
      </c>
      <c r="L21" s="204">
        <v>23.925451418744618</v>
      </c>
      <c r="M21" s="204">
        <v>37.876096302665523</v>
      </c>
      <c r="N21" s="204">
        <v>35.619174548581249</v>
      </c>
      <c r="O21" s="204">
        <v>34.738177128116938</v>
      </c>
      <c r="P21" s="204">
        <v>33.534479793637139</v>
      </c>
      <c r="Q21" s="204">
        <v>38.478589853826307</v>
      </c>
      <c r="R21" s="204">
        <v>40.971539122957857</v>
      </c>
      <c r="S21" s="204">
        <v>41.839122957867581</v>
      </c>
      <c r="T21" s="204">
        <v>40.746775580395528</v>
      </c>
      <c r="U21" s="204">
        <v>39.346603611349963</v>
      </c>
      <c r="V21" s="204">
        <v>37.508942390369732</v>
      </c>
      <c r="W21" s="204">
        <v>41.716423043852103</v>
      </c>
      <c r="X21" s="204">
        <v>37.72175408426483</v>
      </c>
      <c r="Y21" s="204">
        <v>35.931900257953558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0.57325881341358553</v>
      </c>
      <c r="C23" s="204">
        <f t="shared" si="4"/>
        <v>0.45382631126397238</v>
      </c>
      <c r="D23" s="204">
        <f t="shared" si="4"/>
        <v>0.66878761822871879</v>
      </c>
      <c r="E23" s="204">
        <f t="shared" si="4"/>
        <v>0.66878761822871879</v>
      </c>
      <c r="F23" s="204">
        <f t="shared" si="4"/>
        <v>0.64488392089423896</v>
      </c>
      <c r="G23" s="204">
        <f t="shared" si="4"/>
        <v>0.7165090283748925</v>
      </c>
      <c r="H23" s="204">
        <f t="shared" si="4"/>
        <v>0.74041272570937233</v>
      </c>
      <c r="I23" s="204">
        <f t="shared" si="4"/>
        <v>0.5493551160791057</v>
      </c>
      <c r="J23" s="204">
        <f t="shared" si="4"/>
        <v>0.47773000859845233</v>
      </c>
      <c r="K23" s="204">
        <f t="shared" si="4"/>
        <v>0.42992261392949271</v>
      </c>
      <c r="L23" s="204">
        <f t="shared" si="4"/>
        <v>0.47773000859845233</v>
      </c>
      <c r="M23" s="204">
        <f t="shared" si="4"/>
        <v>0.57325881341358553</v>
      </c>
      <c r="N23" s="204">
        <f t="shared" si="4"/>
        <v>0.50154772141014614</v>
      </c>
      <c r="O23" s="204">
        <f t="shared" si="4"/>
        <v>0.5493551160791057</v>
      </c>
      <c r="P23" s="204">
        <f t="shared" si="4"/>
        <v>0.57325881341358553</v>
      </c>
      <c r="Q23" s="204">
        <f t="shared" si="4"/>
        <v>0.85984522785898532</v>
      </c>
      <c r="R23" s="204">
        <f t="shared" si="4"/>
        <v>0.47773000859845233</v>
      </c>
      <c r="S23" s="204">
        <f t="shared" si="4"/>
        <v>0.38632846087704209</v>
      </c>
      <c r="T23" s="204">
        <f t="shared" si="4"/>
        <v>0.25967325881341358</v>
      </c>
      <c r="U23" s="204">
        <f t="shared" si="4"/>
        <v>0.13645743766122101</v>
      </c>
      <c r="V23" s="204">
        <f t="shared" si="4"/>
        <v>0.15391229578675841</v>
      </c>
      <c r="W23" s="204">
        <f t="shared" si="4"/>
        <v>0.1337059329320722</v>
      </c>
      <c r="X23" s="204">
        <f t="shared" si="4"/>
        <v>0.16061908856405849</v>
      </c>
      <c r="Y23" s="204">
        <f t="shared" si="4"/>
        <v>0.1219260533104041</v>
      </c>
      <c r="DA23" s="71"/>
    </row>
    <row r="24" spans="1:105" ht="12" customHeight="1" x14ac:dyDescent="0.25">
      <c r="A24" s="18" t="s">
        <v>38</v>
      </c>
      <c r="B24" s="204">
        <v>0.57325881341358553</v>
      </c>
      <c r="C24" s="204">
        <v>0.45382631126397238</v>
      </c>
      <c r="D24" s="204">
        <v>0.66878761822871879</v>
      </c>
      <c r="E24" s="204">
        <v>0.66878761822871879</v>
      </c>
      <c r="F24" s="204">
        <v>0.64488392089423896</v>
      </c>
      <c r="G24" s="204">
        <v>0.7165090283748925</v>
      </c>
      <c r="H24" s="204">
        <v>0.74041272570937233</v>
      </c>
      <c r="I24" s="204">
        <v>0.5493551160791057</v>
      </c>
      <c r="J24" s="204">
        <v>0.47773000859845233</v>
      </c>
      <c r="K24" s="204">
        <v>0.42992261392949271</v>
      </c>
      <c r="L24" s="204">
        <v>0.47773000859845233</v>
      </c>
      <c r="M24" s="204">
        <v>0.57325881341358553</v>
      </c>
      <c r="N24" s="204">
        <v>0.50154772141014614</v>
      </c>
      <c r="O24" s="204">
        <v>0.5493551160791057</v>
      </c>
      <c r="P24" s="204">
        <v>0.57325881341358553</v>
      </c>
      <c r="Q24" s="204">
        <v>0.85984522785898532</v>
      </c>
      <c r="R24" s="204">
        <v>0.47773000859845233</v>
      </c>
      <c r="S24" s="204">
        <v>0.38632846087704209</v>
      </c>
      <c r="T24" s="204">
        <v>0.25967325881341358</v>
      </c>
      <c r="U24" s="204">
        <v>0.13645743766122101</v>
      </c>
      <c r="V24" s="204">
        <v>0.15391229578675841</v>
      </c>
      <c r="W24" s="204">
        <v>0.1337059329320722</v>
      </c>
      <c r="X24" s="204">
        <v>0.16061908856405849</v>
      </c>
      <c r="Y24" s="204">
        <v>0.1219260533104041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3.367755803955288</v>
      </c>
      <c r="C30" s="204">
        <v>3.2005159071367149</v>
      </c>
      <c r="D30" s="204">
        <v>3.128890799656062</v>
      </c>
      <c r="E30" s="204">
        <v>2.9855546001719691</v>
      </c>
      <c r="F30" s="204">
        <v>2.2690455717970761</v>
      </c>
      <c r="G30" s="204">
        <v>2.3167669819432501</v>
      </c>
      <c r="H30" s="204">
        <v>2.3406706792777299</v>
      </c>
      <c r="I30" s="204">
        <v>2.0540842648323299</v>
      </c>
      <c r="J30" s="204">
        <v>1.218142734307825</v>
      </c>
      <c r="K30" s="204">
        <v>0.62098022355975924</v>
      </c>
      <c r="L30" s="204">
        <v>0.52545141874462586</v>
      </c>
      <c r="M30" s="204">
        <v>0.5970765262252794</v>
      </c>
      <c r="N30" s="204">
        <v>0.88374892519346515</v>
      </c>
      <c r="O30" s="204">
        <v>0.81203783319002576</v>
      </c>
      <c r="P30" s="204">
        <v>0.52545141874462586</v>
      </c>
      <c r="Q30" s="204">
        <v>0.5493551160791057</v>
      </c>
      <c r="R30" s="204">
        <v>0.57325881341358553</v>
      </c>
      <c r="S30" s="204">
        <v>0.56595012897678409</v>
      </c>
      <c r="T30" s="204">
        <v>0.75803955288048153</v>
      </c>
      <c r="U30" s="204">
        <v>0.75778159931212385</v>
      </c>
      <c r="V30" s="204">
        <v>0.71298366294067061</v>
      </c>
      <c r="W30" s="204">
        <v>0.60189165950128976</v>
      </c>
      <c r="X30" s="204">
        <v>0.67635425623387779</v>
      </c>
      <c r="Y30" s="204">
        <v>0.53129836629406701</v>
      </c>
      <c r="DA30" s="71" t="s">
        <v>2543</v>
      </c>
    </row>
    <row r="31" spans="1:105" ht="12" customHeight="1" x14ac:dyDescent="0.25">
      <c r="A31" s="21" t="s">
        <v>40</v>
      </c>
      <c r="B31" s="207">
        <v>61.392949269131549</v>
      </c>
      <c r="C31" s="207">
        <v>63.112639724849522</v>
      </c>
      <c r="D31" s="207">
        <v>64.488392089423897</v>
      </c>
      <c r="E31" s="207">
        <v>68.959587274290627</v>
      </c>
      <c r="F31" s="207">
        <v>65.34823731728288</v>
      </c>
      <c r="G31" s="207">
        <v>70.421324161650901</v>
      </c>
      <c r="H31" s="207">
        <v>68.357695614789336</v>
      </c>
      <c r="I31" s="207">
        <v>72.914875322441958</v>
      </c>
      <c r="J31" s="207">
        <v>76.612209802235597</v>
      </c>
      <c r="K31" s="207">
        <v>58.899398108340492</v>
      </c>
      <c r="L31" s="207">
        <v>63.456577815993107</v>
      </c>
      <c r="M31" s="207">
        <v>78.417884780739456</v>
      </c>
      <c r="N31" s="207">
        <v>77.47205503009458</v>
      </c>
      <c r="O31" s="207">
        <v>77.815993121238165</v>
      </c>
      <c r="P31" s="207">
        <v>77.558039552880473</v>
      </c>
      <c r="Q31" s="207">
        <v>80.05159071367153</v>
      </c>
      <c r="R31" s="207">
        <v>84.608770421324152</v>
      </c>
      <c r="S31" s="207">
        <v>88.998796216681001</v>
      </c>
      <c r="T31" s="207">
        <v>92.058125537403257</v>
      </c>
      <c r="U31" s="207">
        <v>89.106104901117803</v>
      </c>
      <c r="V31" s="207">
        <v>80.563800515907133</v>
      </c>
      <c r="W31" s="207">
        <v>84.539294926913144</v>
      </c>
      <c r="X31" s="207">
        <v>83.792777300085973</v>
      </c>
      <c r="Y31" s="207">
        <v>77.139638865004301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196.38277337667151</v>
      </c>
      <c r="C33" s="203">
        <f>MAE_emi!C5</f>
        <v>158.66334292698889</v>
      </c>
      <c r="D33" s="203">
        <f>MAE_emi!D5</f>
        <v>144.6720205718394</v>
      </c>
      <c r="E33" s="203">
        <f>MAE_emi!E5</f>
        <v>135.7200404717841</v>
      </c>
      <c r="F33" s="203">
        <f>MAE_emi!F5</f>
        <v>124.3196107693075</v>
      </c>
      <c r="G33" s="203">
        <f>MAE_emi!G5</f>
        <v>136.46888881104061</v>
      </c>
      <c r="H33" s="203">
        <f>MAE_emi!H5</f>
        <v>134.21238781739311</v>
      </c>
      <c r="I33" s="203">
        <f>MAE_emi!I5</f>
        <v>123.5647100801047</v>
      </c>
      <c r="J33" s="203">
        <f>MAE_emi!J5</f>
        <v>135.57566005625071</v>
      </c>
      <c r="K33" s="203">
        <f>MAE_emi!K5</f>
        <v>81.88354833080632</v>
      </c>
      <c r="L33" s="203">
        <f>MAE_emi!L5</f>
        <v>79.117351776247801</v>
      </c>
      <c r="M33" s="203">
        <f>MAE_emi!M5</f>
        <v>113.2261479124798</v>
      </c>
      <c r="N33" s="203">
        <f>MAE_emi!N5</f>
        <v>101.5765822203866</v>
      </c>
      <c r="O33" s="203">
        <f>MAE_emi!O5</f>
        <v>93.256333055369268</v>
      </c>
      <c r="P33" s="203">
        <f>MAE_emi!P5</f>
        <v>93.4255324381474</v>
      </c>
      <c r="Q33" s="203">
        <f>MAE_emi!Q5</f>
        <v>105.3142323580385</v>
      </c>
      <c r="R33" s="203">
        <f>MAE_emi!R5</f>
        <v>114.80853851792941</v>
      </c>
      <c r="S33" s="203">
        <f>MAE_emi!S5</f>
        <v>121.4846643918366</v>
      </c>
      <c r="T33" s="203">
        <f>MAE_emi!T5</f>
        <v>115.5168863205471</v>
      </c>
      <c r="U33" s="203">
        <f>MAE_emi!U5</f>
        <v>110.5961365307645</v>
      </c>
      <c r="V33" s="203">
        <f>MAE_emi!V5</f>
        <v>105.8925724949835</v>
      </c>
      <c r="W33" s="203">
        <f>MAE_emi!W5</f>
        <v>117.2891844153892</v>
      </c>
      <c r="X33" s="203">
        <f>MAE_emi!X5</f>
        <v>108.4442766614069</v>
      </c>
      <c r="Y33" s="203">
        <f>MAE_emi!Y5</f>
        <v>106.12182321539611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166.2408754358774</v>
      </c>
      <c r="C35" s="284">
        <f t="shared" si="5"/>
        <v>115.86030360174939</v>
      </c>
      <c r="D35" s="284">
        <f t="shared" si="5"/>
        <v>96.027529956328635</v>
      </c>
      <c r="E35" s="284">
        <f t="shared" si="5"/>
        <v>89.916353325378125</v>
      </c>
      <c r="F35" s="284">
        <f t="shared" si="5"/>
        <v>91.843579137570998</v>
      </c>
      <c r="G35" s="284">
        <f t="shared" si="5"/>
        <v>88.020886084552458</v>
      </c>
      <c r="H35" s="284">
        <f t="shared" si="5"/>
        <v>75.137989563048905</v>
      </c>
      <c r="I35" s="284">
        <f t="shared" si="5"/>
        <v>64.088569540901034</v>
      </c>
      <c r="J35" s="284">
        <f t="shared" si="5"/>
        <v>64.343377939539764</v>
      </c>
      <c r="K35" s="284">
        <f t="shared" si="5"/>
        <v>50.944601240282957</v>
      </c>
      <c r="L35" s="284">
        <f t="shared" si="5"/>
        <v>55.260462950117365</v>
      </c>
      <c r="M35" s="284">
        <f t="shared" si="5"/>
        <v>68.086537259683865</v>
      </c>
      <c r="N35" s="284">
        <f t="shared" si="5"/>
        <v>60.937173429363568</v>
      </c>
      <c r="O35" s="284">
        <f t="shared" si="5"/>
        <v>60.863038021435266</v>
      </c>
      <c r="P35" s="284">
        <f t="shared" si="5"/>
        <v>54.031857165148445</v>
      </c>
      <c r="Q35" s="284">
        <f t="shared" si="5"/>
        <v>52.747025960068008</v>
      </c>
      <c r="R35" s="284">
        <f t="shared" si="5"/>
        <v>48.915461663367473</v>
      </c>
      <c r="S35" s="284">
        <f t="shared" si="5"/>
        <v>45.524652486140539</v>
      </c>
      <c r="T35" s="284">
        <f t="shared" si="5"/>
        <v>46.529905215735369</v>
      </c>
      <c r="U35" s="284">
        <f t="shared" si="5"/>
        <v>43.999153829707481</v>
      </c>
      <c r="V35" s="284">
        <f t="shared" si="5"/>
        <v>47.665686911882098</v>
      </c>
      <c r="W35" s="284">
        <f t="shared" si="5"/>
        <v>50.958927602938957</v>
      </c>
      <c r="X35" s="284">
        <f t="shared" si="5"/>
        <v>45.813048752955964</v>
      </c>
      <c r="Y35" s="284">
        <f t="shared" si="5"/>
        <v>33.602704738998199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25.868121417873954</v>
      </c>
      <c r="C36" s="344">
        <f t="shared" si="6"/>
        <v>27.050993014354063</v>
      </c>
      <c r="D36" s="344">
        <f t="shared" si="6"/>
        <v>27.358143238711236</v>
      </c>
      <c r="E36" s="344">
        <f t="shared" si="6"/>
        <v>30.318407752089225</v>
      </c>
      <c r="F36" s="344">
        <f t="shared" si="6"/>
        <v>29.668429317156551</v>
      </c>
      <c r="G36" s="344">
        <f t="shared" si="6"/>
        <v>29.042527615072654</v>
      </c>
      <c r="H36" s="344">
        <f t="shared" si="6"/>
        <v>27.235529360679944</v>
      </c>
      <c r="I36" s="344">
        <f t="shared" si="6"/>
        <v>25.847240732024666</v>
      </c>
      <c r="J36" s="344">
        <f t="shared" si="6"/>
        <v>27.252915675471087</v>
      </c>
      <c r="K36" s="344">
        <f t="shared" si="6"/>
        <v>28.601577133600905</v>
      </c>
      <c r="L36" s="344">
        <f t="shared" si="6"/>
        <v>28.208621376604412</v>
      </c>
      <c r="M36" s="344">
        <f t="shared" si="6"/>
        <v>26.04568037210818</v>
      </c>
      <c r="N36" s="344">
        <f t="shared" si="6"/>
        <v>25.856605727825055</v>
      </c>
      <c r="O36" s="344">
        <f t="shared" si="6"/>
        <v>26.49119035575848</v>
      </c>
      <c r="P36" s="344">
        <f t="shared" si="6"/>
        <v>24.818192207771876</v>
      </c>
      <c r="Q36" s="344">
        <f t="shared" si="6"/>
        <v>23.987117146307206</v>
      </c>
      <c r="R36" s="344">
        <f t="shared" si="6"/>
        <v>23.737952645081471</v>
      </c>
      <c r="S36" s="344">
        <f t="shared" si="6"/>
        <v>23.500397149372755</v>
      </c>
      <c r="T36" s="344">
        <f t="shared" si="6"/>
        <v>23.003544119985051</v>
      </c>
      <c r="U36" s="344">
        <f t="shared" si="6"/>
        <v>22.716965646440055</v>
      </c>
      <c r="V36" s="344">
        <f t="shared" si="6"/>
        <v>22.967783633906745</v>
      </c>
      <c r="W36" s="344">
        <f t="shared" si="6"/>
        <v>22.928936075544865</v>
      </c>
      <c r="X36" s="344">
        <f t="shared" si="6"/>
        <v>21.739299828770033</v>
      </c>
      <c r="Y36" s="344">
        <f t="shared" si="6"/>
        <v>20.779062437262581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13.674980499593504</v>
      </c>
      <c r="C37" s="344">
        <f>IF(MAE_ued!C$5=0,"",MAE_ued!C$5/C$5*1000)</f>
        <v>14.585285008526016</v>
      </c>
      <c r="D37" s="344">
        <f>IF(MAE_ued!D$5=0,"",MAE_ued!D$5/D$5*1000)</f>
        <v>14.806879609762742</v>
      </c>
      <c r="E37" s="344">
        <f>IF(MAE_ued!E$5=0,"",MAE_ued!E$5/E$5*1000)</f>
        <v>16.530357104746571</v>
      </c>
      <c r="F37" s="344">
        <f>IF(MAE_ued!F$5=0,"",MAE_ued!F$5/F$5*1000)</f>
        <v>16.224957484466429</v>
      </c>
      <c r="G37" s="344">
        <f>IF(MAE_ued!G$5=0,"",MAE_ued!G$5/G$5*1000)</f>
        <v>15.893269222208975</v>
      </c>
      <c r="H37" s="344">
        <f>IF(MAE_ued!H$5=0,"",MAE_ued!H$5/H$5*1000)</f>
        <v>14.910079193254516</v>
      </c>
      <c r="I37" s="344">
        <f>IF(MAE_ued!I$5=0,"",MAE_ued!I$5/I$5*1000)</f>
        <v>14.233315816394725</v>
      </c>
      <c r="J37" s="344">
        <f>IF(MAE_ued!J$5=0,"",MAE_ued!J$5/J$5*1000)</f>
        <v>14.96180442600698</v>
      </c>
      <c r="K37" s="344">
        <f>IF(MAE_ued!K$5=0,"",MAE_ued!K$5/K$5*1000)</f>
        <v>15.88892630879517</v>
      </c>
      <c r="L37" s="344">
        <f>IF(MAE_ued!L$5=0,"",MAE_ued!L$5/L$5*1000)</f>
        <v>15.727662186788608</v>
      </c>
      <c r="M37" s="344">
        <f>IF(MAE_ued!M$5=0,"",MAE_ued!M$5/M$5*1000)</f>
        <v>14.462917801487979</v>
      </c>
      <c r="N37" s="344">
        <f>IF(MAE_ued!N$5=0,"",MAE_ued!N$5/N$5*1000)</f>
        <v>14.439645286276789</v>
      </c>
      <c r="O37" s="344">
        <f>IF(MAE_ued!O$5=0,"",MAE_ued!O$5/O$5*1000)</f>
        <v>14.857949026139623</v>
      </c>
      <c r="P37" s="344">
        <f>IF(MAE_ued!P$5=0,"",MAE_ued!P$5/P$5*1000)</f>
        <v>13.908245935766745</v>
      </c>
      <c r="Q37" s="344">
        <f>IF(MAE_ued!Q$5=0,"",MAE_ued!Q$5/Q$5*1000)</f>
        <v>13.40097554675676</v>
      </c>
      <c r="R37" s="344">
        <f>IF(MAE_ued!R$5=0,"",MAE_ued!R$5/R$5*1000)</f>
        <v>13.255829306689233</v>
      </c>
      <c r="S37" s="344">
        <f>IF(MAE_ued!S$5=0,"",MAE_ued!S$5/S$5*1000)</f>
        <v>13.116477238992637</v>
      </c>
      <c r="T37" s="344">
        <f>IF(MAE_ued!T$5=0,"",MAE_ued!T$5/T$5*1000)</f>
        <v>12.882214430326581</v>
      </c>
      <c r="U37" s="344">
        <f>IF(MAE_ued!U$5=0,"",MAE_ued!U$5/U$5*1000)</f>
        <v>12.72970346617404</v>
      </c>
      <c r="V37" s="344">
        <f>IF(MAE_ued!V$5=0,"",MAE_ued!V$5/V$5*1000)</f>
        <v>12.846026940629093</v>
      </c>
      <c r="W37" s="344">
        <f>IF(MAE_ued!W$5=0,"",MAE_ued!W$5/W$5*1000)</f>
        <v>12.800656629876853</v>
      </c>
      <c r="X37" s="344">
        <f>IF(MAE_ued!X$5=0,"",MAE_ued!X$5/X$5*1000)</f>
        <v>12.164295060553032</v>
      </c>
      <c r="Y37" s="344">
        <f>IF(MAE_ued!Y$5=0,"",MAE_ued!Y$5/Y$5*1000)</f>
        <v>11.599462139421078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1.4712935559219016</v>
      </c>
      <c r="C38" s="345">
        <f t="shared" si="7"/>
        <v>1.2783038924633296</v>
      </c>
      <c r="D38" s="345">
        <f t="shared" si="7"/>
        <v>1.212914508277555</v>
      </c>
      <c r="E38" s="345">
        <f t="shared" si="7"/>
        <v>1.1222792719849328</v>
      </c>
      <c r="F38" s="345">
        <f t="shared" si="7"/>
        <v>1.0917366558641368</v>
      </c>
      <c r="G38" s="345">
        <f t="shared" si="7"/>
        <v>1.1017756584743199</v>
      </c>
      <c r="H38" s="345">
        <f t="shared" si="7"/>
        <v>1.1002372410480703</v>
      </c>
      <c r="I38" s="345">
        <f t="shared" si="7"/>
        <v>1.012702014845051</v>
      </c>
      <c r="J38" s="345">
        <f t="shared" si="7"/>
        <v>1.0503978943704326</v>
      </c>
      <c r="K38" s="345">
        <f t="shared" si="7"/>
        <v>0.89072953437587343</v>
      </c>
      <c r="L38" s="345">
        <f t="shared" si="7"/>
        <v>0.82950252569752481</v>
      </c>
      <c r="M38" s="345">
        <f t="shared" si="7"/>
        <v>0.90556562274369545</v>
      </c>
      <c r="N38" s="345">
        <f t="shared" si="7"/>
        <v>0.84558933301392059</v>
      </c>
      <c r="O38" s="345">
        <f t="shared" si="7"/>
        <v>0.79268769162411357</v>
      </c>
      <c r="P38" s="345">
        <f t="shared" si="7"/>
        <v>0.79914428230049317</v>
      </c>
      <c r="Q38" s="345">
        <f t="shared" si="7"/>
        <v>0.84434048022996488</v>
      </c>
      <c r="R38" s="345">
        <f t="shared" si="7"/>
        <v>0.86464193165842262</v>
      </c>
      <c r="S38" s="345">
        <f t="shared" si="7"/>
        <v>0.87111876071016769</v>
      </c>
      <c r="T38" s="345">
        <f t="shared" si="7"/>
        <v>0.82292507148840288</v>
      </c>
      <c r="U38" s="345">
        <f t="shared" si="7"/>
        <v>0.8168052747758261</v>
      </c>
      <c r="V38" s="345">
        <f t="shared" si="7"/>
        <v>0.84784159843024709</v>
      </c>
      <c r="W38" s="345">
        <f t="shared" si="7"/>
        <v>0.8783274135811342</v>
      </c>
      <c r="X38" s="345">
        <f t="shared" si="7"/>
        <v>0.84009166725316642</v>
      </c>
      <c r="Y38" s="345">
        <f t="shared" si="7"/>
        <v>0.87635856805327217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BG: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133.47626827171109</v>
      </c>
      <c r="C5" s="223">
        <v>124.1202063628547</v>
      </c>
      <c r="D5" s="223">
        <v>119.2763542562339</v>
      </c>
      <c r="E5" s="223">
        <v>120.9325021496131</v>
      </c>
      <c r="F5" s="223">
        <v>113.8732588134136</v>
      </c>
      <c r="G5" s="223">
        <v>123.862682717111</v>
      </c>
      <c r="H5" s="223">
        <v>121.9849527085124</v>
      </c>
      <c r="I5" s="223">
        <v>122.01487532244199</v>
      </c>
      <c r="J5" s="223">
        <v>129.07076526225279</v>
      </c>
      <c r="K5" s="223">
        <v>91.928632846087709</v>
      </c>
      <c r="L5" s="223">
        <v>95.379277730008567</v>
      </c>
      <c r="M5" s="223">
        <v>125.0336199484093</v>
      </c>
      <c r="N5" s="223">
        <v>120.1251934651763</v>
      </c>
      <c r="O5" s="223">
        <v>117.6457437661221</v>
      </c>
      <c r="P5" s="223">
        <v>116.90696474634569</v>
      </c>
      <c r="Q5" s="223">
        <v>124.7295786758383</v>
      </c>
      <c r="R5" s="223">
        <v>132.7815993121238</v>
      </c>
      <c r="S5" s="223">
        <v>139.45821152192599</v>
      </c>
      <c r="T5" s="223">
        <v>140.37351676698191</v>
      </c>
      <c r="U5" s="223">
        <v>135.40085984522781</v>
      </c>
      <c r="V5" s="223">
        <v>124.8966466036113</v>
      </c>
      <c r="W5" s="223">
        <v>133.5369733447979</v>
      </c>
      <c r="X5" s="223">
        <v>129.08624247635419</v>
      </c>
      <c r="Y5" s="223">
        <v>121.0940670679278</v>
      </c>
      <c r="DA5" s="89" t="s">
        <v>2528</v>
      </c>
    </row>
    <row r="6" spans="1:105" ht="12" customHeight="1" x14ac:dyDescent="0.25">
      <c r="A6" s="55" t="s">
        <v>91</v>
      </c>
      <c r="B6" s="259">
        <v>2.8633342281041609</v>
      </c>
      <c r="C6" s="259">
        <v>2.7852138750889339</v>
      </c>
      <c r="D6" s="259">
        <v>2.7430748177294348</v>
      </c>
      <c r="E6" s="259">
        <v>2.8432896699809449</v>
      </c>
      <c r="F6" s="259">
        <v>2.6893671827461509</v>
      </c>
      <c r="G6" s="259">
        <v>2.91601721011267</v>
      </c>
      <c r="H6" s="259">
        <v>2.8548078920152449</v>
      </c>
      <c r="I6" s="259">
        <v>2.932982711883624</v>
      </c>
      <c r="J6" s="259">
        <v>3.1042318884998532</v>
      </c>
      <c r="K6" s="259">
        <v>2.2787279743471749</v>
      </c>
      <c r="L6" s="259">
        <v>2.399443416362796</v>
      </c>
      <c r="M6" s="259">
        <v>3.0779898398936112</v>
      </c>
      <c r="N6" s="259">
        <v>2.9868829507922401</v>
      </c>
      <c r="O6" s="259">
        <v>2.9537862646812219</v>
      </c>
      <c r="P6" s="259">
        <v>2.9414101531400698</v>
      </c>
      <c r="Q6" s="259">
        <v>3.096801612325415</v>
      </c>
      <c r="R6" s="259">
        <v>3.292962450430529</v>
      </c>
      <c r="S6" s="259">
        <v>3.461738637630035</v>
      </c>
      <c r="T6" s="259">
        <v>3.5196256701705648</v>
      </c>
      <c r="U6" s="259">
        <v>3.4003893653667698</v>
      </c>
      <c r="V6" s="259">
        <v>3.111550517017236</v>
      </c>
      <c r="W6" s="259">
        <v>3.3053583240179361</v>
      </c>
      <c r="X6" s="259">
        <v>3.2241352084101469</v>
      </c>
      <c r="Y6" s="259">
        <v>3.0048769637002608</v>
      </c>
      <c r="DA6" s="67" t="s">
        <v>2545</v>
      </c>
    </row>
    <row r="7" spans="1:105" ht="12" customHeight="1" x14ac:dyDescent="0.25">
      <c r="A7" s="173" t="s">
        <v>92</v>
      </c>
      <c r="B7" s="224">
        <v>3.8941345502216591</v>
      </c>
      <c r="C7" s="224">
        <v>3.7878908701209499</v>
      </c>
      <c r="D7" s="224">
        <v>3.7305817521120321</v>
      </c>
      <c r="E7" s="224">
        <v>3.8668739511740839</v>
      </c>
      <c r="F7" s="224">
        <v>3.657539368534767</v>
      </c>
      <c r="G7" s="224">
        <v>3.9657834057532311</v>
      </c>
      <c r="H7" s="224">
        <v>3.8825387331407328</v>
      </c>
      <c r="I7" s="224">
        <v>3.988856488161729</v>
      </c>
      <c r="J7" s="224">
        <v>4.2217553683597986</v>
      </c>
      <c r="K7" s="224">
        <v>3.0990700451121578</v>
      </c>
      <c r="L7" s="224">
        <v>3.2632430462534039</v>
      </c>
      <c r="M7" s="224">
        <v>4.1860661822553116</v>
      </c>
      <c r="N7" s="224">
        <v>4.0621608130774467</v>
      </c>
      <c r="O7" s="224">
        <v>4.0171493199664612</v>
      </c>
      <c r="P7" s="224">
        <v>4.0003178082704949</v>
      </c>
      <c r="Q7" s="224">
        <v>4.2116501927625638</v>
      </c>
      <c r="R7" s="224">
        <v>4.47842893258552</v>
      </c>
      <c r="S7" s="224">
        <v>4.7079645471768456</v>
      </c>
      <c r="T7" s="224">
        <v>4.7866909114319691</v>
      </c>
      <c r="U7" s="224">
        <v>4.6245295368988053</v>
      </c>
      <c r="V7" s="224">
        <v>4.2317087031434397</v>
      </c>
      <c r="W7" s="224">
        <v>4.495287320664394</v>
      </c>
      <c r="X7" s="224">
        <v>4.3848238834378002</v>
      </c>
      <c r="Y7" s="224">
        <v>4.0866326706323566</v>
      </c>
      <c r="DA7" s="177" t="s">
        <v>2546</v>
      </c>
    </row>
    <row r="8" spans="1:105" ht="12" customHeight="1" x14ac:dyDescent="0.25">
      <c r="A8" s="173" t="s">
        <v>93</v>
      </c>
      <c r="B8" s="224">
        <v>4.8104015032149903</v>
      </c>
      <c r="C8" s="224">
        <v>4.6791593101494096</v>
      </c>
      <c r="D8" s="224">
        <v>4.6083656937854522</v>
      </c>
      <c r="E8" s="224">
        <v>4.7767266455679858</v>
      </c>
      <c r="F8" s="224">
        <v>4.5181368670135358</v>
      </c>
      <c r="G8" s="224">
        <v>4.8989089129892864</v>
      </c>
      <c r="H8" s="224">
        <v>4.7960772585856102</v>
      </c>
      <c r="I8" s="224">
        <v>4.927410955964489</v>
      </c>
      <c r="J8" s="224">
        <v>5.2151095726797534</v>
      </c>
      <c r="K8" s="224">
        <v>3.8282629969032529</v>
      </c>
      <c r="L8" s="224">
        <v>4.0310649394894984</v>
      </c>
      <c r="M8" s="224">
        <v>5.1710229310212679</v>
      </c>
      <c r="N8" s="224">
        <v>5.0179633573309639</v>
      </c>
      <c r="O8" s="224">
        <v>4.962360924664452</v>
      </c>
      <c r="P8" s="224">
        <v>4.9415690572753173</v>
      </c>
      <c r="Q8" s="224">
        <v>5.2026267087066964</v>
      </c>
      <c r="R8" s="224">
        <v>5.532176916723289</v>
      </c>
      <c r="S8" s="224">
        <v>5.8157209112184578</v>
      </c>
      <c r="T8" s="224">
        <v>5.9129711258865516</v>
      </c>
      <c r="U8" s="224">
        <v>5.712654133816172</v>
      </c>
      <c r="V8" s="224">
        <v>5.2274048685889563</v>
      </c>
      <c r="W8" s="224">
        <v>5.5530019843501339</v>
      </c>
      <c r="X8" s="224">
        <v>5.4165471501290474</v>
      </c>
      <c r="Y8" s="224">
        <v>5.0481932990164404</v>
      </c>
      <c r="DA8" s="177" t="s">
        <v>2547</v>
      </c>
    </row>
    <row r="9" spans="1:105" ht="12" customHeight="1" x14ac:dyDescent="0.25">
      <c r="A9" s="173" t="s">
        <v>94</v>
      </c>
      <c r="B9" s="224">
        <v>2.9778675972283271</v>
      </c>
      <c r="C9" s="224">
        <v>2.8966224300924921</v>
      </c>
      <c r="D9" s="224">
        <v>2.852797810438612</v>
      </c>
      <c r="E9" s="224">
        <v>2.9570212567801821</v>
      </c>
      <c r="F9" s="224">
        <v>2.7969418700559969</v>
      </c>
      <c r="G9" s="224">
        <v>3.0326578985171762</v>
      </c>
      <c r="H9" s="224">
        <v>2.9690002076958542</v>
      </c>
      <c r="I9" s="224">
        <v>3.050302020358969</v>
      </c>
      <c r="J9" s="224">
        <v>3.228401164039846</v>
      </c>
      <c r="K9" s="224">
        <v>2.3698770933210618</v>
      </c>
      <c r="L9" s="224">
        <v>2.495421153017308</v>
      </c>
      <c r="M9" s="224">
        <v>3.2011094334893548</v>
      </c>
      <c r="N9" s="224">
        <v>3.10635826882393</v>
      </c>
      <c r="O9" s="224">
        <v>3.071937715268469</v>
      </c>
      <c r="P9" s="224">
        <v>3.0590665592656721</v>
      </c>
      <c r="Q9" s="224">
        <v>3.2206736768184312</v>
      </c>
      <c r="R9" s="224">
        <v>3.4246809484477501</v>
      </c>
      <c r="S9" s="224">
        <v>3.6002081831352348</v>
      </c>
      <c r="T9" s="224">
        <v>3.660410696977388</v>
      </c>
      <c r="U9" s="224">
        <v>3.536404939981439</v>
      </c>
      <c r="V9" s="224">
        <v>3.236012537697925</v>
      </c>
      <c r="W9" s="224">
        <v>3.437572656978654</v>
      </c>
      <c r="X9" s="224">
        <v>3.353100616746552</v>
      </c>
      <c r="Y9" s="224">
        <v>3.1250720422482718</v>
      </c>
      <c r="DA9" s="177" t="s">
        <v>2548</v>
      </c>
    </row>
    <row r="10" spans="1:105" ht="12" customHeight="1" x14ac:dyDescent="0.25">
      <c r="A10" s="56" t="s">
        <v>95</v>
      </c>
      <c r="B10" s="260">
        <v>3.4216293674623839</v>
      </c>
      <c r="C10" s="260">
        <v>3.238466625269345</v>
      </c>
      <c r="D10" s="260">
        <v>3.0940716598314468</v>
      </c>
      <c r="E10" s="260">
        <v>3.158462584445715</v>
      </c>
      <c r="F10" s="260">
        <v>2.9888918661010861</v>
      </c>
      <c r="G10" s="260">
        <v>3.2572195996926641</v>
      </c>
      <c r="H10" s="260">
        <v>3.2172092153426548</v>
      </c>
      <c r="I10" s="260">
        <v>3.227265259601455</v>
      </c>
      <c r="J10" s="260">
        <v>3.4161623715106111</v>
      </c>
      <c r="K10" s="260">
        <v>2.4516612581786479</v>
      </c>
      <c r="L10" s="260">
        <v>2.5553383229656519</v>
      </c>
      <c r="M10" s="260">
        <v>3.3446528043975481</v>
      </c>
      <c r="N10" s="260">
        <v>3.2221115422724469</v>
      </c>
      <c r="O10" s="260">
        <v>3.1631423962915011</v>
      </c>
      <c r="P10" s="260">
        <v>3.14656942836737</v>
      </c>
      <c r="Q10" s="260">
        <v>3.351981247961707</v>
      </c>
      <c r="R10" s="260">
        <v>3.5756602302157079</v>
      </c>
      <c r="S10" s="260">
        <v>3.7534100692741941</v>
      </c>
      <c r="T10" s="260">
        <v>3.7785214360583779</v>
      </c>
      <c r="U10" s="260">
        <v>3.646475879666506</v>
      </c>
      <c r="V10" s="260">
        <v>3.3607522441931259</v>
      </c>
      <c r="W10" s="260">
        <v>3.5930502882436799</v>
      </c>
      <c r="X10" s="260">
        <v>3.4723695953183129</v>
      </c>
      <c r="Y10" s="260">
        <v>3.2575385960295429</v>
      </c>
      <c r="DA10" s="68" t="s">
        <v>2549</v>
      </c>
    </row>
    <row r="11" spans="1:105" ht="12" customHeight="1" x14ac:dyDescent="0.25">
      <c r="A11" s="37" t="s">
        <v>159</v>
      </c>
      <c r="B11" s="226">
        <v>0.41919570309500781</v>
      </c>
      <c r="C11" s="226">
        <v>0.25462823041723132</v>
      </c>
      <c r="D11" s="226">
        <v>0.35164235350316481</v>
      </c>
      <c r="E11" s="226">
        <v>0.27913875907571911</v>
      </c>
      <c r="F11" s="226">
        <v>0.22553594761508131</v>
      </c>
      <c r="G11" s="226">
        <v>0.2245194506649798</v>
      </c>
      <c r="H11" s="226">
        <v>0.17325193283731449</v>
      </c>
      <c r="I11" s="226">
        <v>0.12271763581384031</v>
      </c>
      <c r="J11" s="226">
        <v>8.2701769892619681E-2</v>
      </c>
      <c r="K11" s="226">
        <v>3.6885395462708831E-2</v>
      </c>
      <c r="L11" s="226">
        <v>3.4570097660882683E-2</v>
      </c>
      <c r="M11" s="226">
        <v>3.6493450736681567E-2</v>
      </c>
      <c r="N11" s="226">
        <v>6.9235346688265448E-2</v>
      </c>
      <c r="O11" s="226">
        <v>6.5963154177206371E-2</v>
      </c>
      <c r="P11" s="226">
        <v>9.8207505981381546E-2</v>
      </c>
      <c r="Q11" s="226">
        <v>0.10244308099902751</v>
      </c>
      <c r="R11" s="226">
        <v>0.17002432814737159</v>
      </c>
      <c r="S11" s="226">
        <v>0.18063280542095431</v>
      </c>
      <c r="T11" s="226">
        <v>0.13574564972258391</v>
      </c>
      <c r="U11" s="226">
        <v>0.13000284033133361</v>
      </c>
      <c r="V11" s="226">
        <v>0.1312570093414567</v>
      </c>
      <c r="W11" s="226">
        <v>0.1332437253825639</v>
      </c>
      <c r="X11" s="226">
        <v>0.12854880440986449</v>
      </c>
      <c r="Y11" s="226">
        <v>0.1505597306481273</v>
      </c>
      <c r="DA11" s="69" t="s">
        <v>2550</v>
      </c>
    </row>
    <row r="12" spans="1:105" ht="12" customHeight="1" x14ac:dyDescent="0.25">
      <c r="A12" s="37" t="s">
        <v>35</v>
      </c>
      <c r="B12" s="226">
        <v>1.260541807080253</v>
      </c>
      <c r="C12" s="226">
        <v>1.2369655779532489</v>
      </c>
      <c r="D12" s="226">
        <v>0.83162184511746495</v>
      </c>
      <c r="E12" s="226">
        <v>0.83316473537612379</v>
      </c>
      <c r="F12" s="226">
        <v>0.8573877836844277</v>
      </c>
      <c r="G12" s="226">
        <v>1.0133695424233891</v>
      </c>
      <c r="H12" s="226">
        <v>1.1423204947891921</v>
      </c>
      <c r="I12" s="226">
        <v>1.007934348798448</v>
      </c>
      <c r="J12" s="226">
        <v>1.1151286215230181</v>
      </c>
      <c r="K12" s="226">
        <v>0.6791390170590994</v>
      </c>
      <c r="L12" s="226">
        <v>0.63415832886005286</v>
      </c>
      <c r="M12" s="226">
        <v>1.0994832772985379</v>
      </c>
      <c r="N12" s="226">
        <v>0.97933272273744643</v>
      </c>
      <c r="O12" s="226">
        <v>0.91210280891719608</v>
      </c>
      <c r="P12" s="226">
        <v>0.86877995177508693</v>
      </c>
      <c r="Q12" s="226">
        <v>1.051941846129425</v>
      </c>
      <c r="R12" s="226">
        <v>1.114604915740292</v>
      </c>
      <c r="S12" s="226">
        <v>1.138828687770433</v>
      </c>
      <c r="T12" s="226">
        <v>1.071989490483082</v>
      </c>
      <c r="U12" s="226">
        <v>1.0280461609558551</v>
      </c>
      <c r="V12" s="226">
        <v>1.0104462982771629</v>
      </c>
      <c r="W12" s="226">
        <v>1.156046017143451</v>
      </c>
      <c r="X12" s="226">
        <v>1.0098265974482741</v>
      </c>
      <c r="Y12" s="226">
        <v>0.98405694978550562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1.7418918572871229</v>
      </c>
      <c r="C15" s="226">
        <v>1.7468728168988641</v>
      </c>
      <c r="D15" s="226">
        <v>1.910807461210817</v>
      </c>
      <c r="E15" s="226">
        <v>2.0461590899938722</v>
      </c>
      <c r="F15" s="226">
        <v>1.9059681348015769</v>
      </c>
      <c r="G15" s="226">
        <v>2.0193306066042949</v>
      </c>
      <c r="H15" s="226">
        <v>1.9016367877161491</v>
      </c>
      <c r="I15" s="226">
        <v>2.0966132749891662</v>
      </c>
      <c r="J15" s="226">
        <v>2.2183319800949741</v>
      </c>
      <c r="K15" s="226">
        <v>1.735636845656839</v>
      </c>
      <c r="L15" s="226">
        <v>1.886609896444716</v>
      </c>
      <c r="M15" s="226">
        <v>2.208676076362329</v>
      </c>
      <c r="N15" s="226">
        <v>2.173543472846736</v>
      </c>
      <c r="O15" s="226">
        <v>2.1850764331970991</v>
      </c>
      <c r="P15" s="226">
        <v>2.1795819706109021</v>
      </c>
      <c r="Q15" s="226">
        <v>2.197596320833255</v>
      </c>
      <c r="R15" s="226">
        <v>2.2910309863280438</v>
      </c>
      <c r="S15" s="226">
        <v>2.4339485760828059</v>
      </c>
      <c r="T15" s="226">
        <v>2.5707862958527121</v>
      </c>
      <c r="U15" s="226">
        <v>2.4884268783793182</v>
      </c>
      <c r="V15" s="226">
        <v>2.2190489365745059</v>
      </c>
      <c r="W15" s="226">
        <v>2.3037605457176662</v>
      </c>
      <c r="X15" s="226">
        <v>2.3339941934601751</v>
      </c>
      <c r="Y15" s="226">
        <v>2.12292191559591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24.166760453237064</v>
      </c>
      <c r="C16" s="261">
        <f t="shared" si="0"/>
        <v>22.029380496360751</v>
      </c>
      <c r="D16" s="261">
        <f t="shared" si="0"/>
        <v>21.0434418698859</v>
      </c>
      <c r="E16" s="261">
        <f t="shared" si="0"/>
        <v>21.20228261500338</v>
      </c>
      <c r="F16" s="261">
        <f t="shared" si="0"/>
        <v>19.966844419446772</v>
      </c>
      <c r="G16" s="261">
        <f t="shared" si="0"/>
        <v>21.729985213419681</v>
      </c>
      <c r="H16" s="261">
        <f t="shared" si="0"/>
        <v>21.395650265940581</v>
      </c>
      <c r="I16" s="261">
        <f t="shared" si="0"/>
        <v>21.322509337322842</v>
      </c>
      <c r="J16" s="261">
        <f t="shared" si="0"/>
        <v>22.637405234762198</v>
      </c>
      <c r="K16" s="261">
        <f t="shared" si="0"/>
        <v>16.071456749599175</v>
      </c>
      <c r="L16" s="261">
        <f t="shared" si="0"/>
        <v>16.680380846127711</v>
      </c>
      <c r="M16" s="261">
        <f t="shared" si="0"/>
        <v>21.857964002661021</v>
      </c>
      <c r="N16" s="261">
        <f t="shared" si="0"/>
        <v>20.969240549320197</v>
      </c>
      <c r="O16" s="261">
        <f t="shared" si="0"/>
        <v>20.535331236687814</v>
      </c>
      <c r="P16" s="261">
        <f t="shared" si="0"/>
        <v>20.426231858631454</v>
      </c>
      <c r="Q16" s="261">
        <f t="shared" si="0"/>
        <v>21.76739039295509</v>
      </c>
      <c r="R16" s="261">
        <f t="shared" si="0"/>
        <v>23.201893793356177</v>
      </c>
      <c r="S16" s="261">
        <f t="shared" si="0"/>
        <v>24.383384447302184</v>
      </c>
      <c r="T16" s="261">
        <f t="shared" si="0"/>
        <v>24.539626918897866</v>
      </c>
      <c r="U16" s="261">
        <f t="shared" si="0"/>
        <v>23.675337949668783</v>
      </c>
      <c r="V16" s="261">
        <f t="shared" si="0"/>
        <v>21.82635060076656</v>
      </c>
      <c r="W16" s="261">
        <f t="shared" si="0"/>
        <v>23.352105035594469</v>
      </c>
      <c r="X16" s="261">
        <f t="shared" si="0"/>
        <v>22.567406834804551</v>
      </c>
      <c r="Y16" s="261">
        <f t="shared" si="0"/>
        <v>21.184260049508737</v>
      </c>
      <c r="DA16" s="70"/>
    </row>
    <row r="17" spans="1:105" ht="12" customHeight="1" x14ac:dyDescent="0.25">
      <c r="A17" s="60" t="s">
        <v>2556</v>
      </c>
      <c r="B17" s="329">
        <v>16.28810244006673</v>
      </c>
      <c r="C17" s="329">
        <v>12.989488522078741</v>
      </c>
      <c r="D17" s="329">
        <v>11.259038124376209</v>
      </c>
      <c r="E17" s="329">
        <v>10.216444742016931</v>
      </c>
      <c r="F17" s="329">
        <v>9.5134604575775015</v>
      </c>
      <c r="G17" s="329">
        <v>10.554963931382311</v>
      </c>
      <c r="H17" s="329">
        <v>10.66525318076396</v>
      </c>
      <c r="I17" s="329">
        <v>9.2514053932539113</v>
      </c>
      <c r="J17" s="329">
        <v>10.09179169069839</v>
      </c>
      <c r="K17" s="329">
        <v>5.8107047664099438</v>
      </c>
      <c r="L17" s="329">
        <v>5.308670709186659</v>
      </c>
      <c r="M17" s="329">
        <v>8.4119589952130127</v>
      </c>
      <c r="N17" s="329">
        <v>7.3673838473648283</v>
      </c>
      <c r="O17" s="329">
        <v>6.6037602335375531</v>
      </c>
      <c r="P17" s="329">
        <v>6.5265037854944818</v>
      </c>
      <c r="Q17" s="329">
        <v>7.7537296187396612</v>
      </c>
      <c r="R17" s="329">
        <v>8.4931737579341391</v>
      </c>
      <c r="S17" s="329">
        <v>8.9092487751229754</v>
      </c>
      <c r="T17" s="329">
        <v>8.1993977225637646</v>
      </c>
      <c r="U17" s="329">
        <v>7.8219900883654727</v>
      </c>
      <c r="V17" s="329">
        <v>7.6965495065785383</v>
      </c>
      <c r="W17" s="329">
        <v>8.7494601053335099</v>
      </c>
      <c r="X17" s="329">
        <v>7.8113449563848096</v>
      </c>
      <c r="Y17" s="329">
        <v>7.8032805814072344</v>
      </c>
      <c r="DA17" s="72" t="s">
        <v>2557</v>
      </c>
    </row>
    <row r="18" spans="1:105" ht="12" customHeight="1" x14ac:dyDescent="0.25">
      <c r="A18" s="59" t="s">
        <v>28</v>
      </c>
      <c r="B18" s="230">
        <v>0.85352966547685405</v>
      </c>
      <c r="C18" s="230">
        <v>0.7973049954023631</v>
      </c>
      <c r="D18" s="230">
        <v>0.7934798074828725</v>
      </c>
      <c r="E18" s="230">
        <v>0.7611044559589335</v>
      </c>
      <c r="F18" s="230">
        <v>0.51413959149728816</v>
      </c>
      <c r="G18" s="230">
        <v>0.80396625007879952</v>
      </c>
      <c r="H18" s="230">
        <v>0.6630305164841529</v>
      </c>
      <c r="I18" s="230">
        <v>0.61799228430681707</v>
      </c>
      <c r="J18" s="230">
        <v>0.9425796259507786</v>
      </c>
      <c r="K18" s="230">
        <v>0.2294039373684654</v>
      </c>
      <c r="L18" s="230">
        <v>0.2271231820836136</v>
      </c>
      <c r="M18" s="230">
        <v>0.14500321586499129</v>
      </c>
      <c r="N18" s="230">
        <v>0.13734155007682919</v>
      </c>
      <c r="O18" s="230">
        <v>0.13142681057459951</v>
      </c>
      <c r="P18" s="230">
        <v>0.12515639887166111</v>
      </c>
      <c r="Q18" s="230">
        <v>0.1473445204143049</v>
      </c>
      <c r="R18" s="230">
        <v>0</v>
      </c>
      <c r="S18" s="230">
        <v>6.4898405644859283E-2</v>
      </c>
      <c r="T18" s="230">
        <v>8.3021494531993867E-2</v>
      </c>
      <c r="U18" s="230">
        <v>4.521418813668103E-2</v>
      </c>
      <c r="V18" s="230">
        <v>3.3222224966506668E-2</v>
      </c>
      <c r="W18" s="230">
        <v>3.1728216462098092E-2</v>
      </c>
      <c r="X18" s="230">
        <v>3.3965048861874937E-2</v>
      </c>
      <c r="Y18" s="230">
        <v>3.2846865464938549E-2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0.30501646046270642</v>
      </c>
      <c r="D19" s="230">
        <v>0.5950136227216537</v>
      </c>
      <c r="E19" s="230">
        <v>0.2877989883110606</v>
      </c>
      <c r="F19" s="230">
        <v>0.62884776732748859</v>
      </c>
      <c r="G19" s="230">
        <v>0.94729389134954523</v>
      </c>
      <c r="H19" s="230">
        <v>0.63763748451172775</v>
      </c>
      <c r="I19" s="230">
        <v>0.26692487185209929</v>
      </c>
      <c r="J19" s="230">
        <v>0.53033981904401239</v>
      </c>
      <c r="K19" s="230">
        <v>0.49224576182942897</v>
      </c>
      <c r="L19" s="230">
        <v>0.23463335925817891</v>
      </c>
      <c r="M19" s="230">
        <v>0.25065626248956407</v>
      </c>
      <c r="N19" s="230">
        <v>0.24394638961380641</v>
      </c>
      <c r="O19" s="230">
        <v>0.23639805539445841</v>
      </c>
      <c r="P19" s="230">
        <v>0.23463152358892081</v>
      </c>
      <c r="Q19" s="230">
        <v>0.24508829495625981</v>
      </c>
      <c r="R19" s="230">
        <v>0.24568517728253231</v>
      </c>
      <c r="S19" s="230">
        <v>0.42099630241858638</v>
      </c>
      <c r="T19" s="230">
        <v>0.41531177611407483</v>
      </c>
      <c r="U19" s="230">
        <v>0.37358961741856511</v>
      </c>
      <c r="V19" s="230">
        <v>0.36466701388749412</v>
      </c>
      <c r="W19" s="230">
        <v>0.52804403587316506</v>
      </c>
      <c r="X19" s="230">
        <v>0.55920086537042624</v>
      </c>
      <c r="Y19" s="230">
        <v>0.60370736269592873</v>
      </c>
      <c r="DA19" s="71" t="s">
        <v>2559</v>
      </c>
    </row>
    <row r="20" spans="1:105" ht="12" customHeight="1" x14ac:dyDescent="0.25">
      <c r="A20" s="59" t="s">
        <v>159</v>
      </c>
      <c r="B20" s="230">
        <v>1.8960416925191801</v>
      </c>
      <c r="C20" s="230">
        <v>1.317675605405922</v>
      </c>
      <c r="D20" s="230">
        <v>1.800605676155359</v>
      </c>
      <c r="E20" s="230">
        <v>1.4986973233257539</v>
      </c>
      <c r="F20" s="230">
        <v>1.2369639421437251</v>
      </c>
      <c r="G20" s="230">
        <v>1.24249572170435</v>
      </c>
      <c r="H20" s="230">
        <v>0.9776115224145685</v>
      </c>
      <c r="I20" s="230">
        <v>0.70653818486717224</v>
      </c>
      <c r="J20" s="230">
        <v>0.46771378395693408</v>
      </c>
      <c r="K20" s="230">
        <v>0.21805938010118611</v>
      </c>
      <c r="L20" s="230">
        <v>0.20837436013991631</v>
      </c>
      <c r="M20" s="230">
        <v>0.2221652720360163</v>
      </c>
      <c r="N20" s="230">
        <v>0.43326911843662569</v>
      </c>
      <c r="O20" s="230">
        <v>0.42056669142090591</v>
      </c>
      <c r="P20" s="230">
        <v>0.62629331967706281</v>
      </c>
      <c r="Q20" s="230">
        <v>0.65326037005809767</v>
      </c>
      <c r="R20" s="230">
        <v>1.0915785324835969</v>
      </c>
      <c r="S20" s="230">
        <v>1.148395888638158</v>
      </c>
      <c r="T20" s="230">
        <v>0.86281579781666562</v>
      </c>
      <c r="U20" s="230">
        <v>0.82822616514751468</v>
      </c>
      <c r="V20" s="230">
        <v>0.83577942047358289</v>
      </c>
      <c r="W20" s="230">
        <v>0.8445803165452922</v>
      </c>
      <c r="X20" s="230">
        <v>0.81271586603936552</v>
      </c>
      <c r="Y20" s="230">
        <v>0.94899235328679965</v>
      </c>
      <c r="DA20" s="71" t="s">
        <v>2560</v>
      </c>
    </row>
    <row r="21" spans="1:105" ht="12" customHeight="1" x14ac:dyDescent="0.25">
      <c r="A21" s="59" t="s">
        <v>32</v>
      </c>
      <c r="B21" s="230">
        <v>7.8370417687464489</v>
      </c>
      <c r="C21" s="230">
        <v>4.1683184089231844</v>
      </c>
      <c r="D21" s="230">
        <v>3.811569683903044</v>
      </c>
      <c r="E21" s="230">
        <v>3.1955785528360088</v>
      </c>
      <c r="F21" s="230">
        <v>2.4311200959427239</v>
      </c>
      <c r="G21" s="230">
        <v>1.953198084093047</v>
      </c>
      <c r="H21" s="230">
        <v>1.941183069580608</v>
      </c>
      <c r="I21" s="230">
        <v>1.856838701992586</v>
      </c>
      <c r="J21" s="230">
        <v>1.8446304654485519</v>
      </c>
      <c r="K21" s="230">
        <v>0.85605613706163497</v>
      </c>
      <c r="L21" s="230">
        <v>0.81609367810850719</v>
      </c>
      <c r="M21" s="230">
        <v>1.1006866132847031</v>
      </c>
      <c r="N21" s="230">
        <v>0.42424296994819272</v>
      </c>
      <c r="O21" s="230">
        <v>0</v>
      </c>
      <c r="P21" s="230">
        <v>0</v>
      </c>
      <c r="Q21" s="230">
        <v>0</v>
      </c>
      <c r="R21" s="230">
        <v>0</v>
      </c>
      <c r="S21" s="230">
        <v>3.4710872009108121E-2</v>
      </c>
      <c r="T21" s="230">
        <v>2.4553560575233981E-2</v>
      </c>
      <c r="U21" s="230">
        <v>2.5451450674978129E-2</v>
      </c>
      <c r="V21" s="230">
        <v>2.8860859816794041E-2</v>
      </c>
      <c r="W21" s="230">
        <v>1.7380033363291709E-2</v>
      </c>
      <c r="X21" s="230">
        <v>2.110120975804192E-2</v>
      </c>
      <c r="Y21" s="230">
        <v>1.512911666773877E-2</v>
      </c>
      <c r="DA21" s="71" t="s">
        <v>2561</v>
      </c>
    </row>
    <row r="22" spans="1:105" ht="12" customHeight="1" x14ac:dyDescent="0.25">
      <c r="A22" s="59" t="s">
        <v>35</v>
      </c>
      <c r="B22" s="230">
        <v>5.7014893133242426</v>
      </c>
      <c r="C22" s="230">
        <v>6.4011730518845633</v>
      </c>
      <c r="D22" s="230">
        <v>4.2583693341132864</v>
      </c>
      <c r="E22" s="230">
        <v>4.4732654215851673</v>
      </c>
      <c r="F22" s="230">
        <v>4.7023890606662748</v>
      </c>
      <c r="G22" s="230">
        <v>5.6080099841565723</v>
      </c>
      <c r="H22" s="230">
        <v>6.4457905877729047</v>
      </c>
      <c r="I22" s="230">
        <v>5.8031113502352376</v>
      </c>
      <c r="J22" s="230">
        <v>6.3065279962981151</v>
      </c>
      <c r="K22" s="230">
        <v>4.0149395500492284</v>
      </c>
      <c r="L22" s="230">
        <v>3.822446129596444</v>
      </c>
      <c r="M22" s="230">
        <v>6.6934476315377376</v>
      </c>
      <c r="N22" s="230">
        <v>6.128583819289374</v>
      </c>
      <c r="O22" s="230">
        <v>5.8153686761475898</v>
      </c>
      <c r="P22" s="230">
        <v>5.5404225433568373</v>
      </c>
      <c r="Q22" s="230">
        <v>6.7080364333109994</v>
      </c>
      <c r="R22" s="230">
        <v>7.1559100481680096</v>
      </c>
      <c r="S22" s="230">
        <v>7.2402473064122637</v>
      </c>
      <c r="T22" s="230">
        <v>6.8136950935257969</v>
      </c>
      <c r="U22" s="230">
        <v>6.5495086669877338</v>
      </c>
      <c r="V22" s="230">
        <v>6.4340199874341604</v>
      </c>
      <c r="W22" s="230">
        <v>7.3277275030896627</v>
      </c>
      <c r="X22" s="230">
        <v>6.384361966355101</v>
      </c>
      <c r="Y22" s="230">
        <v>6.202604883291829</v>
      </c>
      <c r="DA22" s="71" t="s">
        <v>2562</v>
      </c>
    </row>
    <row r="23" spans="1:105" ht="12" customHeight="1" x14ac:dyDescent="0.25">
      <c r="A23" s="60" t="s">
        <v>2563</v>
      </c>
      <c r="B23" s="329">
        <v>7.878658013170333</v>
      </c>
      <c r="C23" s="329">
        <v>9.0398919742820105</v>
      </c>
      <c r="D23" s="329">
        <v>9.7844037455096906</v>
      </c>
      <c r="E23" s="329">
        <v>10.985837872986449</v>
      </c>
      <c r="F23" s="329">
        <v>10.453383961869269</v>
      </c>
      <c r="G23" s="329">
        <v>11.17502128203737</v>
      </c>
      <c r="H23" s="329">
        <v>10.730397085176619</v>
      </c>
      <c r="I23" s="329">
        <v>12.071103944068931</v>
      </c>
      <c r="J23" s="329">
        <v>12.54561354406381</v>
      </c>
      <c r="K23" s="329">
        <v>10.26075198318923</v>
      </c>
      <c r="L23" s="329">
        <v>11.371710136941051</v>
      </c>
      <c r="M23" s="329">
        <v>13.44600500744801</v>
      </c>
      <c r="N23" s="329">
        <v>13.60185670195537</v>
      </c>
      <c r="O23" s="329">
        <v>13.93157100315026</v>
      </c>
      <c r="P23" s="329">
        <v>13.89972807313697</v>
      </c>
      <c r="Q23" s="329">
        <v>14.013660774215429</v>
      </c>
      <c r="R23" s="329">
        <v>14.70872003542204</v>
      </c>
      <c r="S23" s="329">
        <v>15.47413567217921</v>
      </c>
      <c r="T23" s="329">
        <v>16.3402291963341</v>
      </c>
      <c r="U23" s="329">
        <v>15.853347861303311</v>
      </c>
      <c r="V23" s="329">
        <v>14.12980109418802</v>
      </c>
      <c r="W23" s="329">
        <v>14.60264493026096</v>
      </c>
      <c r="X23" s="329">
        <v>14.756061878419739</v>
      </c>
      <c r="Y23" s="329">
        <v>13.380979468101501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11.224441711262623</v>
      </c>
      <c r="C24" s="261">
        <f t="shared" si="1"/>
        <v>10.590774690082601</v>
      </c>
      <c r="D24" s="261">
        <f t="shared" si="1"/>
        <v>9.8499496053260387</v>
      </c>
      <c r="E24" s="261">
        <f t="shared" si="1"/>
        <v>10.001922857127365</v>
      </c>
      <c r="F24" s="261">
        <f t="shared" si="1"/>
        <v>9.511461205762556</v>
      </c>
      <c r="G24" s="261">
        <f t="shared" si="1"/>
        <v>10.428721604875754</v>
      </c>
      <c r="H24" s="261">
        <f t="shared" si="1"/>
        <v>10.39459618790624</v>
      </c>
      <c r="I24" s="261">
        <f t="shared" si="1"/>
        <v>10.277121489080315</v>
      </c>
      <c r="J24" s="261">
        <f t="shared" si="1"/>
        <v>10.916640154382241</v>
      </c>
      <c r="K24" s="261">
        <f t="shared" si="1"/>
        <v>7.6472062601927924</v>
      </c>
      <c r="L24" s="261">
        <f t="shared" si="1"/>
        <v>7.8394774258091777</v>
      </c>
      <c r="M24" s="261">
        <f t="shared" si="1"/>
        <v>10.576543024504941</v>
      </c>
      <c r="N24" s="261">
        <f t="shared" si="1"/>
        <v>10.083931561513484</v>
      </c>
      <c r="O24" s="261">
        <f t="shared" si="1"/>
        <v>9.8107737569434477</v>
      </c>
      <c r="P24" s="261">
        <f t="shared" si="1"/>
        <v>9.7217732976896141</v>
      </c>
      <c r="Q24" s="261">
        <f t="shared" si="1"/>
        <v>10.513821980273722</v>
      </c>
      <c r="R24" s="261">
        <f t="shared" si="1"/>
        <v>11.214347936695294</v>
      </c>
      <c r="S24" s="261">
        <f t="shared" si="1"/>
        <v>11.750475549836249</v>
      </c>
      <c r="T24" s="261">
        <f t="shared" si="1"/>
        <v>11.720572388249233</v>
      </c>
      <c r="U24" s="261">
        <f t="shared" si="1"/>
        <v>11.296374804467172</v>
      </c>
      <c r="V24" s="261">
        <f t="shared" si="1"/>
        <v>10.497464820689547</v>
      </c>
      <c r="W24" s="261">
        <f t="shared" si="1"/>
        <v>11.3045152063758</v>
      </c>
      <c r="X24" s="261">
        <f t="shared" si="1"/>
        <v>10.811271670251381</v>
      </c>
      <c r="Y24" s="261">
        <f t="shared" si="1"/>
        <v>10.199177547162934</v>
      </c>
      <c r="DA24" s="70"/>
    </row>
    <row r="25" spans="1:105" ht="12" customHeight="1" x14ac:dyDescent="0.25">
      <c r="A25" s="60" t="s">
        <v>2566</v>
      </c>
      <c r="B25" s="262">
        <v>8.3038407985963776</v>
      </c>
      <c r="C25" s="262">
        <v>7.7498565374918869</v>
      </c>
      <c r="D25" s="262">
        <v>7.0520132912420133</v>
      </c>
      <c r="E25" s="262">
        <v>7.101767393746802</v>
      </c>
      <c r="F25" s="262">
        <v>6.7683066793614817</v>
      </c>
      <c r="G25" s="262">
        <v>7.4543840505608294</v>
      </c>
      <c r="H25" s="262">
        <v>7.4826921380506901</v>
      </c>
      <c r="I25" s="262">
        <v>7.2854791229590168</v>
      </c>
      <c r="J25" s="262">
        <v>7.7503236281123913</v>
      </c>
      <c r="K25" s="262">
        <v>5.3229037263586729</v>
      </c>
      <c r="L25" s="262">
        <v>5.3920451411191248</v>
      </c>
      <c r="M25" s="262">
        <v>7.4369933878134562</v>
      </c>
      <c r="N25" s="262">
        <v>7.0373109517053978</v>
      </c>
      <c r="O25" s="262">
        <v>6.7979117669685998</v>
      </c>
      <c r="P25" s="262">
        <v>6.7215349414867429</v>
      </c>
      <c r="Q25" s="262">
        <v>7.3550843357017959</v>
      </c>
      <c r="R25" s="262">
        <v>7.8555262372561518</v>
      </c>
      <c r="S25" s="262">
        <v>8.2195021394536134</v>
      </c>
      <c r="T25" s="262">
        <v>8.1305542046752546</v>
      </c>
      <c r="U25" s="262">
        <v>7.8279776517930681</v>
      </c>
      <c r="V25" s="262">
        <v>7.3236832933319667</v>
      </c>
      <c r="W25" s="262">
        <v>7.9330497158775062</v>
      </c>
      <c r="X25" s="262">
        <v>7.522653757673031</v>
      </c>
      <c r="Y25" s="262">
        <v>7.1342030441886646</v>
      </c>
      <c r="DA25" s="72" t="s">
        <v>2567</v>
      </c>
    </row>
    <row r="26" spans="1:105" ht="12" customHeight="1" x14ac:dyDescent="0.25">
      <c r="A26" s="60" t="s">
        <v>2568</v>
      </c>
      <c r="B26" s="262">
        <v>2.9206009126662451</v>
      </c>
      <c r="C26" s="262">
        <v>2.8409181525907128</v>
      </c>
      <c r="D26" s="262">
        <v>2.797936314084025</v>
      </c>
      <c r="E26" s="262">
        <v>2.900155463380564</v>
      </c>
      <c r="F26" s="262">
        <v>2.7431545264010748</v>
      </c>
      <c r="G26" s="262">
        <v>2.974337554314924</v>
      </c>
      <c r="H26" s="262">
        <v>2.9119040498555502</v>
      </c>
      <c r="I26" s="262">
        <v>2.9916423661212979</v>
      </c>
      <c r="J26" s="262">
        <v>3.1663165262698501</v>
      </c>
      <c r="K26" s="262">
        <v>2.324302533834119</v>
      </c>
      <c r="L26" s="262">
        <v>2.4474322846900529</v>
      </c>
      <c r="M26" s="262">
        <v>3.139549636691485</v>
      </c>
      <c r="N26" s="262">
        <v>3.046620609808087</v>
      </c>
      <c r="O26" s="262">
        <v>3.012861989974847</v>
      </c>
      <c r="P26" s="262">
        <v>3.0002383562028712</v>
      </c>
      <c r="Q26" s="262">
        <v>3.1587376445719251</v>
      </c>
      <c r="R26" s="262">
        <v>3.358821699439142</v>
      </c>
      <c r="S26" s="262">
        <v>3.5309734103826358</v>
      </c>
      <c r="T26" s="262">
        <v>3.590018183573978</v>
      </c>
      <c r="U26" s="262">
        <v>3.468397152674104</v>
      </c>
      <c r="V26" s="262">
        <v>3.1737815273575811</v>
      </c>
      <c r="W26" s="262">
        <v>3.371465490498295</v>
      </c>
      <c r="X26" s="262">
        <v>3.2886179125783501</v>
      </c>
      <c r="Y26" s="262">
        <v>3.0649745029742692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34.523943504624377</v>
      </c>
      <c r="C27" s="261">
        <f t="shared" si="2"/>
        <v>31.47054356622964</v>
      </c>
      <c r="D27" s="261">
        <f t="shared" si="2"/>
        <v>30.06205981412273</v>
      </c>
      <c r="E27" s="261">
        <f t="shared" si="2"/>
        <v>30.288975164290541</v>
      </c>
      <c r="F27" s="261">
        <f t="shared" si="2"/>
        <v>28.52406345635254</v>
      </c>
      <c r="G27" s="261">
        <f t="shared" si="2"/>
        <v>31.04283601917097</v>
      </c>
      <c r="H27" s="261">
        <f t="shared" si="2"/>
        <v>30.565214665629398</v>
      </c>
      <c r="I27" s="261">
        <f t="shared" si="2"/>
        <v>30.460727624746919</v>
      </c>
      <c r="J27" s="261">
        <f t="shared" si="2"/>
        <v>32.339150335374583</v>
      </c>
      <c r="K27" s="261">
        <f t="shared" si="2"/>
        <v>22.959223927998814</v>
      </c>
      <c r="L27" s="261">
        <f t="shared" si="2"/>
        <v>23.829115494468155</v>
      </c>
      <c r="M27" s="261">
        <f t="shared" si="2"/>
        <v>31.225662860944333</v>
      </c>
      <c r="N27" s="261">
        <f t="shared" si="2"/>
        <v>29.956057927600298</v>
      </c>
      <c r="O27" s="261">
        <f t="shared" si="2"/>
        <v>29.336187480982584</v>
      </c>
      <c r="P27" s="261">
        <f t="shared" si="2"/>
        <v>29.180331226616367</v>
      </c>
      <c r="Q27" s="261">
        <f t="shared" si="2"/>
        <v>31.09627198993585</v>
      </c>
      <c r="R27" s="261">
        <f t="shared" si="2"/>
        <v>33.145562561937389</v>
      </c>
      <c r="S27" s="261">
        <f t="shared" si="2"/>
        <v>34.833406353288836</v>
      </c>
      <c r="T27" s="261">
        <f t="shared" si="2"/>
        <v>35.056609884139789</v>
      </c>
      <c r="U27" s="261">
        <f t="shared" si="2"/>
        <v>33.821911356669688</v>
      </c>
      <c r="V27" s="261">
        <f t="shared" si="2"/>
        <v>31.180500858237949</v>
      </c>
      <c r="W27" s="261">
        <f t="shared" si="2"/>
        <v>33.360150050849256</v>
      </c>
      <c r="X27" s="261">
        <f t="shared" si="2"/>
        <v>32.239152621149373</v>
      </c>
      <c r="Y27" s="261">
        <f t="shared" si="2"/>
        <v>30.263228642155326</v>
      </c>
      <c r="DA27" s="70"/>
    </row>
    <row r="28" spans="1:105" ht="12" customHeight="1" x14ac:dyDescent="0.25">
      <c r="A28" s="60" t="s">
        <v>2571</v>
      </c>
      <c r="B28" s="329">
        <v>23.2687177715239</v>
      </c>
      <c r="C28" s="329">
        <v>18.556412174398201</v>
      </c>
      <c r="D28" s="329">
        <v>16.084340177680311</v>
      </c>
      <c r="E28" s="329">
        <v>14.594921060024181</v>
      </c>
      <c r="F28" s="329">
        <v>13.59065779653929</v>
      </c>
      <c r="G28" s="329">
        <v>15.07851990197473</v>
      </c>
      <c r="H28" s="329">
        <v>15.23607597251995</v>
      </c>
      <c r="I28" s="329">
        <v>13.216293418934161</v>
      </c>
      <c r="J28" s="329">
        <v>14.416845272426279</v>
      </c>
      <c r="K28" s="329">
        <v>8.3010068091570659</v>
      </c>
      <c r="L28" s="329">
        <v>7.583815298838088</v>
      </c>
      <c r="M28" s="329">
        <v>12.017084278875741</v>
      </c>
      <c r="N28" s="329">
        <v>10.524834067664051</v>
      </c>
      <c r="O28" s="329">
        <v>9.4339431907679341</v>
      </c>
      <c r="P28" s="329">
        <v>9.3235768364206901</v>
      </c>
      <c r="Q28" s="329">
        <v>11.07675659819952</v>
      </c>
      <c r="R28" s="329">
        <v>12.13310536847734</v>
      </c>
      <c r="S28" s="329">
        <v>12.72749825017568</v>
      </c>
      <c r="T28" s="329">
        <v>11.71342531794823</v>
      </c>
      <c r="U28" s="329">
        <v>11.17427155480782</v>
      </c>
      <c r="V28" s="329">
        <v>10.99507072368363</v>
      </c>
      <c r="W28" s="329">
        <v>12.49922872190502</v>
      </c>
      <c r="X28" s="329">
        <v>11.159064223406871</v>
      </c>
      <c r="Y28" s="329">
        <v>11.147543687724619</v>
      </c>
      <c r="DA28" s="72" t="s">
        <v>2572</v>
      </c>
    </row>
    <row r="29" spans="1:105" ht="12" customHeight="1" x14ac:dyDescent="0.25">
      <c r="A29" s="59" t="s">
        <v>28</v>
      </c>
      <c r="B29" s="230">
        <v>1.219328093538363</v>
      </c>
      <c r="C29" s="230">
        <v>1.1390071362890899</v>
      </c>
      <c r="D29" s="230">
        <v>1.13354258211839</v>
      </c>
      <c r="E29" s="230">
        <v>1.087292079941333</v>
      </c>
      <c r="F29" s="230">
        <v>0.73448513071041177</v>
      </c>
      <c r="G29" s="230">
        <v>1.1485232143982851</v>
      </c>
      <c r="H29" s="230">
        <v>0.94718645212021857</v>
      </c>
      <c r="I29" s="230">
        <v>0.88284612043831012</v>
      </c>
      <c r="J29" s="230">
        <v>1.346542322786827</v>
      </c>
      <c r="K29" s="230">
        <v>0.32771991052637922</v>
      </c>
      <c r="L29" s="230">
        <v>0.3244616886908766</v>
      </c>
      <c r="M29" s="230">
        <v>0.20714745123570191</v>
      </c>
      <c r="N29" s="230">
        <v>0.19620221439547039</v>
      </c>
      <c r="O29" s="230">
        <v>0.18775258653514221</v>
      </c>
      <c r="P29" s="230">
        <v>0.1787948555309444</v>
      </c>
      <c r="Q29" s="230">
        <v>0.2104921720204356</v>
      </c>
      <c r="R29" s="230">
        <v>0</v>
      </c>
      <c r="S29" s="230">
        <v>9.2712008064084694E-2</v>
      </c>
      <c r="T29" s="230">
        <v>0.11860213504570551</v>
      </c>
      <c r="U29" s="230">
        <v>6.4591697338115761E-2</v>
      </c>
      <c r="V29" s="230">
        <v>4.7460321380723827E-2</v>
      </c>
      <c r="W29" s="230">
        <v>4.532602351728298E-2</v>
      </c>
      <c r="X29" s="230">
        <v>4.8521498374107061E-2</v>
      </c>
      <c r="Y29" s="230">
        <v>4.6924093521340769E-2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0.43573780066100909</v>
      </c>
      <c r="D30" s="230">
        <v>0.85001946103093418</v>
      </c>
      <c r="E30" s="230">
        <v>0.41114141187294367</v>
      </c>
      <c r="F30" s="230">
        <v>0.8983539533249838</v>
      </c>
      <c r="G30" s="230">
        <v>1.3532769876422071</v>
      </c>
      <c r="H30" s="230">
        <v>0.91091069215961118</v>
      </c>
      <c r="I30" s="230">
        <v>0.38132124550299901</v>
      </c>
      <c r="J30" s="230">
        <v>0.75762831292001775</v>
      </c>
      <c r="K30" s="230">
        <v>0.70320823118489884</v>
      </c>
      <c r="L30" s="230">
        <v>0.33519051322596988</v>
      </c>
      <c r="M30" s="230">
        <v>0.35808037498509149</v>
      </c>
      <c r="N30" s="230">
        <v>0.34849484230543792</v>
      </c>
      <c r="O30" s="230">
        <v>0.3377115077063691</v>
      </c>
      <c r="P30" s="230">
        <v>0.33518789084131551</v>
      </c>
      <c r="Q30" s="230">
        <v>0.35012613565179979</v>
      </c>
      <c r="R30" s="230">
        <v>0.35097882468933173</v>
      </c>
      <c r="S30" s="230">
        <v>0.60142328916940924</v>
      </c>
      <c r="T30" s="230">
        <v>0.59330253730582105</v>
      </c>
      <c r="U30" s="230">
        <v>0.53369945345509318</v>
      </c>
      <c r="V30" s="230">
        <v>0.52095287698213455</v>
      </c>
      <c r="W30" s="230">
        <v>0.75434862267595026</v>
      </c>
      <c r="X30" s="230">
        <v>0.79885837910060908</v>
      </c>
      <c r="Y30" s="230">
        <v>0.86243908956561222</v>
      </c>
      <c r="DA30" s="71" t="s">
        <v>2574</v>
      </c>
    </row>
    <row r="31" spans="1:105" ht="12" customHeight="1" x14ac:dyDescent="0.25">
      <c r="A31" s="59" t="s">
        <v>159</v>
      </c>
      <c r="B31" s="230">
        <v>2.708630989313114</v>
      </c>
      <c r="C31" s="230">
        <v>1.882393722008461</v>
      </c>
      <c r="D31" s="230">
        <v>2.5722938230790851</v>
      </c>
      <c r="E31" s="230">
        <v>2.1409961761796481</v>
      </c>
      <c r="F31" s="230">
        <v>1.7670913459196069</v>
      </c>
      <c r="G31" s="230">
        <v>1.774993888149071</v>
      </c>
      <c r="H31" s="230">
        <v>1.39658788916367</v>
      </c>
      <c r="I31" s="230">
        <v>1.0093402640959599</v>
      </c>
      <c r="J31" s="230">
        <v>0.66816254850990597</v>
      </c>
      <c r="K31" s="230">
        <v>0.31151340014455159</v>
      </c>
      <c r="L31" s="230">
        <v>0.29767765734273749</v>
      </c>
      <c r="M31" s="230">
        <v>0.31737896005145189</v>
      </c>
      <c r="N31" s="230">
        <v>0.61895588348089403</v>
      </c>
      <c r="O31" s="230">
        <v>0.60080955917272283</v>
      </c>
      <c r="P31" s="230">
        <v>0.894704742395804</v>
      </c>
      <c r="Q31" s="230">
        <v>0.93322910008299675</v>
      </c>
      <c r="R31" s="230">
        <v>1.5593979035479959</v>
      </c>
      <c r="S31" s="230">
        <v>1.640565555197369</v>
      </c>
      <c r="T31" s="230">
        <v>1.2325939968809501</v>
      </c>
      <c r="U31" s="230">
        <v>1.183180235925021</v>
      </c>
      <c r="V31" s="230">
        <v>1.1939706006765469</v>
      </c>
      <c r="W31" s="230">
        <v>1.206543309350417</v>
      </c>
      <c r="X31" s="230">
        <v>1.161022665770522</v>
      </c>
      <c r="Y31" s="230">
        <v>1.355703361838285</v>
      </c>
      <c r="DA31" s="71" t="s">
        <v>2575</v>
      </c>
    </row>
    <row r="32" spans="1:105" ht="12" customHeight="1" x14ac:dyDescent="0.25">
      <c r="A32" s="59" t="s">
        <v>32</v>
      </c>
      <c r="B32" s="230">
        <v>11.19577395535207</v>
      </c>
      <c r="C32" s="230">
        <v>5.9547405841759771</v>
      </c>
      <c r="D32" s="230">
        <v>5.4450995484329203</v>
      </c>
      <c r="E32" s="230">
        <v>4.5651122183371564</v>
      </c>
      <c r="F32" s="230">
        <v>3.4730287084896072</v>
      </c>
      <c r="G32" s="230">
        <v>2.790282977275782</v>
      </c>
      <c r="H32" s="230">
        <v>2.7731186708294389</v>
      </c>
      <c r="I32" s="230">
        <v>2.6526267171322648</v>
      </c>
      <c r="J32" s="230">
        <v>2.6351863792122181</v>
      </c>
      <c r="K32" s="230">
        <v>1.2229373386594791</v>
      </c>
      <c r="L32" s="230">
        <v>1.1658481115835819</v>
      </c>
      <c r="M32" s="230">
        <v>1.572409447549576</v>
      </c>
      <c r="N32" s="230">
        <v>0.60606138564027567</v>
      </c>
      <c r="O32" s="230">
        <v>0</v>
      </c>
      <c r="P32" s="230">
        <v>0</v>
      </c>
      <c r="Q32" s="230">
        <v>0</v>
      </c>
      <c r="R32" s="230">
        <v>0</v>
      </c>
      <c r="S32" s="230">
        <v>4.9586960013011612E-2</v>
      </c>
      <c r="T32" s="230">
        <v>3.5076515107477113E-2</v>
      </c>
      <c r="U32" s="230">
        <v>3.6359215249968761E-2</v>
      </c>
      <c r="V32" s="230">
        <v>4.1229799738277208E-2</v>
      </c>
      <c r="W32" s="230">
        <v>2.4828619090416729E-2</v>
      </c>
      <c r="X32" s="230">
        <v>3.0144585368631321E-2</v>
      </c>
      <c r="Y32" s="230">
        <v>2.1613023811055392E-2</v>
      </c>
      <c r="DA32" s="71" t="s">
        <v>2576</v>
      </c>
    </row>
    <row r="33" spans="1:105" ht="12" customHeight="1" x14ac:dyDescent="0.25">
      <c r="A33" s="59" t="s">
        <v>35</v>
      </c>
      <c r="B33" s="230">
        <v>8.1449847333203493</v>
      </c>
      <c r="C33" s="230">
        <v>9.1445329312636598</v>
      </c>
      <c r="D33" s="230">
        <v>6.083384763018981</v>
      </c>
      <c r="E33" s="230">
        <v>6.3903791736930957</v>
      </c>
      <c r="F33" s="230">
        <v>6.7176986580946796</v>
      </c>
      <c r="G33" s="230">
        <v>8.0114428345093902</v>
      </c>
      <c r="H33" s="230">
        <v>9.2082722682470077</v>
      </c>
      <c r="I33" s="230">
        <v>8.2901590717646236</v>
      </c>
      <c r="J33" s="230">
        <v>9.0093257089973093</v>
      </c>
      <c r="K33" s="230">
        <v>5.7356279286417573</v>
      </c>
      <c r="L33" s="230">
        <v>5.4606373279949221</v>
      </c>
      <c r="M33" s="230">
        <v>9.5620680450539126</v>
      </c>
      <c r="N33" s="230">
        <v>8.755119741841968</v>
      </c>
      <c r="O33" s="230">
        <v>8.3076695373537</v>
      </c>
      <c r="P33" s="230">
        <v>7.9148893476526263</v>
      </c>
      <c r="Q33" s="230">
        <v>9.5829091904442851</v>
      </c>
      <c r="R33" s="230">
        <v>10.22272864024001</v>
      </c>
      <c r="S33" s="230">
        <v>10.343210437731811</v>
      </c>
      <c r="T33" s="230">
        <v>9.7338501336082786</v>
      </c>
      <c r="U33" s="230">
        <v>9.3564409528396197</v>
      </c>
      <c r="V33" s="230">
        <v>9.1914571249059431</v>
      </c>
      <c r="W33" s="230">
        <v>10.46818214727095</v>
      </c>
      <c r="X33" s="230">
        <v>9.1205170947930032</v>
      </c>
      <c r="Y33" s="230">
        <v>8.8608641189883244</v>
      </c>
      <c r="DA33" s="71" t="s">
        <v>2577</v>
      </c>
    </row>
    <row r="34" spans="1:105" ht="12" customHeight="1" x14ac:dyDescent="0.25">
      <c r="A34" s="60" t="s">
        <v>2578</v>
      </c>
      <c r="B34" s="329">
        <v>11.255225733100479</v>
      </c>
      <c r="C34" s="329">
        <v>12.91413139183144</v>
      </c>
      <c r="D34" s="329">
        <v>13.977719636442419</v>
      </c>
      <c r="E34" s="329">
        <v>15.69405410426636</v>
      </c>
      <c r="F34" s="329">
        <v>14.93340565981325</v>
      </c>
      <c r="G34" s="329">
        <v>15.96431611719624</v>
      </c>
      <c r="H34" s="329">
        <v>15.329138693109449</v>
      </c>
      <c r="I34" s="329">
        <v>17.244434205812759</v>
      </c>
      <c r="J34" s="329">
        <v>17.922305062948301</v>
      </c>
      <c r="K34" s="329">
        <v>14.658217118841749</v>
      </c>
      <c r="L34" s="329">
        <v>16.245300195630069</v>
      </c>
      <c r="M34" s="329">
        <v>19.20857858206859</v>
      </c>
      <c r="N34" s="329">
        <v>19.431223859936249</v>
      </c>
      <c r="O34" s="329">
        <v>19.90224429021465</v>
      </c>
      <c r="P34" s="329">
        <v>19.856754390195679</v>
      </c>
      <c r="Q34" s="329">
        <v>20.019515391736331</v>
      </c>
      <c r="R34" s="329">
        <v>21.012457193460051</v>
      </c>
      <c r="S34" s="329">
        <v>22.105908103113158</v>
      </c>
      <c r="T34" s="329">
        <v>23.34318456619156</v>
      </c>
      <c r="U34" s="329">
        <v>22.647639801861871</v>
      </c>
      <c r="V34" s="329">
        <v>20.18543013455432</v>
      </c>
      <c r="W34" s="329">
        <v>20.86092132894424</v>
      </c>
      <c r="X34" s="329">
        <v>21.0800883977425</v>
      </c>
      <c r="Y34" s="329">
        <v>19.115684954430709</v>
      </c>
      <c r="DA34" s="72" t="s">
        <v>2579</v>
      </c>
    </row>
    <row r="35" spans="1:105" ht="12" customHeight="1" x14ac:dyDescent="0.25">
      <c r="A35" s="57" t="s">
        <v>2580</v>
      </c>
      <c r="B35" s="261">
        <v>22.542920481914901</v>
      </c>
      <c r="C35" s="261">
        <v>20.220215595323499</v>
      </c>
      <c r="D35" s="261">
        <v>19.209306374064841</v>
      </c>
      <c r="E35" s="261">
        <v>18.947478184484719</v>
      </c>
      <c r="F35" s="261">
        <v>17.569672830905869</v>
      </c>
      <c r="G35" s="261">
        <v>19.115601677969739</v>
      </c>
      <c r="H35" s="261">
        <v>18.927663374236658</v>
      </c>
      <c r="I35" s="261">
        <v>18.2161700799162</v>
      </c>
      <c r="J35" s="261">
        <v>19.00176447648656</v>
      </c>
      <c r="K35" s="261">
        <v>12.87859502252692</v>
      </c>
      <c r="L35" s="261">
        <v>12.9694403390305</v>
      </c>
      <c r="M35" s="261">
        <v>17.613721777332142</v>
      </c>
      <c r="N35" s="261">
        <v>16.675041498113089</v>
      </c>
      <c r="O35" s="261">
        <v>16.016069490846579</v>
      </c>
      <c r="P35" s="261">
        <v>15.810322173006931</v>
      </c>
      <c r="Q35" s="261">
        <v>17.338032481426868</v>
      </c>
      <c r="R35" s="261">
        <v>18.4063942823533</v>
      </c>
      <c r="S35" s="261">
        <v>19.28370464652258</v>
      </c>
      <c r="T35" s="261">
        <v>19.064278844487781</v>
      </c>
      <c r="U35" s="261">
        <v>18.312466648377718</v>
      </c>
      <c r="V35" s="261">
        <v>17.175839256044551</v>
      </c>
      <c r="W35" s="261">
        <v>18.526650131302521</v>
      </c>
      <c r="X35" s="261">
        <v>17.662026836343209</v>
      </c>
      <c r="Y35" s="261">
        <v>16.734784208525951</v>
      </c>
      <c r="DA35" s="70" t="s">
        <v>2581</v>
      </c>
    </row>
    <row r="36" spans="1:105" ht="12" customHeight="1" x14ac:dyDescent="0.25">
      <c r="A36" s="46" t="s">
        <v>28</v>
      </c>
      <c r="B36" s="229">
        <v>0.97477766659714993</v>
      </c>
      <c r="C36" s="229">
        <v>1.0168263033763749</v>
      </c>
      <c r="D36" s="229">
        <v>1.0861332423486529</v>
      </c>
      <c r="E36" s="229">
        <v>1.1393076773140729</v>
      </c>
      <c r="F36" s="229">
        <v>0.79204595705485792</v>
      </c>
      <c r="G36" s="229">
        <v>1.224982590529563</v>
      </c>
      <c r="H36" s="229">
        <v>0.98513986714430657</v>
      </c>
      <c r="I36" s="229">
        <v>1.042927717339174</v>
      </c>
      <c r="J36" s="229">
        <v>1.616381060666199</v>
      </c>
      <c r="K36" s="229">
        <v>0.4669518184653258</v>
      </c>
      <c r="L36" s="229">
        <v>0.51195769158312143</v>
      </c>
      <c r="M36" s="229">
        <v>0.28344692532808158</v>
      </c>
      <c r="N36" s="229">
        <v>0.28502889243965551</v>
      </c>
      <c r="O36" s="229">
        <v>0.29165465276553088</v>
      </c>
      <c r="P36" s="229">
        <v>0.28211925291483209</v>
      </c>
      <c r="Q36" s="229">
        <v>0.30269641159451882</v>
      </c>
      <c r="R36" s="229">
        <v>0</v>
      </c>
      <c r="S36" s="229">
        <v>0.13353318044031939</v>
      </c>
      <c r="T36" s="229">
        <v>0.18272718727729109</v>
      </c>
      <c r="U36" s="229">
        <v>0.1006842263070824</v>
      </c>
      <c r="V36" s="229">
        <v>6.9962337572384778E-2</v>
      </c>
      <c r="W36" s="229">
        <v>6.4218330955556166E-2</v>
      </c>
      <c r="X36" s="229">
        <v>7.2801500913611525E-2</v>
      </c>
      <c r="Y36" s="229">
        <v>6.7520528544144073E-2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0.1008598452259898</v>
      </c>
      <c r="W37" s="229">
        <v>8.2029234734833797E-2</v>
      </c>
      <c r="X37" s="229">
        <v>8.2029234735753659E-2</v>
      </c>
      <c r="Y37" s="229">
        <v>4.1014617367768798E-2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0.38899638375490458</v>
      </c>
      <c r="D38" s="229">
        <v>0.81446820598801173</v>
      </c>
      <c r="E38" s="229">
        <v>0.43081024468960222</v>
      </c>
      <c r="F38" s="229">
        <v>0.96875700675803422</v>
      </c>
      <c r="G38" s="229">
        <v>1.4433672121242149</v>
      </c>
      <c r="H38" s="229">
        <v>0.94741055073764002</v>
      </c>
      <c r="I38" s="229">
        <v>0.45046411479718618</v>
      </c>
      <c r="J38" s="229">
        <v>0.90945233232173217</v>
      </c>
      <c r="K38" s="229">
        <v>1.0019664712594341</v>
      </c>
      <c r="L38" s="229">
        <v>0.52888635969351794</v>
      </c>
      <c r="M38" s="229">
        <v>0.48997359467562568</v>
      </c>
      <c r="N38" s="229">
        <v>0.50626900022156196</v>
      </c>
      <c r="O38" s="229">
        <v>0.524600669065027</v>
      </c>
      <c r="P38" s="229">
        <v>0.52889081774438429</v>
      </c>
      <c r="Q38" s="229">
        <v>0.50349580153016904</v>
      </c>
      <c r="R38" s="229">
        <v>0.50204623016922401</v>
      </c>
      <c r="S38" s="229">
        <v>0.86623045137968546</v>
      </c>
      <c r="T38" s="229">
        <v>0.91408560060570643</v>
      </c>
      <c r="U38" s="229">
        <v>0.83191987153323377</v>
      </c>
      <c r="V38" s="229">
        <v>0.76794846681194773</v>
      </c>
      <c r="W38" s="229">
        <v>1.0687681324703151</v>
      </c>
      <c r="X38" s="229">
        <v>1.1986045560162379</v>
      </c>
      <c r="Y38" s="229">
        <v>1.240990263096224</v>
      </c>
      <c r="DA38" s="73" t="s">
        <v>2584</v>
      </c>
    </row>
    <row r="39" spans="1:105" ht="12" customHeight="1" x14ac:dyDescent="0.25">
      <c r="A39" s="46" t="s">
        <v>159</v>
      </c>
      <c r="B39" s="229">
        <v>2.165383549700274</v>
      </c>
      <c r="C39" s="229">
        <v>1.680470111965086</v>
      </c>
      <c r="D39" s="229">
        <v>2.4647100818330832</v>
      </c>
      <c r="E39" s="229">
        <v>2.2434205358629682</v>
      </c>
      <c r="F39" s="229">
        <v>1.905576434104947</v>
      </c>
      <c r="G39" s="229">
        <v>1.8931586092651449</v>
      </c>
      <c r="H39" s="229">
        <v>1.45254865555385</v>
      </c>
      <c r="I39" s="229">
        <v>1.1923583434103959</v>
      </c>
      <c r="J39" s="229">
        <v>0.80205818308233756</v>
      </c>
      <c r="K39" s="229">
        <v>0.44385996700712038</v>
      </c>
      <c r="L39" s="229">
        <v>0.46969602760791068</v>
      </c>
      <c r="M39" s="229">
        <v>0.43428045990316028</v>
      </c>
      <c r="N39" s="229">
        <v>0.899175936832039</v>
      </c>
      <c r="O39" s="229">
        <v>0.93329688071132921</v>
      </c>
      <c r="P39" s="229">
        <v>1.4117488601923209</v>
      </c>
      <c r="Q39" s="229">
        <v>1.342021877009659</v>
      </c>
      <c r="R39" s="229">
        <v>2.2305899494165682</v>
      </c>
      <c r="S39" s="229">
        <v>2.3629079002896449</v>
      </c>
      <c r="T39" s="229">
        <v>1.8990251230986219</v>
      </c>
      <c r="U39" s="229">
        <v>1.8443173278501921</v>
      </c>
      <c r="V39" s="229">
        <v>1.760059177558853</v>
      </c>
      <c r="W39" s="229">
        <v>1.7094417630201511</v>
      </c>
      <c r="X39" s="229">
        <v>1.74199469297349</v>
      </c>
      <c r="Y39" s="229">
        <v>1.9507634707693</v>
      </c>
      <c r="DA39" s="73" t="s">
        <v>2585</v>
      </c>
    </row>
    <row r="40" spans="1:105" ht="12" customHeight="1" x14ac:dyDescent="0.25">
      <c r="A40" s="46" t="s">
        <v>32</v>
      </c>
      <c r="B40" s="229">
        <v>8.9503313093342403</v>
      </c>
      <c r="C40" s="229">
        <v>5.3159779801732006</v>
      </c>
      <c r="D40" s="229">
        <v>5.2173634416081933</v>
      </c>
      <c r="E40" s="229">
        <v>4.7835052734242609</v>
      </c>
      <c r="F40" s="229">
        <v>3.7452063115750338</v>
      </c>
      <c r="G40" s="229">
        <v>2.976037425246608</v>
      </c>
      <c r="H40" s="229">
        <v>2.8842365226414479</v>
      </c>
      <c r="I40" s="229">
        <v>3.1336128267496548</v>
      </c>
      <c r="J40" s="229">
        <v>3.163261401148318</v>
      </c>
      <c r="K40" s="229">
        <v>1.7425026549011711</v>
      </c>
      <c r="L40" s="229">
        <v>1.839554341072055</v>
      </c>
      <c r="M40" s="229">
        <v>2.151581497170453</v>
      </c>
      <c r="N40" s="229">
        <v>0.88044370972949992</v>
      </c>
      <c r="O40" s="229">
        <v>0</v>
      </c>
      <c r="P40" s="229">
        <v>0</v>
      </c>
      <c r="Q40" s="229">
        <v>0</v>
      </c>
      <c r="R40" s="229">
        <v>0</v>
      </c>
      <c r="S40" s="229">
        <v>7.1420138741115871E-2</v>
      </c>
      <c r="T40" s="229">
        <v>5.40414634408454E-2</v>
      </c>
      <c r="U40" s="229">
        <v>5.6676006475146909E-2</v>
      </c>
      <c r="V40" s="229">
        <v>6.0777784123955313E-2</v>
      </c>
      <c r="W40" s="229">
        <v>3.5177418052343597E-2</v>
      </c>
      <c r="X40" s="229">
        <v>4.5228839438024457E-2</v>
      </c>
      <c r="Y40" s="229">
        <v>3.109964799844115E-2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6.5114133389444646</v>
      </c>
      <c r="C42" s="229">
        <v>8.1636025976928916</v>
      </c>
      <c r="D42" s="229">
        <v>5.8289529845135677</v>
      </c>
      <c r="E42" s="229">
        <v>6.6960922348752367</v>
      </c>
      <c r="F42" s="229">
        <v>7.244157628773781</v>
      </c>
      <c r="G42" s="229">
        <v>8.5447798305394649</v>
      </c>
      <c r="H42" s="229">
        <v>9.5772443732314905</v>
      </c>
      <c r="I42" s="229">
        <v>9.7933676967415231</v>
      </c>
      <c r="J42" s="229">
        <v>10.81473875641541</v>
      </c>
      <c r="K42" s="229">
        <v>8.1724112734499137</v>
      </c>
      <c r="L42" s="229">
        <v>8.6161644916924605</v>
      </c>
      <c r="M42" s="229">
        <v>13.08410396063471</v>
      </c>
      <c r="N42" s="229">
        <v>12.718827312335311</v>
      </c>
      <c r="O42" s="229">
        <v>12.905124339014939</v>
      </c>
      <c r="P42" s="229">
        <v>12.488853009961799</v>
      </c>
      <c r="Q42" s="229">
        <v>13.7806180474113</v>
      </c>
      <c r="R42" s="229">
        <v>14.622769280791481</v>
      </c>
      <c r="S42" s="229">
        <v>14.89733438584509</v>
      </c>
      <c r="T42" s="229">
        <v>14.996686658359859</v>
      </c>
      <c r="U42" s="229">
        <v>14.584630179220481</v>
      </c>
      <c r="V42" s="229">
        <v>13.549335686040051</v>
      </c>
      <c r="W42" s="229">
        <v>14.83141765966209</v>
      </c>
      <c r="X42" s="229">
        <v>13.68439466748849</v>
      </c>
      <c r="Y42" s="229">
        <v>12.750171261163191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0.57325881340920615</v>
      </c>
      <c r="C44" s="229">
        <v>0.45382631125904888</v>
      </c>
      <c r="D44" s="229">
        <v>0.66878761820909161</v>
      </c>
      <c r="E44" s="229">
        <v>0.66878761821369181</v>
      </c>
      <c r="F44" s="229">
        <v>0.64488392088270952</v>
      </c>
      <c r="G44" s="229">
        <v>0.71650902836227737</v>
      </c>
      <c r="H44" s="229">
        <v>0.74041272569515093</v>
      </c>
      <c r="I44" s="229">
        <v>0.54935511607210685</v>
      </c>
      <c r="J44" s="229">
        <v>0.47773000858331771</v>
      </c>
      <c r="K44" s="229">
        <v>0.42992261391096248</v>
      </c>
      <c r="L44" s="229">
        <v>0.47773000861671833</v>
      </c>
      <c r="M44" s="229">
        <v>0.57325881340439799</v>
      </c>
      <c r="N44" s="229">
        <v>0.50154772139255344</v>
      </c>
      <c r="O44" s="229">
        <v>0.54935511608742704</v>
      </c>
      <c r="P44" s="229">
        <v>0.57325881343204221</v>
      </c>
      <c r="Q44" s="229">
        <v>0.85984522782428729</v>
      </c>
      <c r="R44" s="229">
        <v>0.47773000858208892</v>
      </c>
      <c r="S44" s="229">
        <v>0.38632846086604672</v>
      </c>
      <c r="T44" s="229">
        <v>0.25967325881636349</v>
      </c>
      <c r="U44" s="229">
        <v>0.13645743766400431</v>
      </c>
      <c r="V44" s="229">
        <v>0.153912295783906</v>
      </c>
      <c r="W44" s="229">
        <v>0.13370593292732341</v>
      </c>
      <c r="X44" s="229">
        <v>0.160619088560155</v>
      </c>
      <c r="Y44" s="229">
        <v>0.12192605330711979</v>
      </c>
      <c r="DA44" s="73" t="s">
        <v>2590</v>
      </c>
    </row>
    <row r="45" spans="1:105" ht="12" customHeight="1" x14ac:dyDescent="0.25">
      <c r="A45" s="46" t="s">
        <v>39</v>
      </c>
      <c r="B45" s="229">
        <v>3.367755803929561</v>
      </c>
      <c r="C45" s="229">
        <v>3.200515907101992</v>
      </c>
      <c r="D45" s="229">
        <v>3.1288907995642372</v>
      </c>
      <c r="E45" s="229">
        <v>2.9855546001048858</v>
      </c>
      <c r="F45" s="229">
        <v>2.2690455717565099</v>
      </c>
      <c r="G45" s="229">
        <v>2.3167669819024601</v>
      </c>
      <c r="H45" s="229">
        <v>2.3406706792327721</v>
      </c>
      <c r="I45" s="229">
        <v>2.0540842648061601</v>
      </c>
      <c r="J45" s="229">
        <v>1.2181427342692339</v>
      </c>
      <c r="K45" s="229">
        <v>0.62098022353299431</v>
      </c>
      <c r="L45" s="229">
        <v>0.52545141876471657</v>
      </c>
      <c r="M45" s="229">
        <v>0.59707652621571028</v>
      </c>
      <c r="N45" s="229">
        <v>0.88374892516246639</v>
      </c>
      <c r="O45" s="229">
        <v>0.81203783320232614</v>
      </c>
      <c r="P45" s="229">
        <v>0.52545141876154344</v>
      </c>
      <c r="Q45" s="229">
        <v>0.54935511605693721</v>
      </c>
      <c r="R45" s="229">
        <v>0.57325881339395002</v>
      </c>
      <c r="S45" s="229">
        <v>0.56595012896067654</v>
      </c>
      <c r="T45" s="229">
        <v>0.75803955288909308</v>
      </c>
      <c r="U45" s="229">
        <v>0.75778159932758005</v>
      </c>
      <c r="V45" s="229">
        <v>0.7129836629274573</v>
      </c>
      <c r="W45" s="229">
        <v>0.60189165947991252</v>
      </c>
      <c r="X45" s="229">
        <v>0.67635425621744072</v>
      </c>
      <c r="Y45" s="229">
        <v>0.53129836627975557</v>
      </c>
      <c r="DA45" s="73" t="s">
        <v>2591</v>
      </c>
    </row>
    <row r="46" spans="1:105" ht="12" customHeight="1" x14ac:dyDescent="0.25">
      <c r="A46" s="57" t="s">
        <v>2592</v>
      </c>
      <c r="B46" s="261">
        <v>13.74400429489997</v>
      </c>
      <c r="C46" s="261">
        <v>13.36902660042688</v>
      </c>
      <c r="D46" s="261">
        <v>13.16675912510129</v>
      </c>
      <c r="E46" s="261">
        <v>13.647790415908529</v>
      </c>
      <c r="F46" s="261">
        <v>12.90896247718152</v>
      </c>
      <c r="G46" s="261">
        <v>13.99688260854081</v>
      </c>
      <c r="H46" s="261">
        <v>13.70307788167317</v>
      </c>
      <c r="I46" s="261">
        <v>14.078317017041391</v>
      </c>
      <c r="J46" s="261">
        <v>14.90031306479929</v>
      </c>
      <c r="K46" s="261">
        <v>10.937894276866439</v>
      </c>
      <c r="L46" s="261">
        <v>11.517328398541419</v>
      </c>
      <c r="M46" s="261">
        <v>14.774351231489341</v>
      </c>
      <c r="N46" s="261">
        <v>14.337038163802751</v>
      </c>
      <c r="O46" s="261">
        <v>14.17817407046986</v>
      </c>
      <c r="P46" s="261">
        <v>14.118768735072329</v>
      </c>
      <c r="Q46" s="261">
        <v>14.86464773916199</v>
      </c>
      <c r="R46" s="261">
        <v>15.806219762066529</v>
      </c>
      <c r="S46" s="261">
        <v>16.61634546062416</v>
      </c>
      <c r="T46" s="261">
        <v>16.89420321681871</v>
      </c>
      <c r="U46" s="261">
        <v>16.321868953760479</v>
      </c>
      <c r="V46" s="261">
        <v>14.935442481682729</v>
      </c>
      <c r="W46" s="261">
        <v>15.865719955286099</v>
      </c>
      <c r="X46" s="261">
        <v>15.475849000368701</v>
      </c>
      <c r="Y46" s="261">
        <v>14.42340942576125</v>
      </c>
      <c r="DA46" s="70" t="s">
        <v>2593</v>
      </c>
    </row>
    <row r="47" spans="1:105" ht="12" customHeight="1" x14ac:dyDescent="0.25">
      <c r="A47" s="41" t="s">
        <v>2594</v>
      </c>
      <c r="B47" s="350">
        <v>9.3068305795406499</v>
      </c>
      <c r="C47" s="350">
        <v>9.0529123037101638</v>
      </c>
      <c r="D47" s="350">
        <v>8.915945733836109</v>
      </c>
      <c r="E47" s="350">
        <v>9.241678804849629</v>
      </c>
      <c r="F47" s="350">
        <v>8.74137726931278</v>
      </c>
      <c r="G47" s="350">
        <v>9.4780685660689716</v>
      </c>
      <c r="H47" s="350">
        <v>9.2791170263463005</v>
      </c>
      <c r="I47" s="350">
        <v>9.5332123383640113</v>
      </c>
      <c r="J47" s="350">
        <v>10.08983163135809</v>
      </c>
      <c r="K47" s="350">
        <v>7.4066572410412732</v>
      </c>
      <c r="L47" s="350">
        <v>7.7990243479429449</v>
      </c>
      <c r="M47" s="350">
        <v>10.00453586042042</v>
      </c>
      <c r="N47" s="350">
        <v>9.7084068325294357</v>
      </c>
      <c r="O47" s="350">
        <v>9.6008311093197047</v>
      </c>
      <c r="P47" s="350">
        <v>9.5606044490100288</v>
      </c>
      <c r="Q47" s="350">
        <v>10.06568065350997</v>
      </c>
      <c r="R47" s="350">
        <v>10.70327149731229</v>
      </c>
      <c r="S47" s="350">
        <v>11.25185271591724</v>
      </c>
      <c r="T47" s="350">
        <v>11.440005673863681</v>
      </c>
      <c r="U47" s="350">
        <v>11.05244627655429</v>
      </c>
      <c r="V47" s="350">
        <v>10.113619715549349</v>
      </c>
      <c r="W47" s="350">
        <v>10.743562391134979</v>
      </c>
      <c r="X47" s="350">
        <v>10.47955905939517</v>
      </c>
      <c r="Y47" s="350">
        <v>9.7668936231867427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0.99999999999999967</v>
      </c>
      <c r="D51" s="232">
        <f t="shared" si="3"/>
        <v>0.99999999999999978</v>
      </c>
      <c r="E51" s="232">
        <f t="shared" si="3"/>
        <v>0.99999999999999978</v>
      </c>
      <c r="F51" s="232">
        <f t="shared" si="3"/>
        <v>0.99999999999999978</v>
      </c>
      <c r="G51" s="232">
        <f t="shared" si="3"/>
        <v>0.99999999999999978</v>
      </c>
      <c r="H51" s="232">
        <f t="shared" si="3"/>
        <v>1.0000000000000004</v>
      </c>
      <c r="I51" s="232">
        <f t="shared" si="3"/>
        <v>0.99999999999999967</v>
      </c>
      <c r="J51" s="232">
        <f t="shared" si="3"/>
        <v>1.0000000000000002</v>
      </c>
      <c r="K51" s="232">
        <f t="shared" si="3"/>
        <v>1</v>
      </c>
      <c r="L51" s="232">
        <f t="shared" si="3"/>
        <v>1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0.99999999999999956</v>
      </c>
      <c r="Q51" s="232">
        <f t="shared" si="3"/>
        <v>1</v>
      </c>
      <c r="R51" s="232">
        <f t="shared" si="3"/>
        <v>0.99999999999999989</v>
      </c>
      <c r="S51" s="232">
        <f t="shared" si="3"/>
        <v>1.0000000000000002</v>
      </c>
      <c r="T51" s="232">
        <f t="shared" si="3"/>
        <v>1</v>
      </c>
      <c r="U51" s="232">
        <f t="shared" si="3"/>
        <v>1.0000000000000002</v>
      </c>
      <c r="V51" s="232">
        <f t="shared" si="3"/>
        <v>1.0000000000000004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2.1452009897934905E-2</v>
      </c>
      <c r="C52" s="299">
        <f t="shared" si="4"/>
        <v>2.2439649084586611E-2</v>
      </c>
      <c r="D52" s="299">
        <f t="shared" si="4"/>
        <v>2.2997641358459529E-2</v>
      </c>
      <c r="E52" s="299">
        <f t="shared" si="4"/>
        <v>2.3511377168590582E-2</v>
      </c>
      <c r="F52" s="299">
        <f t="shared" si="4"/>
        <v>2.3617196967663838E-2</v>
      </c>
      <c r="G52" s="299">
        <f t="shared" si="4"/>
        <v>2.3542338548992504E-2</v>
      </c>
      <c r="H52" s="299">
        <f t="shared" si="4"/>
        <v>2.3402951172485306E-2</v>
      </c>
      <c r="I52" s="299">
        <f t="shared" si="4"/>
        <v>2.4037910985302342E-2</v>
      </c>
      <c r="J52" s="299">
        <f t="shared" si="4"/>
        <v>2.4050619690620962E-2</v>
      </c>
      <c r="K52" s="299">
        <f t="shared" si="4"/>
        <v>2.4788011132095857E-2</v>
      </c>
      <c r="L52" s="299">
        <f t="shared" si="4"/>
        <v>2.5156862931536697E-2</v>
      </c>
      <c r="M52" s="299">
        <f t="shared" si="4"/>
        <v>2.4617297660930196E-2</v>
      </c>
      <c r="N52" s="299">
        <f t="shared" si="4"/>
        <v>2.4864750387753778E-2</v>
      </c>
      <c r="O52" s="299">
        <f t="shared" si="4"/>
        <v>2.5107463900719631E-2</v>
      </c>
      <c r="P52" s="299">
        <f t="shared" si="4"/>
        <v>2.516026448485836E-2</v>
      </c>
      <c r="Q52" s="299">
        <f t="shared" si="4"/>
        <v>2.4828125334839319E-2</v>
      </c>
      <c r="R52" s="299">
        <f t="shared" si="4"/>
        <v>2.4799840245107372E-2</v>
      </c>
      <c r="S52" s="299">
        <f t="shared" si="4"/>
        <v>2.4822766618412938E-2</v>
      </c>
      <c r="T52" s="299">
        <f t="shared" si="4"/>
        <v>2.5073288403916635E-2</v>
      </c>
      <c r="U52" s="299">
        <f t="shared" si="4"/>
        <v>2.5113499052027002E-2</v>
      </c>
      <c r="V52" s="299">
        <f t="shared" si="4"/>
        <v>2.4913002883836174E-2</v>
      </c>
      <c r="W52" s="299">
        <f t="shared" si="4"/>
        <v>2.4752383113277297E-2</v>
      </c>
      <c r="X52" s="299">
        <f t="shared" si="4"/>
        <v>2.4976598176221134E-2</v>
      </c>
      <c r="Y52" s="299">
        <f t="shared" si="4"/>
        <v>2.481440285604309E-2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2.9174733461191472E-2</v>
      </c>
      <c r="C53" s="233">
        <f t="shared" si="5"/>
        <v>3.0517922755037792E-2</v>
      </c>
      <c r="D53" s="233">
        <f t="shared" si="5"/>
        <v>3.1276792247504966E-2</v>
      </c>
      <c r="E53" s="233">
        <f t="shared" si="5"/>
        <v>3.1975472949283185E-2</v>
      </c>
      <c r="F53" s="233">
        <f t="shared" si="5"/>
        <v>3.211938787602283E-2</v>
      </c>
      <c r="G53" s="233">
        <f t="shared" si="5"/>
        <v>3.2017580426629805E-2</v>
      </c>
      <c r="H53" s="233">
        <f t="shared" si="5"/>
        <v>3.1828013594580012E-2</v>
      </c>
      <c r="I53" s="233">
        <f t="shared" si="5"/>
        <v>3.2691558940011189E-2</v>
      </c>
      <c r="J53" s="233">
        <f t="shared" si="5"/>
        <v>3.2708842779244497E-2</v>
      </c>
      <c r="K53" s="233">
        <f t="shared" si="5"/>
        <v>3.3711695139650361E-2</v>
      </c>
      <c r="L53" s="233">
        <f t="shared" si="5"/>
        <v>3.4213333586889917E-2</v>
      </c>
      <c r="M53" s="233">
        <f t="shared" si="5"/>
        <v>3.347952481886507E-2</v>
      </c>
      <c r="N53" s="233">
        <f t="shared" si="5"/>
        <v>3.3816060527345142E-2</v>
      </c>
      <c r="O53" s="233">
        <f t="shared" si="5"/>
        <v>3.4146150904978689E-2</v>
      </c>
      <c r="P53" s="233">
        <f t="shared" si="5"/>
        <v>3.4217959699407371E-2</v>
      </c>
      <c r="Q53" s="233">
        <f t="shared" si="5"/>
        <v>3.3766250455381473E-2</v>
      </c>
      <c r="R53" s="233">
        <f t="shared" si="5"/>
        <v>3.3727782733346028E-2</v>
      </c>
      <c r="S53" s="233">
        <f t="shared" si="5"/>
        <v>3.3758962601041581E-2</v>
      </c>
      <c r="T53" s="233">
        <f t="shared" si="5"/>
        <v>3.4099672229326632E-2</v>
      </c>
      <c r="U53" s="233">
        <f t="shared" si="5"/>
        <v>3.4154358710756713E-2</v>
      </c>
      <c r="V53" s="233">
        <f t="shared" si="5"/>
        <v>3.3881683922017188E-2</v>
      </c>
      <c r="W53" s="233">
        <f t="shared" si="5"/>
        <v>3.3663241034057129E-2</v>
      </c>
      <c r="X53" s="233">
        <f t="shared" si="5"/>
        <v>3.3968173519660742E-2</v>
      </c>
      <c r="Y53" s="233">
        <f t="shared" si="5"/>
        <v>3.3747587884218617E-2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3.6039376628530635E-2</v>
      </c>
      <c r="C54" s="233">
        <f t="shared" si="6"/>
        <v>3.7698610462105514E-2</v>
      </c>
      <c r="D54" s="233">
        <f t="shared" si="6"/>
        <v>3.8636037482212018E-2</v>
      </c>
      <c r="E54" s="233">
        <f t="shared" si="6"/>
        <v>3.9499113643232164E-2</v>
      </c>
      <c r="F54" s="233">
        <f t="shared" si="6"/>
        <v>3.9676890905675263E-2</v>
      </c>
      <c r="G54" s="233">
        <f t="shared" si="6"/>
        <v>3.9551128762307416E-2</v>
      </c>
      <c r="H54" s="233">
        <f t="shared" si="6"/>
        <v>3.9316957969775308E-2</v>
      </c>
      <c r="I54" s="233">
        <f t="shared" si="6"/>
        <v>4.0383690455307937E-2</v>
      </c>
      <c r="J54" s="233">
        <f t="shared" si="6"/>
        <v>4.0405041080243217E-2</v>
      </c>
      <c r="K54" s="233">
        <f t="shared" si="6"/>
        <v>4.1643858701921027E-2</v>
      </c>
      <c r="L54" s="233">
        <f t="shared" si="6"/>
        <v>4.2263529724981659E-2</v>
      </c>
      <c r="M54" s="233">
        <f t="shared" si="6"/>
        <v>4.1357060070362738E-2</v>
      </c>
      <c r="N54" s="233">
        <f t="shared" si="6"/>
        <v>4.1772780651426353E-2</v>
      </c>
      <c r="O54" s="233">
        <f t="shared" si="6"/>
        <v>4.2180539353208972E-2</v>
      </c>
      <c r="P54" s="233">
        <f t="shared" si="6"/>
        <v>4.2269244334562042E-2</v>
      </c>
      <c r="Q54" s="233">
        <f t="shared" si="6"/>
        <v>4.1711250562530049E-2</v>
      </c>
      <c r="R54" s="233">
        <f t="shared" si="6"/>
        <v>4.1663731611780386E-2</v>
      </c>
      <c r="S54" s="233">
        <f t="shared" si="6"/>
        <v>4.1702247918933726E-2</v>
      </c>
      <c r="T54" s="233">
        <f t="shared" si="6"/>
        <v>4.2123124518579969E-2</v>
      </c>
      <c r="U54" s="233">
        <f t="shared" si="6"/>
        <v>4.2190678407405355E-2</v>
      </c>
      <c r="V54" s="233">
        <f t="shared" si="6"/>
        <v>4.1853844844844772E-2</v>
      </c>
      <c r="W54" s="233">
        <f t="shared" si="6"/>
        <v>4.1584003630305871E-2</v>
      </c>
      <c r="X54" s="233">
        <f t="shared" si="6"/>
        <v>4.1960684936051505E-2</v>
      </c>
      <c r="Y54" s="233">
        <f t="shared" si="6"/>
        <v>4.1688196798152409E-2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2.2310090293852298E-2</v>
      </c>
      <c r="C55" s="233">
        <f t="shared" si="7"/>
        <v>2.3337235047970084E-2</v>
      </c>
      <c r="D55" s="233">
        <f t="shared" si="7"/>
        <v>2.3917547012797906E-2</v>
      </c>
      <c r="E55" s="233">
        <f t="shared" si="7"/>
        <v>2.4451832255334201E-2</v>
      </c>
      <c r="F55" s="233">
        <f t="shared" si="7"/>
        <v>2.456188484637039E-2</v>
      </c>
      <c r="G55" s="233">
        <f t="shared" si="7"/>
        <v>2.44840320909522E-2</v>
      </c>
      <c r="H55" s="233">
        <f t="shared" si="7"/>
        <v>2.4339069219384717E-2</v>
      </c>
      <c r="I55" s="233">
        <f t="shared" si="7"/>
        <v>2.4999427424714435E-2</v>
      </c>
      <c r="J55" s="233">
        <f t="shared" si="7"/>
        <v>2.5012644478245791E-2</v>
      </c>
      <c r="K55" s="233">
        <f t="shared" si="7"/>
        <v>2.5779531577379691E-2</v>
      </c>
      <c r="L55" s="233">
        <f t="shared" si="7"/>
        <v>2.6163137448798165E-2</v>
      </c>
      <c r="M55" s="233">
        <f t="shared" si="7"/>
        <v>2.5601989567367398E-2</v>
      </c>
      <c r="N55" s="233">
        <f t="shared" si="7"/>
        <v>2.5859340403263934E-2</v>
      </c>
      <c r="O55" s="233">
        <f t="shared" si="7"/>
        <v>2.61117624567484E-2</v>
      </c>
      <c r="P55" s="233">
        <f t="shared" si="7"/>
        <v>2.616667506425269E-2</v>
      </c>
      <c r="Q55" s="233">
        <f t="shared" si="7"/>
        <v>2.5821250348232891E-2</v>
      </c>
      <c r="R55" s="233">
        <f t="shared" si="7"/>
        <v>2.5791833854911666E-2</v>
      </c>
      <c r="S55" s="233">
        <f t="shared" si="7"/>
        <v>2.5815677283149444E-2</v>
      </c>
      <c r="T55" s="233">
        <f t="shared" si="7"/>
        <v>2.6076219940073305E-2</v>
      </c>
      <c r="U55" s="233">
        <f t="shared" si="7"/>
        <v>2.6118039014108071E-2</v>
      </c>
      <c r="V55" s="233">
        <f t="shared" si="7"/>
        <v>2.5909522999189617E-2</v>
      </c>
      <c r="W55" s="233">
        <f t="shared" si="7"/>
        <v>2.5742478437808393E-2</v>
      </c>
      <c r="X55" s="233">
        <f t="shared" si="7"/>
        <v>2.5975662103269972E-2</v>
      </c>
      <c r="Y55" s="233">
        <f t="shared" si="7"/>
        <v>2.5806978970284816E-2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2.5634739506630054E-2</v>
      </c>
      <c r="C56" s="300">
        <f t="shared" si="8"/>
        <v>2.6091373195126406E-2</v>
      </c>
      <c r="D56" s="300">
        <f t="shared" si="8"/>
        <v>2.5940360762407667E-2</v>
      </c>
      <c r="E56" s="300">
        <f t="shared" si="8"/>
        <v>2.6117565818146928E-2</v>
      </c>
      <c r="F56" s="300">
        <f t="shared" si="8"/>
        <v>2.6247530783311632E-2</v>
      </c>
      <c r="G56" s="300">
        <f t="shared" si="8"/>
        <v>2.6297021251604911E-2</v>
      </c>
      <c r="H56" s="300">
        <f t="shared" si="8"/>
        <v>2.6373820245110858E-2</v>
      </c>
      <c r="I56" s="300">
        <f t="shared" si="8"/>
        <v>2.6449768940655299E-2</v>
      </c>
      <c r="J56" s="300">
        <f t="shared" si="8"/>
        <v>2.6467359704341043E-2</v>
      </c>
      <c r="K56" s="300">
        <f t="shared" si="8"/>
        <v>2.6669180017975056E-2</v>
      </c>
      <c r="L56" s="300">
        <f t="shared" si="8"/>
        <v>2.679133648085576E-2</v>
      </c>
      <c r="M56" s="300">
        <f t="shared" si="8"/>
        <v>2.6750027758754812E-2</v>
      </c>
      <c r="N56" s="300">
        <f t="shared" si="8"/>
        <v>2.682294570627702E-2</v>
      </c>
      <c r="O56" s="300">
        <f t="shared" si="8"/>
        <v>2.6887010911162062E-2</v>
      </c>
      <c r="P56" s="300">
        <f t="shared" si="8"/>
        <v>2.6915158007861342E-2</v>
      </c>
      <c r="Q56" s="300">
        <f t="shared" si="8"/>
        <v>2.6873988379879202E-2</v>
      </c>
      <c r="R56" s="300">
        <f t="shared" si="8"/>
        <v>2.6928883585823984E-2</v>
      </c>
      <c r="S56" s="300">
        <f t="shared" si="8"/>
        <v>2.6914227769829623E-2</v>
      </c>
      <c r="T56" s="300">
        <f t="shared" si="8"/>
        <v>2.691762323181424E-2</v>
      </c>
      <c r="U56" s="300">
        <f t="shared" si="8"/>
        <v>2.693096545941193E-2</v>
      </c>
      <c r="V56" s="300">
        <f t="shared" si="8"/>
        <v>2.6908266439364531E-2</v>
      </c>
      <c r="W56" s="300">
        <f t="shared" si="8"/>
        <v>2.6906782430707619E-2</v>
      </c>
      <c r="X56" s="300">
        <f t="shared" si="8"/>
        <v>2.6899610126573915E-2</v>
      </c>
      <c r="Y56" s="300">
        <f t="shared" si="8"/>
        <v>2.6900893453369806E-2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0.18105660853539879</v>
      </c>
      <c r="C57" s="301">
        <f t="shared" si="9"/>
        <v>0.17748424001133031</v>
      </c>
      <c r="D57" s="301">
        <f t="shared" si="9"/>
        <v>0.17642593120074407</v>
      </c>
      <c r="E57" s="301">
        <f t="shared" si="9"/>
        <v>0.1753232773499776</v>
      </c>
      <c r="F57" s="301">
        <f t="shared" si="9"/>
        <v>0.17534269790384532</v>
      </c>
      <c r="G57" s="301">
        <f t="shared" si="9"/>
        <v>0.17543609371878877</v>
      </c>
      <c r="H57" s="301">
        <f t="shared" si="9"/>
        <v>0.17539581555658171</v>
      </c>
      <c r="I57" s="301">
        <f t="shared" si="9"/>
        <v>0.17475335921931667</v>
      </c>
      <c r="J57" s="301">
        <f t="shared" si="9"/>
        <v>0.17538754952576846</v>
      </c>
      <c r="K57" s="301">
        <f t="shared" si="9"/>
        <v>0.1748253645467234</v>
      </c>
      <c r="L57" s="301">
        <f t="shared" si="9"/>
        <v>0.17488474690849615</v>
      </c>
      <c r="M57" s="301">
        <f t="shared" si="9"/>
        <v>0.17481669339558381</v>
      </c>
      <c r="N57" s="301">
        <f t="shared" si="9"/>
        <v>0.17456155486150438</v>
      </c>
      <c r="O57" s="301">
        <f t="shared" si="9"/>
        <v>0.17455226665498186</v>
      </c>
      <c r="P57" s="301">
        <f t="shared" si="9"/>
        <v>0.1747221126042445</v>
      </c>
      <c r="Q57" s="301">
        <f t="shared" si="9"/>
        <v>0.17451666736986829</v>
      </c>
      <c r="R57" s="301">
        <f t="shared" si="9"/>
        <v>0.17473726716317459</v>
      </c>
      <c r="S57" s="301">
        <f t="shared" si="9"/>
        <v>0.17484366235019846</v>
      </c>
      <c r="T57" s="301">
        <f t="shared" si="9"/>
        <v>0.1748166426551335</v>
      </c>
      <c r="U57" s="301">
        <f t="shared" si="9"/>
        <v>0.17485367505591373</v>
      </c>
      <c r="V57" s="301">
        <f t="shared" si="9"/>
        <v>0.17475529723418104</v>
      </c>
      <c r="W57" s="301">
        <f t="shared" si="9"/>
        <v>0.17487370314510861</v>
      </c>
      <c r="X57" s="301">
        <f t="shared" si="9"/>
        <v>0.17482426013708172</v>
      </c>
      <c r="Y57" s="301">
        <f t="shared" si="9"/>
        <v>0.17494052815672143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0.12202995072434779</v>
      </c>
      <c r="C58" s="302">
        <f t="shared" si="10"/>
        <v>0.10465248892758922</v>
      </c>
      <c r="D58" s="302">
        <f t="shared" si="10"/>
        <v>9.4394552839778489E-2</v>
      </c>
      <c r="E58" s="302">
        <f t="shared" si="10"/>
        <v>8.4480553700753941E-2</v>
      </c>
      <c r="F58" s="302">
        <f t="shared" si="10"/>
        <v>8.3544289122046908E-2</v>
      </c>
      <c r="G58" s="302">
        <f t="shared" si="10"/>
        <v>8.5215043787552291E-2</v>
      </c>
      <c r="H58" s="302">
        <f t="shared" si="10"/>
        <v>8.743089163012574E-2</v>
      </c>
      <c r="I58" s="302">
        <f t="shared" si="10"/>
        <v>7.5821946863492931E-2</v>
      </c>
      <c r="J58" s="302">
        <f t="shared" si="10"/>
        <v>7.8188051881410592E-2</v>
      </c>
      <c r="K58" s="302">
        <f t="shared" si="10"/>
        <v>6.3208867428046767E-2</v>
      </c>
      <c r="L58" s="302">
        <f t="shared" si="10"/>
        <v>5.5658533336916075E-2</v>
      </c>
      <c r="M58" s="302">
        <f t="shared" si="10"/>
        <v>6.7277577012358036E-2</v>
      </c>
      <c r="N58" s="302">
        <f t="shared" si="10"/>
        <v>6.1330880182936788E-2</v>
      </c>
      <c r="O58" s="302">
        <f t="shared" si="10"/>
        <v>5.6132589434478186E-2</v>
      </c>
      <c r="P58" s="302">
        <f t="shared" si="10"/>
        <v>5.5826475348625358E-2</v>
      </c>
      <c r="Q58" s="302">
        <f t="shared" si="10"/>
        <v>6.2164321414818161E-2</v>
      </c>
      <c r="R58" s="302">
        <f t="shared" si="10"/>
        <v>6.3963484412999219E-2</v>
      </c>
      <c r="S58" s="302">
        <f t="shared" si="10"/>
        <v>6.3884719859054265E-2</v>
      </c>
      <c r="T58" s="302">
        <f t="shared" si="10"/>
        <v>5.8411286625914285E-2</v>
      </c>
      <c r="U58" s="302">
        <f t="shared" si="10"/>
        <v>5.7769131579419271E-2</v>
      </c>
      <c r="V58" s="302">
        <f t="shared" si="10"/>
        <v>6.1623347911055906E-2</v>
      </c>
      <c r="W58" s="302">
        <f t="shared" si="10"/>
        <v>6.5520880743208457E-2</v>
      </c>
      <c r="X58" s="302">
        <f t="shared" si="10"/>
        <v>6.0512606196711317E-2</v>
      </c>
      <c r="Y58" s="302">
        <f t="shared" si="10"/>
        <v>6.4439825751578556E-2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5.9026657811050993E-2</v>
      </c>
      <c r="C59" s="302">
        <f t="shared" si="11"/>
        <v>7.2831751083741084E-2</v>
      </c>
      <c r="D59" s="302">
        <f t="shared" si="11"/>
        <v>8.2031378360965579E-2</v>
      </c>
      <c r="E59" s="302">
        <f t="shared" si="11"/>
        <v>9.0842723649223661E-2</v>
      </c>
      <c r="F59" s="302">
        <f t="shared" si="11"/>
        <v>9.1798408781798402E-2</v>
      </c>
      <c r="G59" s="302">
        <f t="shared" si="11"/>
        <v>9.0221049931236461E-2</v>
      </c>
      <c r="H59" s="302">
        <f t="shared" si="11"/>
        <v>8.7964923926455954E-2</v>
      </c>
      <c r="I59" s="302">
        <f t="shared" si="11"/>
        <v>9.8931412355823742E-2</v>
      </c>
      <c r="J59" s="302">
        <f t="shared" si="11"/>
        <v>9.7199497644357896E-2</v>
      </c>
      <c r="K59" s="302">
        <f t="shared" si="11"/>
        <v>0.11161649711867663</v>
      </c>
      <c r="L59" s="302">
        <f t="shared" si="11"/>
        <v>0.11922621357158006</v>
      </c>
      <c r="M59" s="302">
        <f t="shared" si="11"/>
        <v>0.1075391163832258</v>
      </c>
      <c r="N59" s="302">
        <f t="shared" si="11"/>
        <v>0.11323067467856758</v>
      </c>
      <c r="O59" s="302">
        <f t="shared" si="11"/>
        <v>0.11841967722050367</v>
      </c>
      <c r="P59" s="302">
        <f t="shared" si="11"/>
        <v>0.11889563725561912</v>
      </c>
      <c r="Q59" s="302">
        <f t="shared" si="11"/>
        <v>0.11235234595505014</v>
      </c>
      <c r="R59" s="302">
        <f t="shared" si="11"/>
        <v>0.1107737827501754</v>
      </c>
      <c r="S59" s="302">
        <f t="shared" si="11"/>
        <v>0.11095894249114421</v>
      </c>
      <c r="T59" s="302">
        <f t="shared" si="11"/>
        <v>0.1164053560292192</v>
      </c>
      <c r="U59" s="302">
        <f t="shared" si="11"/>
        <v>0.11708454347649447</v>
      </c>
      <c r="V59" s="302">
        <f t="shared" si="11"/>
        <v>0.11313194932312511</v>
      </c>
      <c r="W59" s="302">
        <f t="shared" si="11"/>
        <v>0.10935282240190015</v>
      </c>
      <c r="X59" s="302">
        <f t="shared" si="11"/>
        <v>0.11431165394037038</v>
      </c>
      <c r="Y59" s="302">
        <f t="shared" si="11"/>
        <v>0.11050070240514287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8.4093163950415342E-2</v>
      </c>
      <c r="C60" s="301">
        <f t="shared" si="12"/>
        <v>8.5326757023923935E-2</v>
      </c>
      <c r="D60" s="301">
        <f t="shared" si="12"/>
        <v>8.2580907731016076E-2</v>
      </c>
      <c r="E60" s="301">
        <f t="shared" si="12"/>
        <v>8.2706656021665423E-2</v>
      </c>
      <c r="F60" s="301">
        <f t="shared" si="12"/>
        <v>8.3526732306375001E-2</v>
      </c>
      <c r="G60" s="301">
        <f t="shared" si="12"/>
        <v>8.4195831836565566E-2</v>
      </c>
      <c r="H60" s="301">
        <f t="shared" si="12"/>
        <v>8.5212118028561407E-2</v>
      </c>
      <c r="I60" s="301">
        <f t="shared" si="12"/>
        <v>8.4228430852562292E-2</v>
      </c>
      <c r="J60" s="301">
        <f t="shared" si="12"/>
        <v>8.4578720302783017E-2</v>
      </c>
      <c r="K60" s="301">
        <f t="shared" si="12"/>
        <v>8.3186337307944003E-2</v>
      </c>
      <c r="L60" s="301">
        <f t="shared" si="12"/>
        <v>8.2192669229478696E-2</v>
      </c>
      <c r="M60" s="301">
        <f t="shared" si="12"/>
        <v>8.458959301401478E-2</v>
      </c>
      <c r="N60" s="301">
        <f t="shared" si="12"/>
        <v>8.3945184774555773E-2</v>
      </c>
      <c r="O60" s="301">
        <f t="shared" si="12"/>
        <v>8.3392509094482106E-2</v>
      </c>
      <c r="P60" s="301">
        <f t="shared" si="12"/>
        <v>8.3158204635481306E-2</v>
      </c>
      <c r="Q60" s="301">
        <f t="shared" si="12"/>
        <v>8.4292932694002454E-2</v>
      </c>
      <c r="R60" s="301">
        <f t="shared" si="12"/>
        <v>8.4457093413479872E-2</v>
      </c>
      <c r="S60" s="301">
        <f t="shared" si="12"/>
        <v>8.4258039893110259E-2</v>
      </c>
      <c r="T60" s="301">
        <f t="shared" si="12"/>
        <v>8.3495609842882401E-2</v>
      </c>
      <c r="U60" s="301">
        <f t="shared" si="12"/>
        <v>8.3429121627290104E-2</v>
      </c>
      <c r="V60" s="301">
        <f t="shared" si="12"/>
        <v>8.4049212738318793E-2</v>
      </c>
      <c r="W60" s="301">
        <f t="shared" si="12"/>
        <v>8.465457111407701E-2</v>
      </c>
      <c r="X60" s="301">
        <f t="shared" si="12"/>
        <v>8.3752315218500323E-2</v>
      </c>
      <c r="Y60" s="301">
        <f t="shared" si="12"/>
        <v>8.4225245663288345E-2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6.2212113854521738E-2</v>
      </c>
      <c r="C61" s="302">
        <f t="shared" si="13"/>
        <v>6.2438314957645583E-2</v>
      </c>
      <c r="D61" s="302">
        <f t="shared" si="13"/>
        <v>5.9123313545387343E-2</v>
      </c>
      <c r="E61" s="302">
        <f t="shared" si="13"/>
        <v>5.8725051309703034E-2</v>
      </c>
      <c r="F61" s="302">
        <f t="shared" si="13"/>
        <v>5.9437191399357887E-2</v>
      </c>
      <c r="G61" s="302">
        <f t="shared" si="13"/>
        <v>6.0182646516593205E-2</v>
      </c>
      <c r="H61" s="302">
        <f t="shared" si="13"/>
        <v>6.1341107832626397E-2</v>
      </c>
      <c r="I61" s="302">
        <f t="shared" si="13"/>
        <v>5.9709761647553893E-2</v>
      </c>
      <c r="J61" s="302">
        <f t="shared" si="13"/>
        <v>6.0047088218349635E-2</v>
      </c>
      <c r="K61" s="302">
        <f t="shared" si="13"/>
        <v>5.7902565953206218E-2</v>
      </c>
      <c r="L61" s="302">
        <f t="shared" si="13"/>
        <v>5.6532669039311256E-2</v>
      </c>
      <c r="M61" s="302">
        <f t="shared" si="13"/>
        <v>5.9479949399865964E-2</v>
      </c>
      <c r="N61" s="302">
        <f t="shared" si="13"/>
        <v>5.8583139379046911E-2</v>
      </c>
      <c r="O61" s="302">
        <f t="shared" si="13"/>
        <v>5.7782895915748061E-2</v>
      </c>
      <c r="P61" s="302">
        <f t="shared" si="13"/>
        <v>5.7494734860925781E-2</v>
      </c>
      <c r="Q61" s="302">
        <f t="shared" si="13"/>
        <v>5.896824485246633E-2</v>
      </c>
      <c r="R61" s="302">
        <f t="shared" si="13"/>
        <v>5.9161256363470333E-2</v>
      </c>
      <c r="S61" s="302">
        <f t="shared" si="13"/>
        <v>5.8938817942329066E-2</v>
      </c>
      <c r="T61" s="302">
        <f t="shared" si="13"/>
        <v>5.7920855670887422E-2</v>
      </c>
      <c r="U61" s="302">
        <f t="shared" si="13"/>
        <v>5.7813352594222572E-2</v>
      </c>
      <c r="V61" s="302">
        <f t="shared" si="13"/>
        <v>5.8637949796805894E-2</v>
      </c>
      <c r="W61" s="302">
        <f t="shared" si="13"/>
        <v>5.9407140338534177E-2</v>
      </c>
      <c r="X61" s="302">
        <f t="shared" si="13"/>
        <v>5.8276185078754761E-2</v>
      </c>
      <c r="Y61" s="302">
        <f t="shared" si="13"/>
        <v>5.8914554750124373E-2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2.1881050095893608E-2</v>
      </c>
      <c r="C62" s="302">
        <f t="shared" si="14"/>
        <v>2.2888442066278346E-2</v>
      </c>
      <c r="D62" s="302">
        <f t="shared" si="14"/>
        <v>2.3457594185628729E-2</v>
      </c>
      <c r="E62" s="302">
        <f t="shared" si="14"/>
        <v>2.3981604711962395E-2</v>
      </c>
      <c r="F62" s="302">
        <f t="shared" si="14"/>
        <v>2.4089540907017121E-2</v>
      </c>
      <c r="G62" s="302">
        <f t="shared" si="14"/>
        <v>2.401318531997236E-2</v>
      </c>
      <c r="H62" s="302">
        <f t="shared" si="14"/>
        <v>2.3871010195935016E-2</v>
      </c>
      <c r="I62" s="302">
        <f t="shared" si="14"/>
        <v>2.4518669205008399E-2</v>
      </c>
      <c r="J62" s="302">
        <f t="shared" si="14"/>
        <v>2.4531632084433382E-2</v>
      </c>
      <c r="K62" s="302">
        <f t="shared" si="14"/>
        <v>2.5283771354737781E-2</v>
      </c>
      <c r="L62" s="302">
        <f t="shared" si="14"/>
        <v>2.566000019016744E-2</v>
      </c>
      <c r="M62" s="302">
        <f t="shared" si="14"/>
        <v>2.5109643614148813E-2</v>
      </c>
      <c r="N62" s="302">
        <f t="shared" si="14"/>
        <v>2.5362045395508872E-2</v>
      </c>
      <c r="O62" s="302">
        <f t="shared" si="14"/>
        <v>2.5609613178734027E-2</v>
      </c>
      <c r="P62" s="302">
        <f t="shared" si="14"/>
        <v>2.5663469774555525E-2</v>
      </c>
      <c r="Q62" s="302">
        <f t="shared" si="14"/>
        <v>2.5324687841536121E-2</v>
      </c>
      <c r="R62" s="302">
        <f t="shared" si="14"/>
        <v>2.5295837050009536E-2</v>
      </c>
      <c r="S62" s="302">
        <f t="shared" si="14"/>
        <v>2.5319221950781196E-2</v>
      </c>
      <c r="T62" s="302">
        <f t="shared" si="14"/>
        <v>2.5574754171994982E-2</v>
      </c>
      <c r="U62" s="302">
        <f t="shared" si="14"/>
        <v>2.5615769033067535E-2</v>
      </c>
      <c r="V62" s="302">
        <f t="shared" si="14"/>
        <v>2.5411262941512903E-2</v>
      </c>
      <c r="W62" s="302">
        <f t="shared" si="14"/>
        <v>2.5247430775542843E-2</v>
      </c>
      <c r="X62" s="302">
        <f t="shared" si="14"/>
        <v>2.5476130139745558E-2</v>
      </c>
      <c r="Y62" s="302">
        <f t="shared" si="14"/>
        <v>2.5310690913163975E-2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0.25865229790771255</v>
      </c>
      <c r="C63" s="301">
        <f t="shared" si="15"/>
        <v>0.25354891430190041</v>
      </c>
      <c r="D63" s="301">
        <f t="shared" si="15"/>
        <v>0.25203704457249165</v>
      </c>
      <c r="E63" s="301">
        <f t="shared" si="15"/>
        <v>0.2504618247856823</v>
      </c>
      <c r="F63" s="301">
        <f t="shared" si="15"/>
        <v>0.25048956843406484</v>
      </c>
      <c r="G63" s="301">
        <f t="shared" si="15"/>
        <v>0.25062299102684105</v>
      </c>
      <c r="H63" s="301">
        <f t="shared" si="15"/>
        <v>0.25056545079511666</v>
      </c>
      <c r="I63" s="301">
        <f t="shared" si="15"/>
        <v>0.24964765602759525</v>
      </c>
      <c r="J63" s="301">
        <f t="shared" si="15"/>
        <v>0.25055364217966936</v>
      </c>
      <c r="K63" s="301">
        <f t="shared" si="15"/>
        <v>0.24975052078103335</v>
      </c>
      <c r="L63" s="301">
        <f t="shared" si="15"/>
        <v>0.24983535272642302</v>
      </c>
      <c r="M63" s="301">
        <f t="shared" si="15"/>
        <v>0.24973813342226273</v>
      </c>
      <c r="N63" s="301">
        <f t="shared" si="15"/>
        <v>0.24937364980214924</v>
      </c>
      <c r="O63" s="301">
        <f t="shared" si="15"/>
        <v>0.24936038093568832</v>
      </c>
      <c r="P63" s="301">
        <f t="shared" si="15"/>
        <v>0.2496030180060636</v>
      </c>
      <c r="Q63" s="301">
        <f t="shared" si="15"/>
        <v>0.24930952481409763</v>
      </c>
      <c r="R63" s="301">
        <f t="shared" si="15"/>
        <v>0.24962466737596367</v>
      </c>
      <c r="S63" s="301">
        <f t="shared" si="15"/>
        <v>0.24977666050028352</v>
      </c>
      <c r="T63" s="301">
        <f t="shared" si="15"/>
        <v>0.24973806093590484</v>
      </c>
      <c r="U63" s="301">
        <f t="shared" si="15"/>
        <v>0.24979096436559103</v>
      </c>
      <c r="V63" s="301">
        <f t="shared" si="15"/>
        <v>0.24965042462025866</v>
      </c>
      <c r="W63" s="301">
        <f t="shared" si="15"/>
        <v>0.24981957592158383</v>
      </c>
      <c r="X63" s="301">
        <f t="shared" si="15"/>
        <v>0.24974894305297399</v>
      </c>
      <c r="Y63" s="301">
        <f t="shared" si="15"/>
        <v>0.24991504022388766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0.17432850103478253</v>
      </c>
      <c r="C64" s="302">
        <f t="shared" si="16"/>
        <v>0.14950355561084175</v>
      </c>
      <c r="D64" s="302">
        <f t="shared" si="16"/>
        <v>0.13484936119968366</v>
      </c>
      <c r="E64" s="302">
        <f t="shared" si="16"/>
        <v>0.12068650528679128</v>
      </c>
      <c r="F64" s="302">
        <f t="shared" si="16"/>
        <v>0.11934898446006702</v>
      </c>
      <c r="G64" s="302">
        <f t="shared" si="16"/>
        <v>0.12173577683936042</v>
      </c>
      <c r="H64" s="302">
        <f t="shared" si="16"/>
        <v>0.12490127375732255</v>
      </c>
      <c r="I64" s="302">
        <f t="shared" si="16"/>
        <v>0.10831706694784705</v>
      </c>
      <c r="J64" s="302">
        <f t="shared" si="16"/>
        <v>0.11169721697344377</v>
      </c>
      <c r="K64" s="302">
        <f t="shared" si="16"/>
        <v>9.0298382040066849E-2</v>
      </c>
      <c r="L64" s="302">
        <f t="shared" si="16"/>
        <v>7.9512190481308725E-2</v>
      </c>
      <c r="M64" s="302">
        <f t="shared" si="16"/>
        <v>9.6110824303368689E-2</v>
      </c>
      <c r="N64" s="302">
        <f t="shared" si="16"/>
        <v>8.7615543118481201E-2</v>
      </c>
      <c r="O64" s="302">
        <f t="shared" si="16"/>
        <v>8.0189413477825988E-2</v>
      </c>
      <c r="P64" s="302">
        <f t="shared" si="16"/>
        <v>7.9752107640893383E-2</v>
      </c>
      <c r="Q64" s="302">
        <f t="shared" si="16"/>
        <v>8.8806173449740261E-2</v>
      </c>
      <c r="R64" s="302">
        <f t="shared" si="16"/>
        <v>9.1376406304284591E-2</v>
      </c>
      <c r="S64" s="302">
        <f t="shared" si="16"/>
        <v>9.126388551293467E-2</v>
      </c>
      <c r="T64" s="302">
        <f t="shared" si="16"/>
        <v>8.3444695179877515E-2</v>
      </c>
      <c r="U64" s="302">
        <f t="shared" si="16"/>
        <v>8.2527330827741829E-2</v>
      </c>
      <c r="V64" s="302">
        <f t="shared" si="16"/>
        <v>8.8033354158651336E-2</v>
      </c>
      <c r="W64" s="302">
        <f t="shared" si="16"/>
        <v>9.3601258204583551E-2</v>
      </c>
      <c r="X64" s="302">
        <f t="shared" si="16"/>
        <v>8.6446580281016164E-2</v>
      </c>
      <c r="Y64" s="302">
        <f t="shared" si="16"/>
        <v>9.20568939308265E-2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8.4323796872930012E-2</v>
      </c>
      <c r="C65" s="302">
        <f t="shared" si="17"/>
        <v>0.10404535869105866</v>
      </c>
      <c r="D65" s="302">
        <f t="shared" si="17"/>
        <v>0.11718768337280801</v>
      </c>
      <c r="E65" s="302">
        <f t="shared" si="17"/>
        <v>0.12977531949889098</v>
      </c>
      <c r="F65" s="302">
        <f t="shared" si="17"/>
        <v>0.13114058397399778</v>
      </c>
      <c r="G65" s="302">
        <f t="shared" si="17"/>
        <v>0.12888721418748064</v>
      </c>
      <c r="H65" s="302">
        <f t="shared" si="17"/>
        <v>0.12566417703779414</v>
      </c>
      <c r="I65" s="302">
        <f t="shared" si="17"/>
        <v>0.14133058907974821</v>
      </c>
      <c r="J65" s="302">
        <f t="shared" si="17"/>
        <v>0.13885642520622557</v>
      </c>
      <c r="K65" s="302">
        <f t="shared" si="17"/>
        <v>0.15945213874096653</v>
      </c>
      <c r="L65" s="302">
        <f t="shared" si="17"/>
        <v>0.17032316224511432</v>
      </c>
      <c r="M65" s="302">
        <f t="shared" si="17"/>
        <v>0.15362730911889402</v>
      </c>
      <c r="N65" s="302">
        <f t="shared" si="17"/>
        <v>0.16175810668366802</v>
      </c>
      <c r="O65" s="302">
        <f t="shared" si="17"/>
        <v>0.16917096745786231</v>
      </c>
      <c r="P65" s="302">
        <f t="shared" si="17"/>
        <v>0.16985091036517022</v>
      </c>
      <c r="Q65" s="302">
        <f t="shared" si="17"/>
        <v>0.16050335136435737</v>
      </c>
      <c r="R65" s="302">
        <f t="shared" si="17"/>
        <v>0.15824826107167908</v>
      </c>
      <c r="S65" s="302">
        <f t="shared" si="17"/>
        <v>0.15851277498734886</v>
      </c>
      <c r="T65" s="302">
        <f t="shared" si="17"/>
        <v>0.16629336575602735</v>
      </c>
      <c r="U65" s="302">
        <f t="shared" si="17"/>
        <v>0.16726363353784923</v>
      </c>
      <c r="V65" s="302">
        <f t="shared" si="17"/>
        <v>0.16161707046160734</v>
      </c>
      <c r="W65" s="302">
        <f t="shared" si="17"/>
        <v>0.15621831771700032</v>
      </c>
      <c r="X65" s="302">
        <f t="shared" si="17"/>
        <v>0.16330236277195781</v>
      </c>
      <c r="Y65" s="302">
        <f t="shared" si="17"/>
        <v>0.15785814629306119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0.16889085058944997</v>
      </c>
      <c r="C66" s="301">
        <f t="shared" si="18"/>
        <v>0.16290833046322406</v>
      </c>
      <c r="D66" s="301">
        <f t="shared" si="18"/>
        <v>0.1610487384012316</v>
      </c>
      <c r="E66" s="301">
        <f t="shared" si="18"/>
        <v>0.15667812910249404</v>
      </c>
      <c r="F66" s="301">
        <f t="shared" si="18"/>
        <v>0.15429147294093479</v>
      </c>
      <c r="G66" s="301">
        <f t="shared" si="18"/>
        <v>0.15432898156765837</v>
      </c>
      <c r="H66" s="301">
        <f t="shared" si="18"/>
        <v>0.15516391943410446</v>
      </c>
      <c r="I66" s="301">
        <f t="shared" si="18"/>
        <v>0.14929466617719625</v>
      </c>
      <c r="J66" s="301">
        <f t="shared" si="18"/>
        <v>0.14721973979063169</v>
      </c>
      <c r="K66" s="301">
        <f t="shared" si="18"/>
        <v>0.14009340315208446</v>
      </c>
      <c r="L66" s="301">
        <f t="shared" si="18"/>
        <v>0.13597754824421374</v>
      </c>
      <c r="M66" s="301">
        <f t="shared" si="18"/>
        <v>0.14087188537450823</v>
      </c>
      <c r="N66" s="301">
        <f t="shared" si="18"/>
        <v>0.13881385758556219</v>
      </c>
      <c r="O66" s="301">
        <f t="shared" si="18"/>
        <v>0.13613811242237778</v>
      </c>
      <c r="P66" s="301">
        <f t="shared" si="18"/>
        <v>0.13523849675945962</v>
      </c>
      <c r="Q66" s="301">
        <f t="shared" si="18"/>
        <v>0.13900497913559828</v>
      </c>
      <c r="R66" s="301">
        <f t="shared" si="18"/>
        <v>0.13862157390562985</v>
      </c>
      <c r="S66" s="301">
        <f t="shared" si="18"/>
        <v>0.13827586368760181</v>
      </c>
      <c r="T66" s="301">
        <f t="shared" si="18"/>
        <v>0.13581107949396337</v>
      </c>
      <c r="U66" s="301">
        <f t="shared" si="18"/>
        <v>0.13524630987801764</v>
      </c>
      <c r="V66" s="301">
        <f t="shared" si="18"/>
        <v>0.13752041966792022</v>
      </c>
      <c r="W66" s="301">
        <f t="shared" si="18"/>
        <v>0.13873798145376529</v>
      </c>
      <c r="X66" s="301">
        <f t="shared" si="18"/>
        <v>0.13682346389142522</v>
      </c>
      <c r="Y66" s="301">
        <f t="shared" si="18"/>
        <v>0.13819656580812142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0.10296964751008753</v>
      </c>
      <c r="C67" s="301">
        <f t="shared" si="19"/>
        <v>0.10771031560601571</v>
      </c>
      <c r="D67" s="301">
        <f t="shared" si="19"/>
        <v>0.11038867852060576</v>
      </c>
      <c r="E67" s="301">
        <f t="shared" si="19"/>
        <v>0.11285461040923474</v>
      </c>
      <c r="F67" s="301">
        <f t="shared" si="19"/>
        <v>0.11336254544478637</v>
      </c>
      <c r="G67" s="301">
        <f t="shared" si="19"/>
        <v>0.11300322503516398</v>
      </c>
      <c r="H67" s="301">
        <f t="shared" si="19"/>
        <v>0.11233416562792943</v>
      </c>
      <c r="I67" s="301">
        <f t="shared" si="19"/>
        <v>0.11538197272945121</v>
      </c>
      <c r="J67" s="301">
        <f t="shared" si="19"/>
        <v>0.11544297451498058</v>
      </c>
      <c r="K67" s="301">
        <f t="shared" si="19"/>
        <v>0.11898245343406011</v>
      </c>
      <c r="L67" s="301">
        <f t="shared" si="19"/>
        <v>0.12075294207137613</v>
      </c>
      <c r="M67" s="301">
        <f t="shared" si="19"/>
        <v>0.118163028772465</v>
      </c>
      <c r="N67" s="301">
        <f t="shared" si="19"/>
        <v>0.11935080186121813</v>
      </c>
      <c r="O67" s="301">
        <f t="shared" si="19"/>
        <v>0.12051582672345418</v>
      </c>
      <c r="P67" s="301">
        <f t="shared" si="19"/>
        <v>0.12076926952732008</v>
      </c>
      <c r="Q67" s="301">
        <f t="shared" si="19"/>
        <v>0.11917500160722871</v>
      </c>
      <c r="R67" s="301">
        <f t="shared" si="19"/>
        <v>0.11903923317651531</v>
      </c>
      <c r="S67" s="301">
        <f t="shared" si="19"/>
        <v>0.11914927976838205</v>
      </c>
      <c r="T67" s="301">
        <f t="shared" si="19"/>
        <v>0.12035178433879984</v>
      </c>
      <c r="U67" s="301">
        <f t="shared" si="19"/>
        <v>0.1205447954497295</v>
      </c>
      <c r="V67" s="301">
        <f t="shared" si="19"/>
        <v>0.11958241384241361</v>
      </c>
      <c r="W67" s="301">
        <f t="shared" si="19"/>
        <v>0.11881143894373107</v>
      </c>
      <c r="X67" s="301">
        <f t="shared" si="19"/>
        <v>0.1198876712458614</v>
      </c>
      <c r="Y67" s="301">
        <f t="shared" si="19"/>
        <v>0.1191091337090068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6.9726481718796571E-2</v>
      </c>
      <c r="C68" s="235">
        <f t="shared" si="20"/>
        <v>7.2936652048778874E-2</v>
      </c>
      <c r="D68" s="235">
        <f t="shared" si="20"/>
        <v>7.4750320710528617E-2</v>
      </c>
      <c r="E68" s="235">
        <f t="shared" si="20"/>
        <v>7.642014049635866E-2</v>
      </c>
      <c r="F68" s="235">
        <f t="shared" si="20"/>
        <v>7.6764091590949504E-2</v>
      </c>
      <c r="G68" s="235">
        <f t="shared" si="20"/>
        <v>7.6520775734495089E-2</v>
      </c>
      <c r="H68" s="235">
        <f t="shared" si="20"/>
        <v>7.6067718356370537E-2</v>
      </c>
      <c r="I68" s="235">
        <f t="shared" si="20"/>
        <v>7.8131558247886715E-2</v>
      </c>
      <c r="J68" s="235">
        <f t="shared" si="20"/>
        <v>7.8172865953471629E-2</v>
      </c>
      <c r="K68" s="235">
        <f t="shared" si="20"/>
        <v>8.0569644209132665E-2</v>
      </c>
      <c r="L68" s="235">
        <f t="shared" si="20"/>
        <v>8.1768540646950064E-2</v>
      </c>
      <c r="M68" s="235">
        <f t="shared" si="20"/>
        <v>8.0014766144885174E-2</v>
      </c>
      <c r="N68" s="235">
        <f t="shared" si="20"/>
        <v>8.081907343894397E-2</v>
      </c>
      <c r="O68" s="235">
        <f t="shared" si="20"/>
        <v>8.1607976642198016E-2</v>
      </c>
      <c r="P68" s="235">
        <f t="shared" si="20"/>
        <v>8.1779596876488711E-2</v>
      </c>
      <c r="Q68" s="235">
        <f t="shared" si="20"/>
        <v>8.0700029298341733E-2</v>
      </c>
      <c r="R68" s="235">
        <f t="shared" si="20"/>
        <v>8.0608092934267087E-2</v>
      </c>
      <c r="S68" s="235">
        <f t="shared" si="20"/>
        <v>8.0682611609056765E-2</v>
      </c>
      <c r="T68" s="235">
        <f t="shared" si="20"/>
        <v>8.1496894409605281E-2</v>
      </c>
      <c r="U68" s="235">
        <f t="shared" si="20"/>
        <v>8.1627592979748961E-2</v>
      </c>
      <c r="V68" s="235">
        <f t="shared" si="20"/>
        <v>8.0975910807655913E-2</v>
      </c>
      <c r="W68" s="235">
        <f t="shared" si="20"/>
        <v>8.0453840775578045E-2</v>
      </c>
      <c r="X68" s="235">
        <f t="shared" si="20"/>
        <v>8.1182617592380532E-2</v>
      </c>
      <c r="Y68" s="235">
        <f t="shared" si="20"/>
        <v>8.0655426476905739E-2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27.050993014354052</v>
      </c>
      <c r="D72" s="322">
        <f t="shared" si="21"/>
        <v>27.358143238711236</v>
      </c>
      <c r="E72" s="322">
        <f t="shared" si="21"/>
        <v>30.318407752089222</v>
      </c>
      <c r="F72" s="322">
        <f t="shared" si="21"/>
        <v>29.668429317156548</v>
      </c>
      <c r="G72" s="322">
        <f t="shared" si="21"/>
        <v>29.042527615072665</v>
      </c>
      <c r="H72" s="322">
        <f t="shared" si="21"/>
        <v>27.235529360679934</v>
      </c>
      <c r="I72" s="322">
        <f t="shared" si="21"/>
        <v>25.847240732024659</v>
      </c>
      <c r="J72" s="322">
        <f t="shared" si="21"/>
        <v>27.252915675471094</v>
      </c>
      <c r="K72" s="322">
        <f t="shared" si="21"/>
        <v>28.601577133600909</v>
      </c>
      <c r="L72" s="322">
        <f t="shared" si="21"/>
        <v>28.208621376604412</v>
      </c>
      <c r="M72" s="322">
        <f t="shared" si="21"/>
        <v>26.045680372108176</v>
      </c>
      <c r="N72" s="322">
        <f t="shared" si="21"/>
        <v>25.856605727825052</v>
      </c>
      <c r="O72" s="322">
        <f t="shared" si="21"/>
        <v>26.491190355758476</v>
      </c>
      <c r="P72" s="322">
        <f t="shared" si="21"/>
        <v>24.81819220777189</v>
      </c>
      <c r="Q72" s="322">
        <f t="shared" si="21"/>
        <v>23.987117146307202</v>
      </c>
      <c r="R72" s="322">
        <f t="shared" si="21"/>
        <v>23.737952645081467</v>
      </c>
      <c r="S72" s="322">
        <f t="shared" si="21"/>
        <v>23.500397149372759</v>
      </c>
      <c r="T72" s="322">
        <f t="shared" si="21"/>
        <v>23.003544119985047</v>
      </c>
      <c r="U72" s="322">
        <f t="shared" si="21"/>
        <v>22.716965646440041</v>
      </c>
      <c r="V72" s="322">
        <f t="shared" si="21"/>
        <v>22.967783633906759</v>
      </c>
      <c r="W72" s="322">
        <f t="shared" si="21"/>
        <v>22.928936075544868</v>
      </c>
      <c r="X72" s="322">
        <f t="shared" si="21"/>
        <v>21.73929982877004</v>
      </c>
      <c r="Y72" s="322">
        <f t="shared" si="21"/>
        <v>20.779062437262581</v>
      </c>
      <c r="DA72" s="95"/>
    </row>
    <row r="73" spans="1:105" ht="12" customHeight="1" x14ac:dyDescent="0.25">
      <c r="A73" s="55" t="s">
        <v>91</v>
      </c>
      <c r="B73" s="334">
        <f>IF(B$6=0,0,B$6/MAE!B$5*1000)</f>
        <v>0.55492319669721402</v>
      </c>
      <c r="C73" s="334">
        <f>IF(C$6=0,0,C$6/MAE!C$5*1000)</f>
        <v>0.60701479063170893</v>
      </c>
      <c r="D73" s="334">
        <f>IF(D$6=0,0,D$6/MAE!D$5*1000)</f>
        <v>0.62917276643724551</v>
      </c>
      <c r="E73" s="334">
        <f>IF(E$6=0,0,E$6/MAE!E$5*1000)</f>
        <v>0.71282751981049042</v>
      </c>
      <c r="F73" s="334">
        <f>IF(F$6=0,0,F$6/MAE!F$5*1000)</f>
        <v>0.70068513890449857</v>
      </c>
      <c r="G73" s="334">
        <f>IF(G$6=0,0,G$6/MAE!G$5*1000)</f>
        <v>0.68372901743250492</v>
      </c>
      <c r="H73" s="334">
        <f>IF(H$6=0,0,H$6/MAE!H$5*1000)</f>
        <v>0.63739176378478224</v>
      </c>
      <c r="I73" s="334">
        <f>IF(I$6=0,0,I$6/MAE!I$5*1000)</f>
        <v>0.62131367193208986</v>
      </c>
      <c r="J73" s="334">
        <f>IF(J$6=0,0,J$6/MAE!J$5*1000)</f>
        <v>0.65544951037131771</v>
      </c>
      <c r="K73" s="334">
        <f>IF(K$6=0,0,K$6/MAE!K$5*1000)</f>
        <v>0.70897621238319763</v>
      </c>
      <c r="L73" s="334">
        <f>IF(L$6=0,0,L$6/MAE!L$5*1000)</f>
        <v>0.7096404214588532</v>
      </c>
      <c r="M73" s="334">
        <f>IF(M$6=0,0,M$6/MAE!M$5*1000)</f>
        <v>0.64117426650163423</v>
      </c>
      <c r="N73" s="334">
        <f>IF(N$6=0,0,N$6/MAE!N$5*1000)</f>
        <v>0.64291804729693458</v>
      </c>
      <c r="O73" s="334">
        <f>IF(O$6=0,0,O$6/MAE!O$5*1000)</f>
        <v>0.66512660554429803</v>
      </c>
      <c r="P73" s="334">
        <f>IF(P$6=0,0,P$6/MAE!P$5*1000)</f>
        <v>0.62443227998359174</v>
      </c>
      <c r="Q73" s="334">
        <f>IF(Q$6=0,0,Q$6/MAE!Q$5*1000)</f>
        <v>0.59555515092998856</v>
      </c>
      <c r="R73" s="334">
        <f>IF(R$6=0,0,R$6/MAE!R$5*1000)</f>
        <v>0.58869743334394453</v>
      </c>
      <c r="S73" s="334">
        <f>IF(S$6=0,0,S$6/MAE!S$5*1000)</f>
        <v>0.58334487387889666</v>
      </c>
      <c r="T73" s="334">
        <f>IF(T$6=0,0,T$6/MAE!T$5*1000)</f>
        <v>0.57677449603260578</v>
      </c>
      <c r="U73" s="334">
        <f>IF(U$6=0,0,U$6/MAE!U$5*1000)</f>
        <v>0.57050249522680208</v>
      </c>
      <c r="V73" s="334">
        <f>IF(V$6=0,0,V$6/MAE!V$5*1000)</f>
        <v>0.57219645990684398</v>
      </c>
      <c r="W73" s="334">
        <f>IF(W$6=0,0,W$6/MAE!W$5*1000)</f>
        <v>0.56754581012173133</v>
      </c>
      <c r="X73" s="334">
        <f>IF(X$6=0,0,X$6/MAE!X$5*1000)</f>
        <v>0.54297375645558199</v>
      </c>
      <c r="Y73" s="334">
        <f>IF(Y$6=0,0,Y$6/MAE!Y$5*1000)</f>
        <v>0.5156200262891063</v>
      </c>
      <c r="DA73" s="67"/>
    </row>
    <row r="74" spans="1:105" ht="12" customHeight="1" x14ac:dyDescent="0.25">
      <c r="A74" s="173" t="s">
        <v>92</v>
      </c>
      <c r="B74" s="335">
        <f>IF(B$7=0,0,B$7/MAE!B$5*1000)</f>
        <v>0.75469554750821111</v>
      </c>
      <c r="C74" s="335">
        <f>IF(C$7=0,0,C$7/MAE!C$5*1000)</f>
        <v>0.82554011525912407</v>
      </c>
      <c r="D74" s="335">
        <f>IF(D$7=0,0,D$7/MAE!D$5*1000)</f>
        <v>0.8556749623546539</v>
      </c>
      <c r="E74" s="335">
        <f>IF(E$7=0,0,E$7/MAE!E$5*1000)</f>
        <v>0.96944542694226654</v>
      </c>
      <c r="F74" s="335">
        <f>IF(F$7=0,0,F$7/MAE!F$5*1000)</f>
        <v>0.95293178891011854</v>
      </c>
      <c r="G74" s="335">
        <f>IF(G$7=0,0,G$7/MAE!G$5*1000)</f>
        <v>0.92987146370820661</v>
      </c>
      <c r="H74" s="335">
        <f>IF(H$7=0,0,H$7/MAE!H$5*1000)</f>
        <v>0.8668527987473037</v>
      </c>
      <c r="I74" s="335">
        <f>IF(I$7=0,0,I$7/MAE!I$5*1000)</f>
        <v>0.84498659382764241</v>
      </c>
      <c r="J74" s="335">
        <f>IF(J$7=0,0,J$7/MAE!J$5*1000)</f>
        <v>0.89141133410499163</v>
      </c>
      <c r="K74" s="335">
        <f>IF(K$7=0,0,K$7/MAE!K$5*1000)</f>
        <v>0.96420764884114885</v>
      </c>
      <c r="L74" s="335">
        <f>IF(L$7=0,0,L$7/MAE!L$5*1000)</f>
        <v>0.96511097318404071</v>
      </c>
      <c r="M74" s="335">
        <f>IF(M$7=0,0,M$7/MAE!M$5*1000)</f>
        <v>0.87199700244222256</v>
      </c>
      <c r="N74" s="335">
        <f>IF(N$7=0,0,N$7/MAE!N$5*1000)</f>
        <v>0.87436854432383115</v>
      </c>
      <c r="O74" s="335">
        <f>IF(O$7=0,0,O$7/MAE!O$5*1000)</f>
        <v>0.90457218354024516</v>
      </c>
      <c r="P74" s="335">
        <f>IF(P$7=0,0,P$7/MAE!P$5*1000)</f>
        <v>0.84922790077768484</v>
      </c>
      <c r="Q74" s="335">
        <f>IF(Q$7=0,0,Q$7/MAE!Q$5*1000)</f>
        <v>0.80995500526478426</v>
      </c>
      <c r="R74" s="335">
        <f>IF(R$7=0,0,R$7/MAE!R$5*1000)</f>
        <v>0.80062850934776453</v>
      </c>
      <c r="S74" s="335">
        <f>IF(S$7=0,0,S$7/MAE!S$5*1000)</f>
        <v>0.79334902847529898</v>
      </c>
      <c r="T74" s="335">
        <f>IF(T$7=0,0,T$7/MAE!T$5*1000)</f>
        <v>0.78441331460434405</v>
      </c>
      <c r="U74" s="335">
        <f>IF(U$7=0,0,U$7/MAE!U$5*1000)</f>
        <v>0.77588339350845048</v>
      </c>
      <c r="V74" s="335">
        <f>IF(V$7=0,0,V$7/MAE!V$5*1000)</f>
        <v>0.77818718547330767</v>
      </c>
      <c r="W74" s="335">
        <f>IF(W$7=0,0,W$7/MAE!W$5*1000)</f>
        <v>0.77186230176555481</v>
      </c>
      <c r="X74" s="335">
        <f>IF(X$7=0,0,X$7/MAE!X$5*1000)</f>
        <v>0.73844430877959155</v>
      </c>
      <c r="Y74" s="335">
        <f>IF(Y$7=0,0,Y$7/MAE!Y$5*1000)</f>
        <v>0.70124323575318481</v>
      </c>
      <c r="DA74" s="177"/>
    </row>
    <row r="75" spans="1:105" ht="12" customHeight="1" x14ac:dyDescent="0.25">
      <c r="A75" s="173" t="s">
        <v>93</v>
      </c>
      <c r="B75" s="335">
        <f>IF(B$8=0,0,B$8/MAE!B$5*1000)</f>
        <v>0.93227097045131946</v>
      </c>
      <c r="C75" s="335">
        <f>IF(C$8=0,0,C$8/MAE!C$5*1000)</f>
        <v>1.0197848482612712</v>
      </c>
      <c r="D75" s="335">
        <f>IF(D$8=0,0,D$8/MAE!D$5*1000)</f>
        <v>1.0570102476145726</v>
      </c>
      <c r="E75" s="335">
        <f>IF(E$8=0,0,E$8/MAE!E$5*1000)</f>
        <v>1.1975502332816232</v>
      </c>
      <c r="F75" s="335">
        <f>IF(F$8=0,0,F$8/MAE!F$5*1000)</f>
        <v>1.1771510333595581</v>
      </c>
      <c r="G75" s="335">
        <f>IF(G$8=0,0,G$8/MAE!G$5*1000)</f>
        <v>1.1486647492866084</v>
      </c>
      <c r="H75" s="335">
        <f>IF(H$8=0,0,H$8/MAE!H$5*1000)</f>
        <v>1.0708181631584339</v>
      </c>
      <c r="I75" s="335">
        <f>IF(I$8=0,0,I$8/MAE!I$5*1000)</f>
        <v>1.0438069688459113</v>
      </c>
      <c r="J75" s="335">
        <f>IF(J$8=0,0,J$8/MAE!J$5*1000)</f>
        <v>1.1011551774238135</v>
      </c>
      <c r="K75" s="335">
        <f>IF(K$8=0,0,K$8/MAE!K$5*1000)</f>
        <v>1.1910800368037717</v>
      </c>
      <c r="L75" s="335">
        <f>IF(L$8=0,0,L$8/MAE!L$5*1000)</f>
        <v>1.1921959080508737</v>
      </c>
      <c r="M75" s="335">
        <f>IF(M$8=0,0,M$8/MAE!M$5*1000)</f>
        <v>1.0771727677227458</v>
      </c>
      <c r="N75" s="335">
        <f>IF(N$8=0,0,N$8/MAE!N$5*1000)</f>
        <v>1.0801023194588504</v>
      </c>
      <c r="O75" s="335">
        <f>IF(O$8=0,0,O$8/MAE!O$5*1000)</f>
        <v>1.1174126973144205</v>
      </c>
      <c r="P75" s="335">
        <f>IF(P$8=0,0,P$8/MAE!P$5*1000)</f>
        <v>1.0490462303724342</v>
      </c>
      <c r="Q75" s="335">
        <f>IF(Q$8=0,0,Q$8/MAE!Q$5*1000)</f>
        <v>1.0005326535623806</v>
      </c>
      <c r="R75" s="335">
        <f>IF(R$8=0,0,R$8/MAE!R$5*1000)</f>
        <v>0.98901168801782668</v>
      </c>
      <c r="S75" s="335">
        <f>IF(S$8=0,0,S$8/MAE!S$5*1000)</f>
        <v>0.98001938811654599</v>
      </c>
      <c r="T75" s="335">
        <f>IF(T$8=0,0,T$8/MAE!T$5*1000)</f>
        <v>0.96898115333477819</v>
      </c>
      <c r="U75" s="335">
        <f>IF(U$8=0,0,U$8/MAE!U$5*1000)</f>
        <v>0.95844419198102715</v>
      </c>
      <c r="V75" s="335">
        <f>IF(V$8=0,0,V$8/MAE!V$5*1000)</f>
        <v>0.96129005264349787</v>
      </c>
      <c r="W75" s="335">
        <f>IF(W$8=0,0,W$8/MAE!W$5*1000)</f>
        <v>0.95347696100450896</v>
      </c>
      <c r="X75" s="335">
        <f>IF(X$8=0,0,X$8/MAE!X$5*1000)</f>
        <v>0.91219591084537788</v>
      </c>
      <c r="Y75" s="335">
        <f>IF(Y$8=0,0,Y$8/MAE!Y$5*1000)</f>
        <v>0.86624164416569893</v>
      </c>
      <c r="DA75" s="177"/>
    </row>
    <row r="76" spans="1:105" ht="12" customHeight="1" x14ac:dyDescent="0.25">
      <c r="A76" s="173" t="s">
        <v>94</v>
      </c>
      <c r="B76" s="335">
        <f>IF(B$9=0,0,B$9/MAE!B$5*1000)</f>
        <v>0.57712012456510242</v>
      </c>
      <c r="C76" s="335">
        <f>IF(C$9=0,0,C$9/MAE!C$5*1000)</f>
        <v>0.63129538225697757</v>
      </c>
      <c r="D76" s="335">
        <f>IF(D$9=0,0,D$9/MAE!D$5*1000)</f>
        <v>0.65433967709473517</v>
      </c>
      <c r="E76" s="335">
        <f>IF(E$9=0,0,E$9/MAE!E$5*1000)</f>
        <v>0.74134062060290984</v>
      </c>
      <c r="F76" s="335">
        <f>IF(F$9=0,0,F$9/MAE!F$5*1000)</f>
        <v>0.72871254446067857</v>
      </c>
      <c r="G76" s="335">
        <f>IF(G$9=0,0,G$9/MAE!G$5*1000)</f>
        <v>0.71107817812980489</v>
      </c>
      <c r="H76" s="335">
        <f>IF(H$9=0,0,H$9/MAE!H$5*1000)</f>
        <v>0.66288743433617336</v>
      </c>
      <c r="I76" s="335">
        <f>IF(I$9=0,0,I$9/MAE!I$5*1000)</f>
        <v>0.64616621880937353</v>
      </c>
      <c r="J76" s="335">
        <f>IF(J$9=0,0,J$9/MAE!J$5*1000)</f>
        <v>0.68166749078617017</v>
      </c>
      <c r="K76" s="335">
        <f>IF(K$9=0,0,K$9/MAE!K$5*1000)</f>
        <v>0.73733526087852552</v>
      </c>
      <c r="L76" s="335">
        <f>IF(L$9=0,0,L$9/MAE!L$5*1000)</f>
        <v>0.73802603831720726</v>
      </c>
      <c r="M76" s="335">
        <f>IF(M$9=0,0,M$9/MAE!M$5*1000)</f>
        <v>0.66682123716169939</v>
      </c>
      <c r="N76" s="335">
        <f>IF(N$9=0,0,N$9/MAE!N$5*1000)</f>
        <v>0.66863476918881215</v>
      </c>
      <c r="O76" s="335">
        <f>IF(O$9=0,0,O$9/MAE!O$5*1000)</f>
        <v>0.69173166976606959</v>
      </c>
      <c r="P76" s="335">
        <f>IF(P$9=0,0,P$9/MAE!P$5*1000)</f>
        <v>0.64940957118293541</v>
      </c>
      <c r="Q76" s="335">
        <f>IF(Q$9=0,0,Q$9/MAE!Q$5*1000)</f>
        <v>0.61937735696718799</v>
      </c>
      <c r="R76" s="335">
        <f>IF(R$9=0,0,R$9/MAE!R$5*1000)</f>
        <v>0.61224533067770226</v>
      </c>
      <c r="S76" s="335">
        <f>IF(S$9=0,0,S$9/MAE!S$5*1000)</f>
        <v>0.60667866883405219</v>
      </c>
      <c r="T76" s="335">
        <f>IF(T$9=0,0,T$9/MAE!T$5*1000)</f>
        <v>0.59984547587391013</v>
      </c>
      <c r="U76" s="335">
        <f>IF(U$9=0,0,U$9/MAE!U$5*1000)</f>
        <v>0.59332259503587381</v>
      </c>
      <c r="V76" s="335">
        <f>IF(V$9=0,0,V$9/MAE!V$5*1000)</f>
        <v>0.59508431830311781</v>
      </c>
      <c r="W76" s="335">
        <f>IF(W$9=0,0,W$9/MAE!W$5*1000)</f>
        <v>0.59024764252660078</v>
      </c>
      <c r="X76" s="335">
        <f>IF(X$9=0,0,X$9/MAE!X$5*1000)</f>
        <v>0.56469270671380511</v>
      </c>
      <c r="Y76" s="335">
        <f>IF(Y$9=0,0,Y$9/MAE!Y$5*1000)</f>
        <v>0.53624482734067058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0.66312255407307652</v>
      </c>
      <c r="C77" s="336">
        <f>IF(C$10=0,0,C$10/MAE!C$5*1000)</f>
        <v>0.7057975540362692</v>
      </c>
      <c r="D77" s="336">
        <f>IF(D$10=0,0,D$10/MAE!D$5*1000)</f>
        <v>0.7096801054017936</v>
      </c>
      <c r="E77" s="336">
        <f>IF(E$10=0,0,E$10/MAE!E$5*1000)</f>
        <v>0.7918430099666065</v>
      </c>
      <c r="F77" s="336">
        <f>IF(F$10=0,0,F$10/MAE!F$5*1000)</f>
        <v>0.77872301179457193</v>
      </c>
      <c r="G77" s="336">
        <f>IF(G$10=0,0,G$10/MAE!G$5*1000)</f>
        <v>0.7637319658938887</v>
      </c>
      <c r="H77" s="336">
        <f>IF(H$10=0,0,H$10/MAE!H$5*1000)</f>
        <v>0.71830495563901131</v>
      </c>
      <c r="I77" s="336">
        <f>IF(I$10=0,0,I$10/MAE!I$5*1000)</f>
        <v>0.68365354511554666</v>
      </c>
      <c r="J77" s="336">
        <f>IF(J$10=0,0,J$10/MAE!J$5*1000)</f>
        <v>0.72131272217476783</v>
      </c>
      <c r="K77" s="336">
        <f>IF(K$10=0,0,K$10/MAE!K$5*1000)</f>
        <v>0.76278060937400172</v>
      </c>
      <c r="L77" s="336">
        <f>IF(L$10=0,0,L$10/MAE!L$5*1000)</f>
        <v>0.75574666696166937</v>
      </c>
      <c r="M77" s="336">
        <f>IF(M$10=0,0,M$10/MAE!M$5*1000)</f>
        <v>0.69672267294954915</v>
      </c>
      <c r="N77" s="336">
        <f>IF(N$10=0,0,N$10/MAE!N$5*1000)</f>
        <v>0.69355033158606294</v>
      </c>
      <c r="O77" s="336">
        <f>IF(O$10=0,0,O$10/MAE!O$5*1000)</f>
        <v>0.71226892414494947</v>
      </c>
      <c r="P77" s="336">
        <f>IF(P$10=0,0,P$10/MAE!P$5*1000)</f>
        <v>0.66798556474165383</v>
      </c>
      <c r="Q77" s="336">
        <f>IF(Q$10=0,0,Q$10/MAE!Q$5*1000)</f>
        <v>0.64462950745666092</v>
      </c>
      <c r="R77" s="336">
        <f>IF(R$10=0,0,R$10/MAE!R$5*1000)</f>
        <v>0.63923656334520151</v>
      </c>
      <c r="S77" s="336">
        <f>IF(S$10=0,0,S$10/MAE!S$5*1000)</f>
        <v>0.63249504155967318</v>
      </c>
      <c r="T77" s="336">
        <f>IF(T$10=0,0,T$10/MAE!T$5*1000)</f>
        <v>0.6192007336181734</v>
      </c>
      <c r="U77" s="336">
        <f>IF(U$10=0,0,U$10/MAE!U$5*1000)</f>
        <v>0.61178981716692427</v>
      </c>
      <c r="V77" s="336">
        <f>IF(V$10=0,0,V$10/MAE!V$5*1000)</f>
        <v>0.61802324154283883</v>
      </c>
      <c r="W77" s="336">
        <f>IF(W$10=0,0,W$10/MAE!W$5*1000)</f>
        <v>0.61694389435228869</v>
      </c>
      <c r="X77" s="336">
        <f>IF(X$10=0,0,X$10/MAE!X$5*1000)</f>
        <v>0.58477868981860892</v>
      </c>
      <c r="Y77" s="336">
        <f>IF(Y$10=0,0,Y$10/MAE!Y$5*1000)</f>
        <v>0.55897534468571941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4.6835943331021701</v>
      </c>
      <c r="C78" s="349">
        <f>IF(C$16=0,0,C$16/MAE!C$5*1000)</f>
        <v>4.8011249367044355</v>
      </c>
      <c r="D78" s="349">
        <f>IF(D$16=0,0,D$16/MAE!D$5*1000)</f>
        <v>4.82668589681297</v>
      </c>
      <c r="E78" s="349">
        <f>IF(E$16=0,0,E$16/MAE!E$5*1000)</f>
        <v>5.3155226111292508</v>
      </c>
      <c r="F78" s="349">
        <f>IF(F$16=0,0,F$16/MAE!F$5*1000)</f>
        <v>5.2021424390397693</v>
      </c>
      <c r="G78" s="349">
        <f>IF(G$16=0,0,G$16/MAE!G$5*1000)</f>
        <v>5.0951075965084005</v>
      </c>
      <c r="H78" s="349">
        <f>IF(H$16=0,0,H$16/MAE!H$5*1000)</f>
        <v>4.7769978843316814</v>
      </c>
      <c r="I78" s="349">
        <f>IF(I$16=0,0,I$16/MAE!I$5*1000)</f>
        <v>4.5168921444716599</v>
      </c>
      <c r="J78" s="349">
        <f>IF(J$16=0,0,J$16/MAE!J$5*1000)</f>
        <v>4.7798220977532768</v>
      </c>
      <c r="K78" s="349">
        <f>IF(K$16=0,0,K$16/MAE!K$5*1000)</f>
        <v>5.0002811489930075</v>
      </c>
      <c r="L78" s="349">
        <f>IF(L$16=0,0,L$16/MAE!L$5*1000)</f>
        <v>4.9332576100850574</v>
      </c>
      <c r="M78" s="349">
        <f>IF(M$16=0,0,M$16/MAE!M$5*1000)</f>
        <v>4.5532197198902118</v>
      </c>
      <c r="N78" s="349">
        <f>IF(N$16=0,0,N$16/MAE!N$5*1000)</f>
        <v>4.5135692992900207</v>
      </c>
      <c r="O78" s="349">
        <f>IF(O$16=0,0,O$16/MAE!O$5*1000)</f>
        <v>4.6240973229862377</v>
      </c>
      <c r="P78" s="349">
        <f>IF(P$16=0,0,P$16/MAE!P$5*1000)</f>
        <v>4.3362869735601048</v>
      </c>
      <c r="Q78" s="349">
        <f>IF(Q$16=0,0,Q$16/MAE!Q$5*1000)</f>
        <v>4.1861517441841585</v>
      </c>
      <c r="R78" s="349">
        <f>IF(R$16=0,0,R$16/MAE!R$5*1000)</f>
        <v>4.1479049732503883</v>
      </c>
      <c r="S78" s="349">
        <f>IF(S$16=0,0,S$16/MAE!S$5*1000)</f>
        <v>4.108895504280496</v>
      </c>
      <c r="T78" s="349">
        <f>IF(T$16=0,0,T$16/MAE!T$5*1000)</f>
        <v>4.0214023522250235</v>
      </c>
      <c r="U78" s="349">
        <f>IF(U$16=0,0,U$16/MAE!U$5*1000)</f>
        <v>3.9721449293989828</v>
      </c>
      <c r="V78" s="349">
        <f>IF(V$16=0,0,V$16/MAE!V$5*1000)</f>
        <v>4.0137418557537323</v>
      </c>
      <c r="W78" s="349">
        <f>IF(W$16=0,0,W$16/MAE!W$5*1000)</f>
        <v>4.0096679607080041</v>
      </c>
      <c r="X78" s="349">
        <f>IF(X$16=0,0,X$16/MAE!X$5*1000)</f>
        <v>3.8005570084629077</v>
      </c>
      <c r="Y78" s="349">
        <f>IF(Y$16=0,0,Y$16/MAE!Y$5*1000)</f>
        <v>3.6351001573762072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2.175332175482525</v>
      </c>
      <c r="C79" s="349">
        <f>IF(C$24=0,0,C$24/MAE!C$5*1000)</f>
        <v>2.3081735081916523</v>
      </c>
      <c r="D79" s="349">
        <f>IF(D$24=0,0,D$24/MAE!D$5*1000)</f>
        <v>2.2592603024879341</v>
      </c>
      <c r="E79" s="349">
        <f>IF(E$24=0,0,E$24/MAE!E$5*1000)</f>
        <v>2.5075341210766378</v>
      </c>
      <c r="F79" s="349">
        <f>IF(F$24=0,0,F$24/MAE!F$5*1000)</f>
        <v>2.4781069535247435</v>
      </c>
      <c r="G79" s="349">
        <f>IF(G$24=0,0,G$24/MAE!G$5*1000)</f>
        <v>2.4452597711874708</v>
      </c>
      <c r="H79" s="349">
        <f>IF(H$24=0,0,H$24/MAE!H$5*1000)</f>
        <v>2.3207971424526073</v>
      </c>
      <c r="I79" s="349">
        <f>IF(I$24=0,0,I$24/MAE!I$5*1000)</f>
        <v>2.1770725287268711</v>
      </c>
      <c r="J79" s="349">
        <f>IF(J$24=0,0,J$24/MAE!J$5*1000)</f>
        <v>2.305016732351</v>
      </c>
      <c r="K79" s="349">
        <f>IF(K$24=0,0,K$24/MAE!K$5*1000)</f>
        <v>2.3792604429749034</v>
      </c>
      <c r="L79" s="349">
        <f>IF(L$24=0,0,L$24/MAE!L$5*1000)</f>
        <v>2.3185418862268485</v>
      </c>
      <c r="M79" s="349">
        <f>IF(M$24=0,0,M$24/MAE!M$5*1000)</f>
        <v>2.2031935024497438</v>
      </c>
      <c r="N79" s="349">
        <f>IF(N$24=0,0,N$24/MAE!N$5*1000)</f>
        <v>2.1705375454651117</v>
      </c>
      <c r="O79" s="349">
        <f>IF(O$24=0,0,O$24/MAE!O$5*1000)</f>
        <v>2.2091668326662455</v>
      </c>
      <c r="P79" s="349">
        <f>IF(P$24=0,0,P$24/MAE!P$5*1000)</f>
        <v>2.063836306296603</v>
      </c>
      <c r="Q79" s="349">
        <f>IF(Q$24=0,0,Q$24/MAE!Q$5*1000)</f>
        <v>2.0219444511368252</v>
      </c>
      <c r="R79" s="349">
        <f>IF(R$24=0,0,R$24/MAE!R$5*1000)</f>
        <v>2.0048384839904072</v>
      </c>
      <c r="S79" s="349">
        <f>IF(S$24=0,0,S$24/MAE!S$5*1000)</f>
        <v>1.9800974005157843</v>
      </c>
      <c r="T79" s="349">
        <f>IF(T$24=0,0,T$24/MAE!T$5*1000)</f>
        <v>1.9206949448458033</v>
      </c>
      <c r="U79" s="349">
        <f>IF(U$24=0,0,U$24/MAE!U$5*1000)</f>
        <v>1.8952564899198172</v>
      </c>
      <c r="V79" s="349">
        <f>IF(V$24=0,0,V$24/MAE!V$5*1000)</f>
        <v>1.9304241327739047</v>
      </c>
      <c r="W79" s="349">
        <f>IF(W$24=0,0,W$24/MAE!W$5*1000)</f>
        <v>1.9410392495773388</v>
      </c>
      <c r="X79" s="349">
        <f>IF(X$24=0,0,X$24/MAE!X$5*1000)</f>
        <v>1.8207166918886377</v>
      </c>
      <c r="Y79" s="349">
        <f>IF(Y$24=0,0,Y$24/MAE!Y$5*1000)</f>
        <v>1.7501216384312479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6.6908490472888138</v>
      </c>
      <c r="C80" s="349">
        <f>IF(C$27=0,0,C$27/MAE!C$5*1000)</f>
        <v>6.8587499095777646</v>
      </c>
      <c r="D80" s="349">
        <f>IF(D$27=0,0,D$27/MAE!D$5*1000)</f>
        <v>6.8952655668756764</v>
      </c>
      <c r="E80" s="349">
        <f>IF(E$27=0,0,E$27/MAE!E$5*1000)</f>
        <v>7.5936037301846424</v>
      </c>
      <c r="F80" s="349">
        <f>IF(F$27=0,0,F$27/MAE!F$5*1000)</f>
        <v>7.4316320557711011</v>
      </c>
      <c r="G80" s="349">
        <f>IF(G$27=0,0,G$27/MAE!G$5*1000)</f>
        <v>7.2787251378691433</v>
      </c>
      <c r="H80" s="349">
        <f>IF(H$27=0,0,H$27/MAE!H$5*1000)</f>
        <v>6.8242826919024013</v>
      </c>
      <c r="I80" s="349">
        <f>IF(I$27=0,0,I$27/MAE!I$5*1000)</f>
        <v>6.4527030635309437</v>
      </c>
      <c r="J80" s="349">
        <f>IF(J$27=0,0,J$27/MAE!J$5*1000)</f>
        <v>6.8283172825046847</v>
      </c>
      <c r="K80" s="349">
        <f>IF(K$27=0,0,K$27/MAE!K$5*1000)</f>
        <v>7.143258784275722</v>
      </c>
      <c r="L80" s="349">
        <f>IF(L$27=0,0,L$27/MAE!L$5*1000)</f>
        <v>7.0475108715500792</v>
      </c>
      <c r="M80" s="349">
        <f>IF(M$27=0,0,M$27/MAE!M$5*1000)</f>
        <v>6.5045995998431625</v>
      </c>
      <c r="N80" s="349">
        <f>IF(N$27=0,0,N$27/MAE!N$5*1000)</f>
        <v>6.4479561418428908</v>
      </c>
      <c r="O80" s="349">
        <f>IF(O$27=0,0,O$27/MAE!O$5*1000)</f>
        <v>6.6058533185517669</v>
      </c>
      <c r="P80" s="349">
        <f>IF(P$27=0,0,P$27/MAE!P$5*1000)</f>
        <v>6.1946956765144368</v>
      </c>
      <c r="Q80" s="349">
        <f>IF(Q$27=0,0,Q$27/MAE!Q$5*1000)</f>
        <v>5.9802167774059427</v>
      </c>
      <c r="R80" s="349">
        <f>IF(R$27=0,0,R$27/MAE!R$5*1000)</f>
        <v>5.9255785332148392</v>
      </c>
      <c r="S80" s="349">
        <f>IF(S$27=0,0,S$27/MAE!S$5*1000)</f>
        <v>5.8698507204007102</v>
      </c>
      <c r="T80" s="349">
        <f>IF(T$27=0,0,T$27/MAE!T$5*1000)</f>
        <v>5.744860503178602</v>
      </c>
      <c r="U80" s="349">
        <f>IF(U$27=0,0,U$27/MAE!U$5*1000)</f>
        <v>5.6744927562842609</v>
      </c>
      <c r="V80" s="349">
        <f>IF(V$27=0,0,V$27/MAE!V$5*1000)</f>
        <v>5.7339169367910463</v>
      </c>
      <c r="W80" s="349">
        <f>IF(W$27=0,0,W$27/MAE!W$5*1000)</f>
        <v>5.7280970867257235</v>
      </c>
      <c r="X80" s="349">
        <f>IF(X$27=0,0,X$27/MAE!X$5*1000)</f>
        <v>5.4293671549470135</v>
      </c>
      <c r="Y80" s="349">
        <f>IF(Y$27=0,0,Y$27/MAE!Y$5*1000)</f>
        <v>5.1930002248231508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4.3688890294159011</v>
      </c>
      <c r="C81" s="349">
        <f>IF(C$35=0,0,C$35/MAE!C$5*1000)</f>
        <v>4.4068321093407574</v>
      </c>
      <c r="D81" s="349">
        <f>IF(D$35=0,0,D$35/MAE!D$5*1000)</f>
        <v>4.40599445359463</v>
      </c>
      <c r="E81" s="349">
        <f>IF(E$35=0,0,E$35/MAE!E$5*1000)</f>
        <v>4.7502314039638929</v>
      </c>
      <c r="F81" s="349">
        <f>IF(F$35=0,0,F$35/MAE!F$5*1000)</f>
        <v>4.577585659188097</v>
      </c>
      <c r="G81" s="349">
        <f>IF(G$35=0,0,G$35/MAE!G$5*1000)</f>
        <v>4.4821037089847602</v>
      </c>
      <c r="H81" s="349">
        <f>IF(H$35=0,0,H$35/MAE!H$5*1000)</f>
        <v>4.2259714834657256</v>
      </c>
      <c r="I81" s="349">
        <f>IF(I$35=0,0,I$35/MAE!I$5*1000)</f>
        <v>3.8588551766892527</v>
      </c>
      <c r="J81" s="349">
        <f>IF(J$35=0,0,J$35/MAE!J$5*1000)</f>
        <v>4.012167154278881</v>
      </c>
      <c r="K81" s="349">
        <f>IF(K$35=0,0,K$35/MAE!K$5*1000)</f>
        <v>4.0068922761629926</v>
      </c>
      <c r="L81" s="349">
        <f>IF(L$35=0,0,L$35/MAE!L$5*1000)</f>
        <v>3.8357391741399849</v>
      </c>
      <c r="M81" s="349">
        <f>IF(M$35=0,0,M$35/MAE!M$5*1000)</f>
        <v>3.6691040998807027</v>
      </c>
      <c r="N81" s="349">
        <f>IF(N$35=0,0,N$35/MAE!N$5*1000)</f>
        <v>3.589255185148339</v>
      </c>
      <c r="O81" s="349">
        <f>IF(O$35=0,0,O$35/MAE!O$5*1000)</f>
        <v>3.6064606508548573</v>
      </c>
      <c r="P81" s="349">
        <f>IF(P$35=0,0,P$35/MAE!P$5*1000)</f>
        <v>3.3563750064664055</v>
      </c>
      <c r="Q81" s="349">
        <f>IF(Q$35=0,0,Q$35/MAE!Q$5*1000)</f>
        <v>3.334328718445585</v>
      </c>
      <c r="R81" s="349">
        <f>IF(R$35=0,0,R$35/MAE!R$5*1000)</f>
        <v>3.2905923569585029</v>
      </c>
      <c r="S81" s="349">
        <f>IF(S$35=0,0,S$35/MAE!S$5*1000)</f>
        <v>3.2495377128311738</v>
      </c>
      <c r="T81" s="349">
        <f>IF(T$35=0,0,T$35/MAE!T$5*1000)</f>
        <v>3.1241361591221835</v>
      </c>
      <c r="U81" s="349">
        <f>IF(U$35=0,0,U$35/MAE!U$5*1000)</f>
        <v>3.0723857753067114</v>
      </c>
      <c r="V81" s="349">
        <f>IF(V$35=0,0,V$35/MAE!V$5*1000)</f>
        <v>3.1585392441768456</v>
      </c>
      <c r="W81" s="349">
        <f>IF(W$35=0,0,W$35/MAE!W$5*1000)</f>
        <v>3.1811143080035134</v>
      </c>
      <c r="X81" s="349">
        <f>IF(X$35=0,0,X$35/MAE!X$5*1000)</f>
        <v>2.9744463051465835</v>
      </c>
      <c r="Y81" s="349">
        <f>IF(Y$35=0,0,Y$35/MAE!Y$5*1000)</f>
        <v>2.8715950695422214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2.6636313441466268</v>
      </c>
      <c r="C82" s="349">
        <f>IF(C$46=0,0,C$46/MAE!C$5*1000)</f>
        <v>2.9136709950322022</v>
      </c>
      <c r="D82" s="349">
        <f>IF(D$46=0,0,D$46/MAE!D$5*1000)</f>
        <v>3.0200292788987788</v>
      </c>
      <c r="E82" s="349">
        <f>IF(E$46=0,0,E$46/MAE!E$5*1000)</f>
        <v>3.4215720950903523</v>
      </c>
      <c r="F82" s="349">
        <f>IF(F$46=0,0,F$46/MAE!F$5*1000)</f>
        <v>3.363288666741592</v>
      </c>
      <c r="G82" s="349">
        <f>IF(G$46=0,0,G$46/MAE!G$5*1000)</f>
        <v>3.2818992836760219</v>
      </c>
      <c r="H82" s="349">
        <f>IF(H$46=0,0,H$46/MAE!H$5*1000)</f>
        <v>3.0594804661669532</v>
      </c>
      <c r="I82" s="349">
        <f>IF(I$46=0,0,I$46/MAE!I$5*1000)</f>
        <v>2.9823056252740305</v>
      </c>
      <c r="J82" s="349">
        <f>IF(J$46=0,0,J$46/MAE!J$5*1000)</f>
        <v>3.146157649782324</v>
      </c>
      <c r="K82" s="349">
        <f>IF(K$46=0,0,K$46/MAE!K$5*1000)</f>
        <v>3.4030858194393487</v>
      </c>
      <c r="L82" s="349">
        <f>IF(L$46=0,0,L$46/MAE!L$5*1000)</f>
        <v>3.4062740230024948</v>
      </c>
      <c r="M82" s="349">
        <f>IF(M$46=0,0,M$46/MAE!M$5*1000)</f>
        <v>3.0776364792078454</v>
      </c>
      <c r="N82" s="349">
        <f>IF(N$46=0,0,N$46/MAE!N$5*1000)</f>
        <v>3.0860066270252857</v>
      </c>
      <c r="O82" s="349">
        <f>IF(O$46=0,0,O$46/MAE!O$5*1000)</f>
        <v>3.192607706612629</v>
      </c>
      <c r="P82" s="349">
        <f>IF(P$46=0,0,P$46/MAE!P$5*1000)</f>
        <v>2.9972749439212394</v>
      </c>
      <c r="Q82" s="349">
        <f>IF(Q$46=0,0,Q$46/MAE!Q$5*1000)</f>
        <v>2.8586647244639445</v>
      </c>
      <c r="R82" s="349">
        <f>IF(R$46=0,0,R$46/MAE!R$5*1000)</f>
        <v>2.8257476800509318</v>
      </c>
      <c r="S82" s="349">
        <f>IF(S$46=0,0,S$46/MAE!S$5*1000)</f>
        <v>2.8000553946187026</v>
      </c>
      <c r="T82" s="349">
        <f>IF(T$46=0,0,T$46/MAE!T$5*1000)</f>
        <v>2.7685175809565075</v>
      </c>
      <c r="U82" s="349">
        <f>IF(U$46=0,0,U$46/MAE!U$5*1000)</f>
        <v>2.738411977088647</v>
      </c>
      <c r="V82" s="349">
        <f>IF(V$46=0,0,V$46/MAE!V$5*1000)</f>
        <v>2.7465430075528507</v>
      </c>
      <c r="W82" s="349">
        <f>IF(W$46=0,0,W$46/MAE!W$5*1000)</f>
        <v>2.7242198885843116</v>
      </c>
      <c r="X82" s="349">
        <f>IF(X$46=0,0,X$46/MAE!X$5*1000)</f>
        <v>2.6062740309867927</v>
      </c>
      <c r="Y82" s="349">
        <f>IF(Y$46=0,0,Y$46/MAE!Y$5*1000)</f>
        <v>2.4749761261877095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1.8036930951429984</v>
      </c>
      <c r="C83" s="337">
        <f>IF(C$47=0,0,C$47/MAE!C$5*1000)</f>
        <v>1.9730088650618902</v>
      </c>
      <c r="D83" s="337">
        <f>IF(D$47=0,0,D$47/MAE!D$5*1000)</f>
        <v>2.0450299811382453</v>
      </c>
      <c r="E83" s="337">
        <f>IF(E$47=0,0,E$47/MAE!E$5*1000)</f>
        <v>2.3169369800405484</v>
      </c>
      <c r="F83" s="337">
        <f>IF(F$47=0,0,F$47/MAE!F$5*1000)</f>
        <v>2.2774700254618172</v>
      </c>
      <c r="G83" s="337">
        <f>IF(G$47=0,0,G$47/MAE!G$5*1000)</f>
        <v>2.2223567423958572</v>
      </c>
      <c r="H83" s="337">
        <f>IF(H$47=0,0,H$47/MAE!H$5*1000)</f>
        <v>2.071744576694861</v>
      </c>
      <c r="I83" s="337">
        <f>IF(I$47=0,0,I$47/MAE!I$5*1000)</f>
        <v>2.0194851948013355</v>
      </c>
      <c r="J83" s="337">
        <f>IF(J$47=0,0,J$47/MAE!J$5*1000)</f>
        <v>2.1304385239398673</v>
      </c>
      <c r="K83" s="337">
        <f>IF(K$47=0,0,K$47/MAE!K$5*1000)</f>
        <v>2.3044188934742897</v>
      </c>
      <c r="L83" s="337">
        <f>IF(L$47=0,0,L$47/MAE!L$5*1000)</f>
        <v>2.3065778036273024</v>
      </c>
      <c r="M83" s="337">
        <f>IF(M$47=0,0,M$47/MAE!M$5*1000)</f>
        <v>2.0840390240586619</v>
      </c>
      <c r="N83" s="337">
        <f>IF(N$47=0,0,N$47/MAE!N$5*1000)</f>
        <v>2.0897069171989124</v>
      </c>
      <c r="O83" s="337">
        <f>IF(O$47=0,0,O$47/MAE!O$5*1000)</f>
        <v>2.1618924437767593</v>
      </c>
      <c r="P83" s="337">
        <f>IF(P$47=0,0,P$47/MAE!P$5*1000)</f>
        <v>2.0296217539547992</v>
      </c>
      <c r="Q83" s="337">
        <f>IF(Q$47=0,0,Q$47/MAE!Q$5*1000)</f>
        <v>1.9357610564897465</v>
      </c>
      <c r="R83" s="337">
        <f>IF(R$47=0,0,R$47/MAE!R$5*1000)</f>
        <v>1.9134710928839584</v>
      </c>
      <c r="S83" s="337">
        <f>IF(S$47=0,0,S$47/MAE!S$5*1000)</f>
        <v>1.8960734158614267</v>
      </c>
      <c r="T83" s="337">
        <f>IF(T$47=0,0,T$47/MAE!T$5*1000)</f>
        <v>1.874717406193118</v>
      </c>
      <c r="U83" s="337">
        <f>IF(U$47=0,0,U$47/MAE!U$5*1000)</f>
        <v>1.8543312255225475</v>
      </c>
      <c r="V83" s="337">
        <f>IF(V$47=0,0,V$47/MAE!V$5*1000)</f>
        <v>1.8598371989887716</v>
      </c>
      <c r="W83" s="337">
        <f>IF(W$47=0,0,W$47/MAE!W$5*1000)</f>
        <v>1.8447209721752937</v>
      </c>
      <c r="X83" s="337">
        <f>IF(X$47=0,0,X$47/MAE!X$5*1000)</f>
        <v>1.7648532647251409</v>
      </c>
      <c r="Y83" s="337">
        <f>IF(Y$47=0,0,Y$47/MAE!Y$5*1000)</f>
        <v>1.6759441426676658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BG: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70.561187505210668</v>
      </c>
      <c r="C5" s="223">
        <v>66.922814410498205</v>
      </c>
      <c r="D5" s="223">
        <v>64.555207652559375</v>
      </c>
      <c r="E5" s="223">
        <v>65.935436400543921</v>
      </c>
      <c r="F5" s="223">
        <v>62.274573524418457</v>
      </c>
      <c r="G5" s="223">
        <v>67.782769774708868</v>
      </c>
      <c r="H5" s="223">
        <v>66.780611501355494</v>
      </c>
      <c r="I5" s="223">
        <v>67.190005802461016</v>
      </c>
      <c r="J5" s="223">
        <v>70.859630946093276</v>
      </c>
      <c r="K5" s="223">
        <v>51.068766807401609</v>
      </c>
      <c r="L5" s="223">
        <v>53.178531475544133</v>
      </c>
      <c r="M5" s="223">
        <v>69.429976176504866</v>
      </c>
      <c r="N5" s="223">
        <v>67.08402494283709</v>
      </c>
      <c r="O5" s="223">
        <v>65.983235956755053</v>
      </c>
      <c r="P5" s="223">
        <v>65.515280230081004</v>
      </c>
      <c r="Q5" s="223">
        <v>69.683156320829838</v>
      </c>
      <c r="R5" s="223">
        <v>74.148358195306216</v>
      </c>
      <c r="S5" s="223">
        <v>77.837001885169656</v>
      </c>
      <c r="T5" s="223">
        <v>78.610571218904852</v>
      </c>
      <c r="U5" s="223">
        <v>75.873372426605215</v>
      </c>
      <c r="V5" s="223">
        <v>69.855485955364443</v>
      </c>
      <c r="W5" s="223">
        <v>74.550381995391206</v>
      </c>
      <c r="X5" s="223">
        <v>72.230621690142428</v>
      </c>
      <c r="Y5" s="223">
        <v>67.598143588233512</v>
      </c>
      <c r="DA5" s="89" t="s">
        <v>2596</v>
      </c>
    </row>
    <row r="6" spans="1:105" ht="12" customHeight="1" x14ac:dyDescent="0.25">
      <c r="A6" s="55" t="s">
        <v>91</v>
      </c>
      <c r="B6" s="259">
        <v>1.3716399625933771</v>
      </c>
      <c r="C6" s="259">
        <v>1.334217506969489</v>
      </c>
      <c r="D6" s="259">
        <v>1.3140313846184939</v>
      </c>
      <c r="E6" s="259">
        <v>1.3620378991372599</v>
      </c>
      <c r="F6" s="259">
        <v>1.2883034979762751</v>
      </c>
      <c r="G6" s="259">
        <v>1.3968770036492879</v>
      </c>
      <c r="H6" s="259">
        <v>1.3675555412920599</v>
      </c>
      <c r="I6" s="259">
        <v>1.405004088495369</v>
      </c>
      <c r="J6" s="259">
        <v>1.487038596343778</v>
      </c>
      <c r="K6" s="259">
        <v>1.0915925646457021</v>
      </c>
      <c r="L6" s="259">
        <v>1.149419598159837</v>
      </c>
      <c r="M6" s="259">
        <v>1.47446771229701</v>
      </c>
      <c r="N6" s="259">
        <v>1.4308242393372561</v>
      </c>
      <c r="O6" s="259">
        <v>1.414969737667942</v>
      </c>
      <c r="P6" s="259">
        <v>1.4090411356190651</v>
      </c>
      <c r="Q6" s="259">
        <v>1.4834792271182331</v>
      </c>
      <c r="R6" s="259">
        <v>1.5774473157890869</v>
      </c>
      <c r="S6" s="259">
        <v>1.6582971728629721</v>
      </c>
      <c r="T6" s="259">
        <v>1.686027141082961</v>
      </c>
      <c r="U6" s="259">
        <v>1.628908667432353</v>
      </c>
      <c r="V6" s="259">
        <v>1.490544482330572</v>
      </c>
      <c r="W6" s="259">
        <v>1.5833853845680861</v>
      </c>
      <c r="X6" s="259">
        <v>1.544476594193394</v>
      </c>
      <c r="Y6" s="259">
        <v>1.4394440179679899</v>
      </c>
      <c r="DA6" s="67" t="s">
        <v>2597</v>
      </c>
    </row>
    <row r="7" spans="1:105" ht="12" customHeight="1" x14ac:dyDescent="0.25">
      <c r="A7" s="173" t="s">
        <v>92</v>
      </c>
      <c r="B7" s="224">
        <v>0.4843769052502554</v>
      </c>
      <c r="C7" s="224">
        <v>0.47116164925283482</v>
      </c>
      <c r="D7" s="224">
        <v>0.46403318133120092</v>
      </c>
      <c r="E7" s="224">
        <v>0.48098606078105721</v>
      </c>
      <c r="F7" s="224">
        <v>0.4549477110545655</v>
      </c>
      <c r="G7" s="224">
        <v>0.49328903975909771</v>
      </c>
      <c r="H7" s="224">
        <v>0.48293454471569519</v>
      </c>
      <c r="I7" s="224">
        <v>0.49615901461679129</v>
      </c>
      <c r="J7" s="224">
        <v>0.5251284396255318</v>
      </c>
      <c r="K7" s="224">
        <v>0.38548179017588158</v>
      </c>
      <c r="L7" s="224">
        <v>0.40590265884204441</v>
      </c>
      <c r="M7" s="224">
        <v>0.5206891945780775</v>
      </c>
      <c r="N7" s="224">
        <v>0.50527706680174045</v>
      </c>
      <c r="O7" s="224">
        <v>0.49967825467734911</v>
      </c>
      <c r="P7" s="224">
        <v>0.49758464557349541</v>
      </c>
      <c r="Q7" s="224">
        <v>0.52387149443792369</v>
      </c>
      <c r="R7" s="224">
        <v>0.55705510910646427</v>
      </c>
      <c r="S7" s="224">
        <v>0.58560619002228254</v>
      </c>
      <c r="T7" s="224">
        <v>0.59539866950333453</v>
      </c>
      <c r="U7" s="224">
        <v>0.57522801958497705</v>
      </c>
      <c r="V7" s="224">
        <v>0.52636649789939005</v>
      </c>
      <c r="W7" s="224">
        <v>0.55915206126357153</v>
      </c>
      <c r="X7" s="224">
        <v>0.54541192538047067</v>
      </c>
      <c r="Y7" s="224">
        <v>0.50832103009455931</v>
      </c>
      <c r="DA7" s="177" t="s">
        <v>2598</v>
      </c>
    </row>
    <row r="8" spans="1:105" ht="12" customHeight="1" x14ac:dyDescent="0.25">
      <c r="A8" s="173" t="s">
        <v>93</v>
      </c>
      <c r="B8" s="224">
        <v>3.2062793639229881</v>
      </c>
      <c r="C8" s="224">
        <v>3.1188024381360391</v>
      </c>
      <c r="D8" s="224">
        <v>3.071616332965081</v>
      </c>
      <c r="E8" s="224">
        <v>3.183834043904592</v>
      </c>
      <c r="F8" s="224">
        <v>3.0114760671023602</v>
      </c>
      <c r="G8" s="224">
        <v>3.26527225283755</v>
      </c>
      <c r="H8" s="224">
        <v>3.1967318178546882</v>
      </c>
      <c r="I8" s="224">
        <v>3.2842697340581841</v>
      </c>
      <c r="J8" s="224">
        <v>3.4760296395851622</v>
      </c>
      <c r="K8" s="224">
        <v>2.5516540850981628</v>
      </c>
      <c r="L8" s="224">
        <v>2.68682776717921</v>
      </c>
      <c r="M8" s="224">
        <v>3.4466445478667689</v>
      </c>
      <c r="N8" s="224">
        <v>3.3446256722602148</v>
      </c>
      <c r="O8" s="224">
        <v>3.3075649544961352</v>
      </c>
      <c r="P8" s="224">
        <v>3.293706540535752</v>
      </c>
      <c r="Q8" s="224">
        <v>3.4677094299035538</v>
      </c>
      <c r="R8" s="224">
        <v>3.687364697896037</v>
      </c>
      <c r="S8" s="224">
        <v>3.876355420958665</v>
      </c>
      <c r="T8" s="224">
        <v>3.9411756560718869</v>
      </c>
      <c r="U8" s="224">
        <v>3.807658269323789</v>
      </c>
      <c r="V8" s="224">
        <v>3.484224829429639</v>
      </c>
      <c r="W8" s="224">
        <v>3.7012452408277712</v>
      </c>
      <c r="X8" s="224">
        <v>3.6102939306765922</v>
      </c>
      <c r="Y8" s="224">
        <v>3.3647748506882431</v>
      </c>
      <c r="DA8" s="177" t="s">
        <v>2599</v>
      </c>
    </row>
    <row r="9" spans="1:105" ht="12" customHeight="1" x14ac:dyDescent="0.25">
      <c r="A9" s="173" t="s">
        <v>94</v>
      </c>
      <c r="B9" s="224">
        <v>1.40617496610305</v>
      </c>
      <c r="C9" s="224">
        <v>1.367810291914848</v>
      </c>
      <c r="D9" s="224">
        <v>1.3471159255455609</v>
      </c>
      <c r="E9" s="224">
        <v>1.3963311429255769</v>
      </c>
      <c r="F9" s="224">
        <v>1.3207402649395339</v>
      </c>
      <c r="G9" s="224">
        <v>1.432047422665369</v>
      </c>
      <c r="H9" s="224">
        <v>1.401987707681335</v>
      </c>
      <c r="I9" s="224">
        <v>1.44037913037994</v>
      </c>
      <c r="J9" s="224">
        <v>1.5244790942472179</v>
      </c>
      <c r="K9" s="224">
        <v>1.1190765648784571</v>
      </c>
      <c r="L9" s="224">
        <v>1.17835956122528</v>
      </c>
      <c r="M9" s="224">
        <v>1.511591701833449</v>
      </c>
      <c r="N9" s="224">
        <v>1.466849378203734</v>
      </c>
      <c r="O9" s="224">
        <v>1.450595693595947</v>
      </c>
      <c r="P9" s="224">
        <v>1.444517821842084</v>
      </c>
      <c r="Q9" s="224">
        <v>1.5208301076059889</v>
      </c>
      <c r="R9" s="224">
        <v>1.6171641147106499</v>
      </c>
      <c r="S9" s="224">
        <v>1.7000496007935659</v>
      </c>
      <c r="T9" s="224">
        <v>1.728477751172079</v>
      </c>
      <c r="U9" s="224">
        <v>1.669921154732849</v>
      </c>
      <c r="V9" s="224">
        <v>1.528073251054461</v>
      </c>
      <c r="W9" s="224">
        <v>1.6232516915469499</v>
      </c>
      <c r="X9" s="224">
        <v>1.583363259831386</v>
      </c>
      <c r="Y9" s="224">
        <v>1.475686184694099</v>
      </c>
      <c r="DA9" s="177" t="s">
        <v>2600</v>
      </c>
    </row>
    <row r="10" spans="1:105" ht="12" customHeight="1" x14ac:dyDescent="0.25">
      <c r="A10" s="56" t="s">
        <v>95</v>
      </c>
      <c r="B10" s="260">
        <v>2.5801144578785769</v>
      </c>
      <c r="C10" s="260">
        <v>2.4678636609947842</v>
      </c>
      <c r="D10" s="260">
        <v>2.3908877669722122</v>
      </c>
      <c r="E10" s="260">
        <v>2.4619069569892749</v>
      </c>
      <c r="F10" s="260">
        <v>2.3272569929186999</v>
      </c>
      <c r="G10" s="260">
        <v>2.5279837653567689</v>
      </c>
      <c r="H10" s="260">
        <v>2.48469195965186</v>
      </c>
      <c r="I10" s="260">
        <v>2.5273730640564032</v>
      </c>
      <c r="J10" s="260">
        <v>2.67829112963206</v>
      </c>
      <c r="K10" s="260">
        <v>1.9475514551300941</v>
      </c>
      <c r="L10" s="260">
        <v>2.0430973582588039</v>
      </c>
      <c r="M10" s="260">
        <v>2.6313281025532391</v>
      </c>
      <c r="N10" s="260">
        <v>2.540275494296039</v>
      </c>
      <c r="O10" s="260">
        <v>2.5024699903409489</v>
      </c>
      <c r="P10" s="260">
        <v>2.4881734487076121</v>
      </c>
      <c r="Q10" s="260">
        <v>2.6300398901017328</v>
      </c>
      <c r="R10" s="260">
        <v>2.792617304035661</v>
      </c>
      <c r="S10" s="260">
        <v>2.936134711043894</v>
      </c>
      <c r="T10" s="260">
        <v>2.97894826736482</v>
      </c>
      <c r="U10" s="260">
        <v>2.8761581988985698</v>
      </c>
      <c r="V10" s="260">
        <v>2.637631440420257</v>
      </c>
      <c r="W10" s="260">
        <v>2.808976145830254</v>
      </c>
      <c r="X10" s="260">
        <v>2.732578357463995</v>
      </c>
      <c r="Y10" s="260">
        <v>2.5504046277435779</v>
      </c>
      <c r="DA10" s="68" t="s">
        <v>2601</v>
      </c>
    </row>
    <row r="11" spans="1:105" ht="12" customHeight="1" x14ac:dyDescent="0.25">
      <c r="A11" s="37" t="s">
        <v>159</v>
      </c>
      <c r="B11" s="226">
        <v>0.25595941207518602</v>
      </c>
      <c r="C11" s="226">
        <v>0.1554750959376322</v>
      </c>
      <c r="D11" s="226">
        <v>0.21471157599868221</v>
      </c>
      <c r="E11" s="226">
        <v>0.17044113795275431</v>
      </c>
      <c r="F11" s="226">
        <v>0.13771145106488011</v>
      </c>
      <c r="G11" s="226">
        <v>0.1370907816262307</v>
      </c>
      <c r="H11" s="226">
        <v>0.1057870167621399</v>
      </c>
      <c r="I11" s="226">
        <v>7.4930953924993687E-2</v>
      </c>
      <c r="J11" s="226">
        <v>5.0497407876565488E-2</v>
      </c>
      <c r="K11" s="226">
        <v>2.252209187043101E-2</v>
      </c>
      <c r="L11" s="226">
        <v>2.1108379230346811E-2</v>
      </c>
      <c r="M11" s="226">
        <v>2.2282771808466609E-2</v>
      </c>
      <c r="N11" s="226">
        <v>4.2274857548178779E-2</v>
      </c>
      <c r="O11" s="226">
        <v>4.0276868386687592E-2</v>
      </c>
      <c r="P11" s="226">
        <v>5.9965155431632791E-2</v>
      </c>
      <c r="Q11" s="226">
        <v>6.2551382540624159E-2</v>
      </c>
      <c r="R11" s="226">
        <v>0.10381625276635149</v>
      </c>
      <c r="S11" s="226">
        <v>0.1102937514284591</v>
      </c>
      <c r="T11" s="226">
        <v>8.2885813089744173E-2</v>
      </c>
      <c r="U11" s="226">
        <v>7.9379274008853057E-2</v>
      </c>
      <c r="V11" s="226">
        <v>8.0145065165832682E-2</v>
      </c>
      <c r="W11" s="226">
        <v>8.135814694622226E-2</v>
      </c>
      <c r="X11" s="226">
        <v>7.8491444823468745E-2</v>
      </c>
      <c r="Y11" s="226">
        <v>9.1931238451074607E-2</v>
      </c>
      <c r="DA11" s="69" t="s">
        <v>2602</v>
      </c>
    </row>
    <row r="12" spans="1:105" ht="12" customHeight="1" x14ac:dyDescent="0.25">
      <c r="A12" s="37" t="s">
        <v>35</v>
      </c>
      <c r="B12" s="226">
        <v>0.85389936172668679</v>
      </c>
      <c r="C12" s="226">
        <v>0.83792866810082345</v>
      </c>
      <c r="D12" s="226">
        <v>0.5633461411237134</v>
      </c>
      <c r="E12" s="226">
        <v>0.5643913051949746</v>
      </c>
      <c r="F12" s="226">
        <v>0.58080015841456367</v>
      </c>
      <c r="G12" s="226">
        <v>0.6864632339905451</v>
      </c>
      <c r="H12" s="226">
        <v>0.77381546245352151</v>
      </c>
      <c r="I12" s="226">
        <v>0.68278139786172398</v>
      </c>
      <c r="J12" s="226">
        <v>0.75539550756133067</v>
      </c>
      <c r="K12" s="226">
        <v>0.46005326434487198</v>
      </c>
      <c r="L12" s="226">
        <v>0.42958304850002182</v>
      </c>
      <c r="M12" s="226">
        <v>0.74479724785091161</v>
      </c>
      <c r="N12" s="226">
        <v>0.66340646709730544</v>
      </c>
      <c r="O12" s="226">
        <v>0.61786447858284022</v>
      </c>
      <c r="P12" s="226">
        <v>0.58851728846662366</v>
      </c>
      <c r="Q12" s="226">
        <v>0.71259236777247192</v>
      </c>
      <c r="R12" s="226">
        <v>0.75504074579849967</v>
      </c>
      <c r="S12" s="226">
        <v>0.77145008927205061</v>
      </c>
      <c r="T12" s="226">
        <v>0.7261727747225305</v>
      </c>
      <c r="U12" s="226">
        <v>0.69640527250667095</v>
      </c>
      <c r="V12" s="226">
        <v>0.68448300906138138</v>
      </c>
      <c r="W12" s="226">
        <v>0.78311322212466983</v>
      </c>
      <c r="X12" s="226">
        <v>0.68406321961903382</v>
      </c>
      <c r="Y12" s="226">
        <v>0.66660668976213988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1.470255684076704</v>
      </c>
      <c r="C15" s="226">
        <v>1.4744598969563281</v>
      </c>
      <c r="D15" s="226">
        <v>1.612830049849816</v>
      </c>
      <c r="E15" s="226">
        <v>1.727074513841546</v>
      </c>
      <c r="F15" s="226">
        <v>1.6087453834392571</v>
      </c>
      <c r="G15" s="226">
        <v>1.7044297497399941</v>
      </c>
      <c r="H15" s="226">
        <v>1.6050894804361979</v>
      </c>
      <c r="I15" s="226">
        <v>1.769660712269685</v>
      </c>
      <c r="J15" s="226">
        <v>1.872398214194164</v>
      </c>
      <c r="K15" s="226">
        <v>1.4649760989147911</v>
      </c>
      <c r="L15" s="226">
        <v>1.592405930528435</v>
      </c>
      <c r="M15" s="226">
        <v>1.864248082893861</v>
      </c>
      <c r="N15" s="226">
        <v>1.834594169650555</v>
      </c>
      <c r="O15" s="226">
        <v>1.844328643371421</v>
      </c>
      <c r="P15" s="226">
        <v>1.839691004809356</v>
      </c>
      <c r="Q15" s="226">
        <v>1.854896139788637</v>
      </c>
      <c r="R15" s="226">
        <v>1.9337603054708099</v>
      </c>
      <c r="S15" s="226">
        <v>2.0543908703433842</v>
      </c>
      <c r="T15" s="226">
        <v>2.1698896795525462</v>
      </c>
      <c r="U15" s="226">
        <v>2.1003736523830461</v>
      </c>
      <c r="V15" s="226">
        <v>1.873003366193043</v>
      </c>
      <c r="W15" s="226">
        <v>1.944504776759362</v>
      </c>
      <c r="X15" s="226">
        <v>1.9700236930214921</v>
      </c>
      <c r="Y15" s="226">
        <v>1.7918666995303629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12.55469281549961</v>
      </c>
      <c r="C16" s="261">
        <f t="shared" si="0"/>
        <v>11.891971419239553</v>
      </c>
      <c r="D16" s="261">
        <f t="shared" si="0"/>
        <v>11.483782242361531</v>
      </c>
      <c r="E16" s="261">
        <f t="shared" si="0"/>
        <v>11.775403447799128</v>
      </c>
      <c r="F16" s="261">
        <f t="shared" si="0"/>
        <v>11.161274264411709</v>
      </c>
      <c r="G16" s="261">
        <f t="shared" si="0"/>
        <v>12.149792386413951</v>
      </c>
      <c r="H16" s="261">
        <f t="shared" si="0"/>
        <v>11.95372409227415</v>
      </c>
      <c r="I16" s="261">
        <f t="shared" si="0"/>
        <v>12.107839577961574</v>
      </c>
      <c r="J16" s="261">
        <f t="shared" si="0"/>
        <v>12.812639221485686</v>
      </c>
      <c r="K16" s="261">
        <f t="shared" si="0"/>
        <v>9.3345546126461514</v>
      </c>
      <c r="L16" s="261">
        <f t="shared" si="0"/>
        <v>9.788391133240065</v>
      </c>
      <c r="M16" s="261">
        <f t="shared" si="0"/>
        <v>12.661815389906542</v>
      </c>
      <c r="N16" s="261">
        <f t="shared" si="0"/>
        <v>12.269447462061056</v>
      </c>
      <c r="O16" s="261">
        <f t="shared" si="0"/>
        <v>12.12041987270438</v>
      </c>
      <c r="P16" s="261">
        <f t="shared" si="0"/>
        <v>12.053595916000628</v>
      </c>
      <c r="Q16" s="261">
        <f t="shared" si="0"/>
        <v>12.746430691005429</v>
      </c>
      <c r="R16" s="261">
        <f t="shared" si="0"/>
        <v>13.556676328412324</v>
      </c>
      <c r="S16" s="261">
        <f t="shared" si="0"/>
        <v>14.238181751079853</v>
      </c>
      <c r="T16" s="261">
        <f t="shared" si="0"/>
        <v>14.434317268509197</v>
      </c>
      <c r="U16" s="261">
        <f t="shared" si="0"/>
        <v>13.940296237492671</v>
      </c>
      <c r="V16" s="261">
        <f t="shared" si="0"/>
        <v>12.789189240408389</v>
      </c>
      <c r="W16" s="261">
        <f t="shared" si="0"/>
        <v>13.620842496488036</v>
      </c>
      <c r="X16" s="261">
        <f t="shared" si="0"/>
        <v>13.240906443758039</v>
      </c>
      <c r="Y16" s="261">
        <f t="shared" si="0"/>
        <v>12.363254179710163</v>
      </c>
      <c r="DA16" s="70"/>
    </row>
    <row r="17" spans="1:105" ht="12" customHeight="1" x14ac:dyDescent="0.25">
      <c r="A17" s="169" t="s">
        <v>2556</v>
      </c>
      <c r="B17" s="351">
        <v>7.5814116218415464</v>
      </c>
      <c r="C17" s="351">
        <v>6.1856792216034329</v>
      </c>
      <c r="D17" s="351">
        <v>5.307528487298482</v>
      </c>
      <c r="E17" s="351">
        <v>4.8407629545871496</v>
      </c>
      <c r="F17" s="351">
        <v>4.5627370794309234</v>
      </c>
      <c r="G17" s="351">
        <v>5.0957327879670169</v>
      </c>
      <c r="H17" s="351">
        <v>5.180326651366796</v>
      </c>
      <c r="I17" s="351">
        <v>4.488141638112463</v>
      </c>
      <c r="J17" s="351">
        <v>4.8934144249155587</v>
      </c>
      <c r="K17" s="351">
        <v>2.8576133892193738</v>
      </c>
      <c r="L17" s="351">
        <v>2.610174732776922</v>
      </c>
      <c r="M17" s="351">
        <v>4.1742323876250591</v>
      </c>
      <c r="N17" s="351">
        <v>3.683485484578779</v>
      </c>
      <c r="O17" s="351">
        <v>3.3263308346654039</v>
      </c>
      <c r="P17" s="351">
        <v>3.2796072357537169</v>
      </c>
      <c r="Q17" s="351">
        <v>3.9005237527672518</v>
      </c>
      <c r="R17" s="351">
        <v>4.2720239659587183</v>
      </c>
      <c r="S17" s="351">
        <v>4.4703725889208998</v>
      </c>
      <c r="T17" s="351">
        <v>4.1197999450836678</v>
      </c>
      <c r="U17" s="351">
        <v>3.9331152374618119</v>
      </c>
      <c r="V17" s="351">
        <v>3.8699705188462499</v>
      </c>
      <c r="W17" s="351">
        <v>4.4031484059547239</v>
      </c>
      <c r="X17" s="351">
        <v>3.926370274054515</v>
      </c>
      <c r="Y17" s="351">
        <v>3.916717544893658</v>
      </c>
      <c r="DA17" s="170" t="s">
        <v>2607</v>
      </c>
    </row>
    <row r="18" spans="1:105" ht="12" customHeight="1" x14ac:dyDescent="0.25">
      <c r="A18" s="59" t="s">
        <v>28</v>
      </c>
      <c r="B18" s="230">
        <v>0.36125408263572251</v>
      </c>
      <c r="C18" s="230">
        <v>0.33745714571507218</v>
      </c>
      <c r="D18" s="230">
        <v>0.33583814545221341</v>
      </c>
      <c r="E18" s="230">
        <v>0.32213536699253881</v>
      </c>
      <c r="F18" s="230">
        <v>0.21760816757234869</v>
      </c>
      <c r="G18" s="230">
        <v>0.34027650343006688</v>
      </c>
      <c r="H18" s="230">
        <v>0.28062584193620782</v>
      </c>
      <c r="I18" s="230">
        <v>0.26156353407879063</v>
      </c>
      <c r="J18" s="230">
        <v>0.3989442334072042</v>
      </c>
      <c r="K18" s="230">
        <v>9.7094585342581821E-2</v>
      </c>
      <c r="L18" s="230">
        <v>9.612926194320659E-2</v>
      </c>
      <c r="M18" s="230">
        <v>6.1372212174103519E-2</v>
      </c>
      <c r="N18" s="230">
        <v>5.8129433208456593E-2</v>
      </c>
      <c r="O18" s="230">
        <v>5.5626035987091718E-2</v>
      </c>
      <c r="P18" s="230">
        <v>5.297210148532161E-2</v>
      </c>
      <c r="Q18" s="230">
        <v>6.2363162883075758E-2</v>
      </c>
      <c r="R18" s="230">
        <v>0</v>
      </c>
      <c r="S18" s="230">
        <v>2.7468071637154371E-2</v>
      </c>
      <c r="T18" s="230">
        <v>3.5138619147403752E-2</v>
      </c>
      <c r="U18" s="230">
        <v>1.913678073311046E-2</v>
      </c>
      <c r="V18" s="230">
        <v>1.406121531427712E-2</v>
      </c>
      <c r="W18" s="230">
        <v>1.3428880325183849E-2</v>
      </c>
      <c r="X18" s="230">
        <v>1.437561348429413E-2</v>
      </c>
      <c r="Y18" s="230">
        <v>1.390234543794793E-2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0.14983705355170929</v>
      </c>
      <c r="D19" s="230">
        <v>0.29229598926069023</v>
      </c>
      <c r="E19" s="230">
        <v>0.1413790992075481</v>
      </c>
      <c r="F19" s="230">
        <v>0.30891675959383952</v>
      </c>
      <c r="G19" s="230">
        <v>0.4653510348655544</v>
      </c>
      <c r="H19" s="230">
        <v>0.31323464238102178</v>
      </c>
      <c r="I19" s="230">
        <v>0.13112484571263411</v>
      </c>
      <c r="J19" s="230">
        <v>0.26052546720316228</v>
      </c>
      <c r="K19" s="230">
        <v>0.24181204668085809</v>
      </c>
      <c r="L19" s="230">
        <v>0.1152618818107481</v>
      </c>
      <c r="M19" s="230">
        <v>0.1231330131126224</v>
      </c>
      <c r="N19" s="230">
        <v>0.1198368382770581</v>
      </c>
      <c r="O19" s="230">
        <v>0.11612877558124519</v>
      </c>
      <c r="P19" s="230">
        <v>0.1152609800519627</v>
      </c>
      <c r="Q19" s="230">
        <v>0.1203977907308654</v>
      </c>
      <c r="R19" s="230">
        <v>0.1206910047067607</v>
      </c>
      <c r="S19" s="230">
        <v>0.20681128295460649</v>
      </c>
      <c r="T19" s="230">
        <v>0.20401880194878441</v>
      </c>
      <c r="U19" s="230">
        <v>0.1835231037255852</v>
      </c>
      <c r="V19" s="230">
        <v>0.1791399415150027</v>
      </c>
      <c r="W19" s="230">
        <v>0.25939768090142801</v>
      </c>
      <c r="X19" s="230">
        <v>0.27470324022370401</v>
      </c>
      <c r="Y19" s="230">
        <v>0.29656672396174188</v>
      </c>
      <c r="DA19" s="71" t="s">
        <v>2609</v>
      </c>
    </row>
    <row r="20" spans="1:105" ht="12" customHeight="1" x14ac:dyDescent="0.25">
      <c r="A20" s="59" t="s">
        <v>159</v>
      </c>
      <c r="B20" s="230">
        <v>0.89035817286531926</v>
      </c>
      <c r="C20" s="230">
        <v>0.61876447605940665</v>
      </c>
      <c r="D20" s="230">
        <v>0.8455425775698715</v>
      </c>
      <c r="E20" s="230">
        <v>0.70377007833701144</v>
      </c>
      <c r="F20" s="230">
        <v>0.58086325832005858</v>
      </c>
      <c r="G20" s="230">
        <v>0.58346091488094798</v>
      </c>
      <c r="H20" s="230">
        <v>0.45907450891157747</v>
      </c>
      <c r="I20" s="230">
        <v>0.33178175871338411</v>
      </c>
      <c r="J20" s="230">
        <v>0.21963271786208791</v>
      </c>
      <c r="K20" s="230">
        <v>0.1023980390352478</v>
      </c>
      <c r="L20" s="230">
        <v>9.7850071176258782E-2</v>
      </c>
      <c r="M20" s="230">
        <v>0.1043261160683117</v>
      </c>
      <c r="N20" s="230">
        <v>0.20345792087390999</v>
      </c>
      <c r="O20" s="230">
        <v>0.1974930152743688</v>
      </c>
      <c r="P20" s="230">
        <v>0.29409974368471548</v>
      </c>
      <c r="Q20" s="230">
        <v>0.30676314333439508</v>
      </c>
      <c r="R20" s="230">
        <v>0.51259203400205333</v>
      </c>
      <c r="S20" s="230">
        <v>0.53927277504926108</v>
      </c>
      <c r="T20" s="230">
        <v>0.40516782953368952</v>
      </c>
      <c r="U20" s="230">
        <v>0.38892495773139862</v>
      </c>
      <c r="V20" s="230">
        <v>0.39247187478382273</v>
      </c>
      <c r="W20" s="230">
        <v>0.39660466879194051</v>
      </c>
      <c r="X20" s="230">
        <v>0.38164150946704217</v>
      </c>
      <c r="Y20" s="230">
        <v>0.44563529434469301</v>
      </c>
      <c r="DA20" s="71" t="s">
        <v>2610</v>
      </c>
    </row>
    <row r="21" spans="1:105" ht="12" customHeight="1" x14ac:dyDescent="0.25">
      <c r="A21" s="59" t="s">
        <v>32</v>
      </c>
      <c r="B21" s="230">
        <v>3.4306233885789981</v>
      </c>
      <c r="C21" s="230">
        <v>1.82465923324836</v>
      </c>
      <c r="D21" s="230">
        <v>1.6684943746175771</v>
      </c>
      <c r="E21" s="230">
        <v>1.398847530342328</v>
      </c>
      <c r="F21" s="230">
        <v>1.0642099031353729</v>
      </c>
      <c r="G21" s="230">
        <v>0.85500208210439144</v>
      </c>
      <c r="H21" s="230">
        <v>0.8497425733488212</v>
      </c>
      <c r="I21" s="230">
        <v>0.81282127463936493</v>
      </c>
      <c r="J21" s="230">
        <v>0.80747718396623791</v>
      </c>
      <c r="K21" s="230">
        <v>0.37473402495467129</v>
      </c>
      <c r="L21" s="230">
        <v>0.35724067090666067</v>
      </c>
      <c r="M21" s="230">
        <v>0.48181971596590012</v>
      </c>
      <c r="N21" s="230">
        <v>0.1857101056866364</v>
      </c>
      <c r="O21" s="230">
        <v>0</v>
      </c>
      <c r="P21" s="230">
        <v>0</v>
      </c>
      <c r="Q21" s="230">
        <v>0</v>
      </c>
      <c r="R21" s="230">
        <v>0</v>
      </c>
      <c r="S21" s="230">
        <v>1.519449976996428E-2</v>
      </c>
      <c r="T21" s="230">
        <v>1.074819066528496E-2</v>
      </c>
      <c r="U21" s="230">
        <v>1.1141237285100089E-2</v>
      </c>
      <c r="V21" s="230">
        <v>1.263368801948218E-2</v>
      </c>
      <c r="W21" s="230">
        <v>7.6080172480602797E-3</v>
      </c>
      <c r="X21" s="230">
        <v>9.236942440697107E-3</v>
      </c>
      <c r="Y21" s="230">
        <v>6.6226904258527208E-3</v>
      </c>
      <c r="DA21" s="71" t="s">
        <v>2611</v>
      </c>
    </row>
    <row r="22" spans="1:105" ht="12" customHeight="1" x14ac:dyDescent="0.25">
      <c r="A22" s="59" t="s">
        <v>35</v>
      </c>
      <c r="B22" s="230">
        <v>2.899175977761506</v>
      </c>
      <c r="C22" s="230">
        <v>3.2549613130288848</v>
      </c>
      <c r="D22" s="230">
        <v>2.16535740039813</v>
      </c>
      <c r="E22" s="230">
        <v>2.274630879707725</v>
      </c>
      <c r="F22" s="230">
        <v>2.3911389908093028</v>
      </c>
      <c r="G22" s="230">
        <v>2.8516422526860561</v>
      </c>
      <c r="H22" s="230">
        <v>3.2776490847891671</v>
      </c>
      <c r="I22" s="230">
        <v>2.9508502249682889</v>
      </c>
      <c r="J22" s="230">
        <v>3.2068348224768659</v>
      </c>
      <c r="K22" s="230">
        <v>2.041574693206015</v>
      </c>
      <c r="L22" s="230">
        <v>1.943692846940047</v>
      </c>
      <c r="M22" s="230">
        <v>3.4035813303041209</v>
      </c>
      <c r="N22" s="230">
        <v>3.116351186532718</v>
      </c>
      <c r="O22" s="230">
        <v>2.957083007822698</v>
      </c>
      <c r="P22" s="230">
        <v>2.8172744105317178</v>
      </c>
      <c r="Q22" s="230">
        <v>3.410999655818916</v>
      </c>
      <c r="R22" s="230">
        <v>3.6387409272499038</v>
      </c>
      <c r="S22" s="230">
        <v>3.6816259595099141</v>
      </c>
      <c r="T22" s="230">
        <v>3.4647265037885049</v>
      </c>
      <c r="U22" s="230">
        <v>3.3303891579866169</v>
      </c>
      <c r="V22" s="230">
        <v>3.2716637992136661</v>
      </c>
      <c r="W22" s="230">
        <v>3.7261091586881112</v>
      </c>
      <c r="X22" s="230">
        <v>3.246412968438777</v>
      </c>
      <c r="Y22" s="230">
        <v>3.1539904907234231</v>
      </c>
      <c r="DA22" s="71" t="s">
        <v>2612</v>
      </c>
    </row>
    <row r="23" spans="1:105" ht="12" customHeight="1" x14ac:dyDescent="0.25">
      <c r="A23" s="60" t="s">
        <v>2563</v>
      </c>
      <c r="B23" s="329">
        <v>4.973281193658063</v>
      </c>
      <c r="C23" s="329">
        <v>5.7062921976361212</v>
      </c>
      <c r="D23" s="329">
        <v>6.1762537550630494</v>
      </c>
      <c r="E23" s="329">
        <v>6.9346404932119778</v>
      </c>
      <c r="F23" s="329">
        <v>6.5985371849807848</v>
      </c>
      <c r="G23" s="329">
        <v>7.0540595984469343</v>
      </c>
      <c r="H23" s="329">
        <v>6.7733974409073552</v>
      </c>
      <c r="I23" s="329">
        <v>7.6196979398491118</v>
      </c>
      <c r="J23" s="329">
        <v>7.919224796570127</v>
      </c>
      <c r="K23" s="329">
        <v>6.4769412234267776</v>
      </c>
      <c r="L23" s="329">
        <v>7.1782164004631426</v>
      </c>
      <c r="M23" s="329">
        <v>8.4875830022814824</v>
      </c>
      <c r="N23" s="329">
        <v>8.5859619774822757</v>
      </c>
      <c r="O23" s="329">
        <v>8.794089038038976</v>
      </c>
      <c r="P23" s="329">
        <v>8.7739886802469105</v>
      </c>
      <c r="Q23" s="329">
        <v>8.8459069382381781</v>
      </c>
      <c r="R23" s="329">
        <v>9.2846523624536061</v>
      </c>
      <c r="S23" s="329">
        <v>9.7678091621589545</v>
      </c>
      <c r="T23" s="329">
        <v>10.31451732342553</v>
      </c>
      <c r="U23" s="329">
        <v>10.00718100003086</v>
      </c>
      <c r="V23" s="329">
        <v>8.9192187215621388</v>
      </c>
      <c r="W23" s="329">
        <v>9.2176940905333122</v>
      </c>
      <c r="X23" s="329">
        <v>9.3145361697035245</v>
      </c>
      <c r="Y23" s="329">
        <v>8.4465366348165052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5.1994642499545485</v>
      </c>
      <c r="C24" s="261">
        <f t="shared" si="1"/>
        <v>4.914895852669277</v>
      </c>
      <c r="D24" s="261">
        <f t="shared" si="1"/>
        <v>4.5874835011314463</v>
      </c>
      <c r="E24" s="261">
        <f t="shared" si="1"/>
        <v>4.6644754556887689</v>
      </c>
      <c r="F24" s="261">
        <f t="shared" si="1"/>
        <v>4.434189149542429</v>
      </c>
      <c r="G24" s="261">
        <f t="shared" si="1"/>
        <v>4.8583011109045895</v>
      </c>
      <c r="H24" s="261">
        <f t="shared" si="1"/>
        <v>4.836859100693558</v>
      </c>
      <c r="I24" s="261">
        <f t="shared" si="1"/>
        <v>4.7940463976712309</v>
      </c>
      <c r="J24" s="261">
        <f t="shared" si="1"/>
        <v>5.0911588906523804</v>
      </c>
      <c r="K24" s="261">
        <f t="shared" si="1"/>
        <v>3.5775834564648239</v>
      </c>
      <c r="L24" s="261">
        <f t="shared" si="1"/>
        <v>3.6743392704622817</v>
      </c>
      <c r="M24" s="261">
        <f t="shared" si="1"/>
        <v>4.9401106986725356</v>
      </c>
      <c r="N24" s="261">
        <f t="shared" si="1"/>
        <v>4.7156281258559778</v>
      </c>
      <c r="O24" s="261">
        <f t="shared" si="1"/>
        <v>4.5930200312901448</v>
      </c>
      <c r="P24" s="261">
        <f t="shared" si="1"/>
        <v>4.552900885734334</v>
      </c>
      <c r="Q24" s="261">
        <f t="shared" si="1"/>
        <v>4.9147922679715315</v>
      </c>
      <c r="R24" s="261">
        <f t="shared" si="1"/>
        <v>5.2411682044012515</v>
      </c>
      <c r="S24" s="261">
        <f t="shared" si="1"/>
        <v>5.4929520797085942</v>
      </c>
      <c r="T24" s="261">
        <f t="shared" si="1"/>
        <v>5.4861305642177518</v>
      </c>
      <c r="U24" s="261">
        <f t="shared" si="1"/>
        <v>5.288447782939758</v>
      </c>
      <c r="V24" s="261">
        <f t="shared" si="1"/>
        <v>4.9092456633047981</v>
      </c>
      <c r="W24" s="261">
        <f t="shared" si="1"/>
        <v>5.2817980277814449</v>
      </c>
      <c r="X24" s="261">
        <f t="shared" si="1"/>
        <v>5.0581005908464967</v>
      </c>
      <c r="Y24" s="261">
        <f t="shared" si="1"/>
        <v>4.7677893042007149</v>
      </c>
      <c r="DA24" s="70"/>
    </row>
    <row r="25" spans="1:105" ht="12" customHeight="1" x14ac:dyDescent="0.25">
      <c r="A25" s="169" t="s">
        <v>2566</v>
      </c>
      <c r="B25" s="352">
        <v>3.619249203665158</v>
      </c>
      <c r="C25" s="352">
        <v>3.3777938163961281</v>
      </c>
      <c r="D25" s="352">
        <v>3.0736371406443612</v>
      </c>
      <c r="E25" s="352">
        <v>3.0953225872030159</v>
      </c>
      <c r="F25" s="352">
        <v>2.9499829239959992</v>
      </c>
      <c r="G25" s="352">
        <v>3.2490114144971232</v>
      </c>
      <c r="H25" s="352">
        <v>3.2613495632634479</v>
      </c>
      <c r="I25" s="352">
        <v>3.1753937910931058</v>
      </c>
      <c r="J25" s="352">
        <v>3.377997398978851</v>
      </c>
      <c r="K25" s="352">
        <v>2.3200005322917958</v>
      </c>
      <c r="L25" s="352">
        <v>2.3501359860392168</v>
      </c>
      <c r="M25" s="352">
        <v>3.2414316518515922</v>
      </c>
      <c r="N25" s="352">
        <v>3.0672290902071588</v>
      </c>
      <c r="O25" s="352">
        <v>2.9628863734172128</v>
      </c>
      <c r="P25" s="352">
        <v>2.929597348313262</v>
      </c>
      <c r="Q25" s="352">
        <v>3.2057313923188939</v>
      </c>
      <c r="R25" s="352">
        <v>3.42385021198454</v>
      </c>
      <c r="S25" s="352">
        <v>3.5824899940001278</v>
      </c>
      <c r="T25" s="352">
        <v>3.5437218203414211</v>
      </c>
      <c r="U25" s="352">
        <v>3.4118430940233888</v>
      </c>
      <c r="V25" s="352">
        <v>3.1920451716473139</v>
      </c>
      <c r="W25" s="352">
        <v>3.457639008647539</v>
      </c>
      <c r="X25" s="352">
        <v>3.2787669323464121</v>
      </c>
      <c r="Y25" s="352">
        <v>3.1094597443185421</v>
      </c>
      <c r="DA25" s="170" t="s">
        <v>2614</v>
      </c>
    </row>
    <row r="26" spans="1:105" ht="12" customHeight="1" x14ac:dyDescent="0.25">
      <c r="A26" s="61" t="s">
        <v>2568</v>
      </c>
      <c r="B26" s="263">
        <v>1.58021504628939</v>
      </c>
      <c r="C26" s="263">
        <v>1.5371020362731489</v>
      </c>
      <c r="D26" s="263">
        <v>1.5138463604870851</v>
      </c>
      <c r="E26" s="263">
        <v>1.569152868485753</v>
      </c>
      <c r="F26" s="263">
        <v>1.4842062255464299</v>
      </c>
      <c r="G26" s="263">
        <v>1.6092896964074661</v>
      </c>
      <c r="H26" s="263">
        <v>1.57550953743011</v>
      </c>
      <c r="I26" s="263">
        <v>1.618652606578125</v>
      </c>
      <c r="J26" s="263">
        <v>1.7131614916735289</v>
      </c>
      <c r="K26" s="263">
        <v>1.2575829241730281</v>
      </c>
      <c r="L26" s="263">
        <v>1.3242032844230649</v>
      </c>
      <c r="M26" s="263">
        <v>1.698679046820943</v>
      </c>
      <c r="N26" s="263">
        <v>1.648399035648819</v>
      </c>
      <c r="O26" s="263">
        <v>1.630133657872932</v>
      </c>
      <c r="P26" s="263">
        <v>1.623303537421072</v>
      </c>
      <c r="Q26" s="263">
        <v>1.709060875652638</v>
      </c>
      <c r="R26" s="263">
        <v>1.8173179924167111</v>
      </c>
      <c r="S26" s="263">
        <v>1.910462085708466</v>
      </c>
      <c r="T26" s="263">
        <v>1.9424087438763309</v>
      </c>
      <c r="U26" s="263">
        <v>1.876604688916369</v>
      </c>
      <c r="V26" s="263">
        <v>1.7172004916574839</v>
      </c>
      <c r="W26" s="263">
        <v>1.8241590191339061</v>
      </c>
      <c r="X26" s="263">
        <v>1.779333658500085</v>
      </c>
      <c r="Y26" s="263">
        <v>1.658329559882173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15.373093243468908</v>
      </c>
      <c r="C27" s="261">
        <f t="shared" si="2"/>
        <v>14.561597656211699</v>
      </c>
      <c r="D27" s="261">
        <f t="shared" si="2"/>
        <v>14.061774174320245</v>
      </c>
      <c r="E27" s="261">
        <f t="shared" si="2"/>
        <v>14.418861364651992</v>
      </c>
      <c r="F27" s="261">
        <f t="shared" si="2"/>
        <v>13.666866446218421</v>
      </c>
      <c r="G27" s="261">
        <f t="shared" si="2"/>
        <v>14.877296799690551</v>
      </c>
      <c r="H27" s="261">
        <f t="shared" si="2"/>
        <v>14.637213174213246</v>
      </c>
      <c r="I27" s="261">
        <f t="shared" si="2"/>
        <v>14.8259260138305</v>
      </c>
      <c r="J27" s="261">
        <f t="shared" si="2"/>
        <v>15.688945985492676</v>
      </c>
      <c r="K27" s="261">
        <f t="shared" si="2"/>
        <v>11.430066872627942</v>
      </c>
      <c r="L27" s="261">
        <f t="shared" si="2"/>
        <v>11.985785061110287</v>
      </c>
      <c r="M27" s="261">
        <f t="shared" si="2"/>
        <v>15.504263742742708</v>
      </c>
      <c r="N27" s="261">
        <f t="shared" si="2"/>
        <v>15.023813218850281</v>
      </c>
      <c r="O27" s="261">
        <f t="shared" si="2"/>
        <v>14.841330456372713</v>
      </c>
      <c r="P27" s="261">
        <f t="shared" si="2"/>
        <v>14.75950520326608</v>
      </c>
      <c r="Q27" s="261">
        <f t="shared" si="2"/>
        <v>15.607874315516856</v>
      </c>
      <c r="R27" s="261">
        <f t="shared" si="2"/>
        <v>16.600011830708965</v>
      </c>
      <c r="S27" s="261">
        <f t="shared" si="2"/>
        <v>17.434508266628399</v>
      </c>
      <c r="T27" s="261">
        <f t="shared" si="2"/>
        <v>17.674674206337787</v>
      </c>
      <c r="U27" s="261">
        <f t="shared" si="2"/>
        <v>17.069750494888986</v>
      </c>
      <c r="V27" s="261">
        <f t="shared" si="2"/>
        <v>15.660231722949053</v>
      </c>
      <c r="W27" s="261">
        <f t="shared" si="2"/>
        <v>16.678582648760862</v>
      </c>
      <c r="X27" s="261">
        <f t="shared" si="2"/>
        <v>16.213354829091486</v>
      </c>
      <c r="Y27" s="261">
        <f t="shared" si="2"/>
        <v>15.138678587400193</v>
      </c>
      <c r="DA27" s="70"/>
    </row>
    <row r="28" spans="1:105" ht="12" customHeight="1" x14ac:dyDescent="0.25">
      <c r="A28" s="169" t="s">
        <v>2571</v>
      </c>
      <c r="B28" s="351">
        <v>9.2833611696018927</v>
      </c>
      <c r="C28" s="351">
        <v>7.5743010876776724</v>
      </c>
      <c r="D28" s="351">
        <v>6.4990144742430402</v>
      </c>
      <c r="E28" s="351">
        <v>5.9274648423516121</v>
      </c>
      <c r="F28" s="351">
        <v>5.5870249952215394</v>
      </c>
      <c r="G28" s="351">
        <v>6.2396728015922651</v>
      </c>
      <c r="H28" s="351">
        <v>6.3432571241226068</v>
      </c>
      <c r="I28" s="351">
        <v>5.4956836385050556</v>
      </c>
      <c r="J28" s="351">
        <v>5.9919360305088478</v>
      </c>
      <c r="K28" s="351">
        <v>3.4991184357788261</v>
      </c>
      <c r="L28" s="351">
        <v>3.1961323258492929</v>
      </c>
      <c r="M28" s="351">
        <v>5.1113049644388466</v>
      </c>
      <c r="N28" s="351">
        <v>4.5103903892801398</v>
      </c>
      <c r="O28" s="351">
        <v>4.0730581648964126</v>
      </c>
      <c r="P28" s="351">
        <v>4.0158455948004708</v>
      </c>
      <c r="Q28" s="351">
        <v>4.7761515340007161</v>
      </c>
      <c r="R28" s="351">
        <v>5.2310497542351646</v>
      </c>
      <c r="S28" s="351">
        <v>5.4739256190868169</v>
      </c>
      <c r="T28" s="351">
        <v>5.0446529939799989</v>
      </c>
      <c r="U28" s="351">
        <v>4.8160594744430352</v>
      </c>
      <c r="V28" s="351">
        <v>4.7387394108321432</v>
      </c>
      <c r="W28" s="351">
        <v>5.3916102930057841</v>
      </c>
      <c r="X28" s="351">
        <v>4.8078003355769567</v>
      </c>
      <c r="Y28" s="351">
        <v>4.7959806672167229</v>
      </c>
      <c r="DA28" s="170" t="s">
        <v>2616</v>
      </c>
    </row>
    <row r="29" spans="1:105" ht="12" customHeight="1" x14ac:dyDescent="0.25">
      <c r="A29" s="59" t="s">
        <v>28</v>
      </c>
      <c r="B29" s="230">
        <v>0.44235193792129279</v>
      </c>
      <c r="C29" s="230">
        <v>0.41321283148784371</v>
      </c>
      <c r="D29" s="230">
        <v>0.41123038218638391</v>
      </c>
      <c r="E29" s="230">
        <v>0.39445146978678203</v>
      </c>
      <c r="F29" s="230">
        <v>0.26645898070083512</v>
      </c>
      <c r="G29" s="230">
        <v>0.41666510624089809</v>
      </c>
      <c r="H29" s="230">
        <v>0.34362347992188708</v>
      </c>
      <c r="I29" s="230">
        <v>0.32028187846382522</v>
      </c>
      <c r="J29" s="230">
        <v>0.48850314294759689</v>
      </c>
      <c r="K29" s="230">
        <v>0.11889132899091651</v>
      </c>
      <c r="L29" s="230">
        <v>0.1177093003386203</v>
      </c>
      <c r="M29" s="230">
        <v>7.5149647560126737E-2</v>
      </c>
      <c r="N29" s="230">
        <v>7.11788978062734E-2</v>
      </c>
      <c r="O29" s="230">
        <v>6.8113513453581673E-2</v>
      </c>
      <c r="P29" s="230">
        <v>6.4863797737128484E-2</v>
      </c>
      <c r="Q29" s="230">
        <v>7.6363056591521331E-2</v>
      </c>
      <c r="R29" s="230">
        <v>0</v>
      </c>
      <c r="S29" s="230">
        <v>3.3634373433250257E-2</v>
      </c>
      <c r="T29" s="230">
        <v>4.3026880588657633E-2</v>
      </c>
      <c r="U29" s="230">
        <v>2.3432792734420969E-2</v>
      </c>
      <c r="V29" s="230">
        <v>1.721781467054341E-2</v>
      </c>
      <c r="W29" s="230">
        <v>1.644352692879654E-2</v>
      </c>
      <c r="X29" s="230">
        <v>1.760279202158465E-2</v>
      </c>
      <c r="Y29" s="230">
        <v>1.7023280128099508E-2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0.18347394312454199</v>
      </c>
      <c r="D30" s="230">
        <v>0.35791345623757992</v>
      </c>
      <c r="E30" s="230">
        <v>0.1731172643357731</v>
      </c>
      <c r="F30" s="230">
        <v>0.37826541991082391</v>
      </c>
      <c r="G30" s="230">
        <v>0.56981759371292351</v>
      </c>
      <c r="H30" s="230">
        <v>0.38355262332370033</v>
      </c>
      <c r="I30" s="230">
        <v>0.16056103556649071</v>
      </c>
      <c r="J30" s="230">
        <v>0.31901077616713758</v>
      </c>
      <c r="K30" s="230">
        <v>0.29609638369084679</v>
      </c>
      <c r="L30" s="230">
        <v>0.1411369981356099</v>
      </c>
      <c r="M30" s="230">
        <v>0.15077511809708871</v>
      </c>
      <c r="N30" s="230">
        <v>0.14673898564537741</v>
      </c>
      <c r="O30" s="230">
        <v>0.14219850071172879</v>
      </c>
      <c r="P30" s="230">
        <v>0.14113589394117881</v>
      </c>
      <c r="Q30" s="230">
        <v>0.14742586620105971</v>
      </c>
      <c r="R30" s="230">
        <v>0.147784903722564</v>
      </c>
      <c r="S30" s="230">
        <v>0.25323830565870192</v>
      </c>
      <c r="T30" s="230">
        <v>0.24981894116177669</v>
      </c>
      <c r="U30" s="230">
        <v>0.22472216782724719</v>
      </c>
      <c r="V30" s="230">
        <v>0.21935503042653401</v>
      </c>
      <c r="W30" s="230">
        <v>0.31762981334868728</v>
      </c>
      <c r="X30" s="230">
        <v>0.33637131455963748</v>
      </c>
      <c r="Y30" s="230">
        <v>0.36314292730009212</v>
      </c>
      <c r="DA30" s="71" t="s">
        <v>2618</v>
      </c>
    </row>
    <row r="31" spans="1:105" ht="12" customHeight="1" x14ac:dyDescent="0.25">
      <c r="A31" s="59" t="s">
        <v>159</v>
      </c>
      <c r="B31" s="230">
        <v>1.0902344973861049</v>
      </c>
      <c r="C31" s="230">
        <v>0.75767078701151847</v>
      </c>
      <c r="D31" s="230">
        <v>1.0353582582488221</v>
      </c>
      <c r="E31" s="230">
        <v>0.86175927959634047</v>
      </c>
      <c r="F31" s="230">
        <v>0.71126113263680668</v>
      </c>
      <c r="G31" s="230">
        <v>0.71444193658891575</v>
      </c>
      <c r="H31" s="230">
        <v>0.56213205172846237</v>
      </c>
      <c r="I31" s="230">
        <v>0.40626337801638868</v>
      </c>
      <c r="J31" s="230">
        <v>0.26893802187194438</v>
      </c>
      <c r="K31" s="230">
        <v>0.1253853539207116</v>
      </c>
      <c r="L31" s="230">
        <v>0.1198164136852149</v>
      </c>
      <c r="M31" s="230">
        <v>0.1277462645734429</v>
      </c>
      <c r="N31" s="230">
        <v>0.2491321480088696</v>
      </c>
      <c r="O31" s="230">
        <v>0.24182818196861491</v>
      </c>
      <c r="P31" s="230">
        <v>0.36012213512414148</v>
      </c>
      <c r="Q31" s="230">
        <v>0.37562833877681051</v>
      </c>
      <c r="R31" s="230">
        <v>0.6276637151045551</v>
      </c>
      <c r="S31" s="230">
        <v>0.66033401026440131</v>
      </c>
      <c r="T31" s="230">
        <v>0.4961238728983951</v>
      </c>
      <c r="U31" s="230">
        <v>0.47623464212008021</v>
      </c>
      <c r="V31" s="230">
        <v>0.48057780585774229</v>
      </c>
      <c r="W31" s="230">
        <v>0.48563836994931481</v>
      </c>
      <c r="X31" s="230">
        <v>0.46731613404127642</v>
      </c>
      <c r="Y31" s="230">
        <v>0.54567587062615464</v>
      </c>
      <c r="DA31" s="71" t="s">
        <v>2619</v>
      </c>
    </row>
    <row r="32" spans="1:105" ht="12" customHeight="1" x14ac:dyDescent="0.25">
      <c r="A32" s="59" t="s">
        <v>32</v>
      </c>
      <c r="B32" s="230">
        <v>4.2007633329538736</v>
      </c>
      <c r="C32" s="230">
        <v>2.234276612140849</v>
      </c>
      <c r="D32" s="230">
        <v>2.043054336266422</v>
      </c>
      <c r="E32" s="230">
        <v>1.7128745269497889</v>
      </c>
      <c r="F32" s="230">
        <v>1.3031141671045381</v>
      </c>
      <c r="G32" s="230">
        <v>1.0469413250257851</v>
      </c>
      <c r="H32" s="230">
        <v>1.0405011102230459</v>
      </c>
      <c r="I32" s="230">
        <v>0.99529135670126312</v>
      </c>
      <c r="J32" s="230">
        <v>0.98874757220355669</v>
      </c>
      <c r="K32" s="230">
        <v>0.45885798974041397</v>
      </c>
      <c r="L32" s="230">
        <v>0.43743755621223779</v>
      </c>
      <c r="M32" s="230">
        <v>0.58998332567253087</v>
      </c>
      <c r="N32" s="230">
        <v>0.227400129412208</v>
      </c>
      <c r="O32" s="230">
        <v>0</v>
      </c>
      <c r="P32" s="230">
        <v>0</v>
      </c>
      <c r="Q32" s="230">
        <v>0</v>
      </c>
      <c r="R32" s="230">
        <v>0</v>
      </c>
      <c r="S32" s="230">
        <v>1.8605509922405249E-2</v>
      </c>
      <c r="T32" s="230">
        <v>1.3161049794226481E-2</v>
      </c>
      <c r="U32" s="230">
        <v>1.3642331369510321E-2</v>
      </c>
      <c r="V32" s="230">
        <v>1.546982206467205E-2</v>
      </c>
      <c r="W32" s="230">
        <v>9.3159394874207518E-3</v>
      </c>
      <c r="X32" s="230">
        <v>1.1310541764118911E-2</v>
      </c>
      <c r="Y32" s="230">
        <v>8.109416847982923E-3</v>
      </c>
      <c r="DA32" s="71" t="s">
        <v>2620</v>
      </c>
    </row>
    <row r="33" spans="1:105" ht="12" customHeight="1" x14ac:dyDescent="0.25">
      <c r="A33" s="59" t="s">
        <v>35</v>
      </c>
      <c r="B33" s="230">
        <v>3.550011401340619</v>
      </c>
      <c r="C33" s="230">
        <v>3.9856669139129188</v>
      </c>
      <c r="D33" s="230">
        <v>2.6514580413038318</v>
      </c>
      <c r="E33" s="230">
        <v>2.785262301682927</v>
      </c>
      <c r="F33" s="230">
        <v>2.927925294868535</v>
      </c>
      <c r="G33" s="230">
        <v>3.4918068400237421</v>
      </c>
      <c r="H33" s="230">
        <v>4.0134478589255096</v>
      </c>
      <c r="I33" s="230">
        <v>3.6132859897570881</v>
      </c>
      <c r="J33" s="230">
        <v>3.926736517318612</v>
      </c>
      <c r="K33" s="230">
        <v>2.4998873794359371</v>
      </c>
      <c r="L33" s="230">
        <v>2.3800320574776102</v>
      </c>
      <c r="M33" s="230">
        <v>4.1676506085356566</v>
      </c>
      <c r="N33" s="230">
        <v>3.815940228407412</v>
      </c>
      <c r="O33" s="230">
        <v>3.6209179687624879</v>
      </c>
      <c r="P33" s="230">
        <v>3.4497237679980222</v>
      </c>
      <c r="Q33" s="230">
        <v>4.1767342724313243</v>
      </c>
      <c r="R33" s="230">
        <v>4.4556011354080454</v>
      </c>
      <c r="S33" s="230">
        <v>4.5081134198080584</v>
      </c>
      <c r="T33" s="230">
        <v>4.2425222495369432</v>
      </c>
      <c r="U33" s="230">
        <v>4.0780275403917763</v>
      </c>
      <c r="V33" s="230">
        <v>4.0061189378126514</v>
      </c>
      <c r="W33" s="230">
        <v>4.5625826432915648</v>
      </c>
      <c r="X33" s="230">
        <v>3.9751995531903401</v>
      </c>
      <c r="Y33" s="230">
        <v>3.862029172314394</v>
      </c>
      <c r="DA33" s="71" t="s">
        <v>2621</v>
      </c>
    </row>
    <row r="34" spans="1:105" ht="12" customHeight="1" x14ac:dyDescent="0.25">
      <c r="A34" s="60" t="s">
        <v>2578</v>
      </c>
      <c r="B34" s="329">
        <v>6.0897320738670153</v>
      </c>
      <c r="C34" s="329">
        <v>6.9872965685340267</v>
      </c>
      <c r="D34" s="329">
        <v>7.562759700077204</v>
      </c>
      <c r="E34" s="329">
        <v>8.4913965223003807</v>
      </c>
      <c r="F34" s="329">
        <v>8.0798414509968826</v>
      </c>
      <c r="G34" s="329">
        <v>8.6376239980982863</v>
      </c>
      <c r="H34" s="329">
        <v>8.2939560500906389</v>
      </c>
      <c r="I34" s="329">
        <v>9.3302423753254438</v>
      </c>
      <c r="J34" s="329">
        <v>9.6970099549838285</v>
      </c>
      <c r="K34" s="329">
        <v>7.9309484368491159</v>
      </c>
      <c r="L34" s="329">
        <v>8.7896527352609937</v>
      </c>
      <c r="M34" s="329">
        <v>10.392958778303861</v>
      </c>
      <c r="N34" s="329">
        <v>10.513422829570141</v>
      </c>
      <c r="O34" s="329">
        <v>10.7682722914763</v>
      </c>
      <c r="P34" s="329">
        <v>10.74365960846561</v>
      </c>
      <c r="Q34" s="329">
        <v>10.83172278151614</v>
      </c>
      <c r="R34" s="329">
        <v>11.3689620764738</v>
      </c>
      <c r="S34" s="329">
        <v>11.96058264754158</v>
      </c>
      <c r="T34" s="329">
        <v>12.630021212357789</v>
      </c>
      <c r="U34" s="329">
        <v>12.253691020445951</v>
      </c>
      <c r="V34" s="329">
        <v>10.921492312116911</v>
      </c>
      <c r="W34" s="329">
        <v>11.286972355755079</v>
      </c>
      <c r="X34" s="329">
        <v>11.405554493514529</v>
      </c>
      <c r="Y34" s="329">
        <v>10.34269792018347</v>
      </c>
      <c r="DA34" s="72" t="s">
        <v>2622</v>
      </c>
    </row>
    <row r="35" spans="1:105" ht="12" customHeight="1" x14ac:dyDescent="0.25">
      <c r="A35" s="39" t="s">
        <v>2580</v>
      </c>
      <c r="B35" s="228">
        <v>14.39743973520045</v>
      </c>
      <c r="C35" s="228">
        <v>13.18821435330006</v>
      </c>
      <c r="D35" s="228">
        <v>12.434060569784521</v>
      </c>
      <c r="E35" s="228">
        <v>12.30160955868965</v>
      </c>
      <c r="F35" s="228">
        <v>11.471468184195819</v>
      </c>
      <c r="G35" s="228">
        <v>12.536632177955291</v>
      </c>
      <c r="H35" s="228">
        <v>12.472654470084031</v>
      </c>
      <c r="I35" s="228">
        <v>11.980851384419671</v>
      </c>
      <c r="J35" s="228">
        <v>12.41117897905597</v>
      </c>
      <c r="K35" s="228">
        <v>8.4992021555824291</v>
      </c>
      <c r="L35" s="228">
        <v>8.5446887870672974</v>
      </c>
      <c r="M35" s="228">
        <v>11.70252132683437</v>
      </c>
      <c r="N35" s="228">
        <v>11.195814355299779</v>
      </c>
      <c r="O35" s="228">
        <v>10.82340040536606</v>
      </c>
      <c r="P35" s="228">
        <v>10.64692764274476</v>
      </c>
      <c r="Q35" s="228">
        <v>11.65968618633619</v>
      </c>
      <c r="R35" s="228">
        <v>12.43212898023995</v>
      </c>
      <c r="S35" s="228">
        <v>13.00368981501768</v>
      </c>
      <c r="T35" s="228">
        <v>12.89140606806207</v>
      </c>
      <c r="U35" s="228">
        <v>12.40547914855623</v>
      </c>
      <c r="V35" s="228">
        <v>11.629485017695229</v>
      </c>
      <c r="W35" s="228">
        <v>12.545867876919001</v>
      </c>
      <c r="X35" s="228">
        <v>11.95164512421502</v>
      </c>
      <c r="Y35" s="228">
        <v>11.310416829206041</v>
      </c>
      <c r="DA35" s="92" t="s">
        <v>2623</v>
      </c>
    </row>
    <row r="36" spans="1:105" ht="12" customHeight="1" x14ac:dyDescent="0.25">
      <c r="A36" s="64" t="s">
        <v>28</v>
      </c>
      <c r="B36" s="229">
        <v>0.54899140616589892</v>
      </c>
      <c r="C36" s="229">
        <v>0.57267305278524661</v>
      </c>
      <c r="D36" s="229">
        <v>0.61170648080403789</v>
      </c>
      <c r="E36" s="229">
        <v>0.64165413843313646</v>
      </c>
      <c r="F36" s="229">
        <v>0.44607754015281931</v>
      </c>
      <c r="G36" s="229">
        <v>0.6899059528632997</v>
      </c>
      <c r="H36" s="229">
        <v>0.55482736162968738</v>
      </c>
      <c r="I36" s="229">
        <v>0.58737327873972267</v>
      </c>
      <c r="J36" s="229">
        <v>0.91034021582871849</v>
      </c>
      <c r="K36" s="229">
        <v>0.26298564710238342</v>
      </c>
      <c r="L36" s="229">
        <v>0.28833279898668462</v>
      </c>
      <c r="M36" s="229">
        <v>0.15963632676616671</v>
      </c>
      <c r="N36" s="229">
        <v>0.1605272851650423</v>
      </c>
      <c r="O36" s="229">
        <v>0.1642588904355228</v>
      </c>
      <c r="P36" s="229">
        <v>0.15888858626076299</v>
      </c>
      <c r="Q36" s="229">
        <v>0.17047757077032369</v>
      </c>
      <c r="R36" s="229">
        <v>0</v>
      </c>
      <c r="S36" s="229">
        <v>7.5205424797685896E-2</v>
      </c>
      <c r="T36" s="229">
        <v>0.1029113190890918</v>
      </c>
      <c r="U36" s="229">
        <v>5.670500758599592E-2</v>
      </c>
      <c r="V36" s="229">
        <v>3.940254624072153E-2</v>
      </c>
      <c r="W36" s="229">
        <v>3.6167541605657202E-2</v>
      </c>
      <c r="X36" s="229">
        <v>4.1001553202458657E-2</v>
      </c>
      <c r="Y36" s="229">
        <v>3.8027327852017442E-2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6.4189776589150205E-2</v>
      </c>
      <c r="W37" s="229">
        <v>5.2205496048601217E-2</v>
      </c>
      <c r="X37" s="229">
        <v>5.2205496049186652E-2</v>
      </c>
      <c r="Y37" s="229">
        <v>2.6102748024524568E-2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0.25681169073973942</v>
      </c>
      <c r="D38" s="229">
        <v>0.53770411697537124</v>
      </c>
      <c r="E38" s="229">
        <v>0.28441680166478572</v>
      </c>
      <c r="F38" s="229">
        <v>0.63956410704901079</v>
      </c>
      <c r="G38" s="229">
        <v>0.9528972236859522</v>
      </c>
      <c r="H38" s="229">
        <v>0.62547138102163213</v>
      </c>
      <c r="I38" s="229">
        <v>0.2973920986667446</v>
      </c>
      <c r="J38" s="229">
        <v>0.60041172839771562</v>
      </c>
      <c r="K38" s="229">
        <v>0.6614886777733997</v>
      </c>
      <c r="L38" s="229">
        <v>0.34916571442385752</v>
      </c>
      <c r="M38" s="229">
        <v>0.32347587926616223</v>
      </c>
      <c r="N38" s="229">
        <v>0.33423395009742818</v>
      </c>
      <c r="O38" s="229">
        <v>0.34633634247529022</v>
      </c>
      <c r="P38" s="229">
        <v>0.34916865758638599</v>
      </c>
      <c r="Q38" s="229">
        <v>0.33240311085460739</v>
      </c>
      <c r="R38" s="229">
        <v>0.33144611771122962</v>
      </c>
      <c r="S38" s="229">
        <v>0.5718770561353832</v>
      </c>
      <c r="T38" s="229">
        <v>0.60347056778890129</v>
      </c>
      <c r="U38" s="229">
        <v>0.54922553959537368</v>
      </c>
      <c r="V38" s="229">
        <v>0.50699223025998208</v>
      </c>
      <c r="W38" s="229">
        <v>0.70559049536407092</v>
      </c>
      <c r="X38" s="229">
        <v>0.79130725994828377</v>
      </c>
      <c r="Y38" s="229">
        <v>0.81928989822717613</v>
      </c>
      <c r="DA38" s="73" t="s">
        <v>2626</v>
      </c>
    </row>
    <row r="39" spans="1:105" ht="12" customHeight="1" x14ac:dyDescent="0.25">
      <c r="A39" s="64" t="s">
        <v>159</v>
      </c>
      <c r="B39" s="229">
        <v>1.392535712191022</v>
      </c>
      <c r="C39" s="229">
        <v>1.080692907501279</v>
      </c>
      <c r="D39" s="229">
        <v>1.5850295018750371</v>
      </c>
      <c r="E39" s="229">
        <v>1.4427204889795739</v>
      </c>
      <c r="F39" s="229">
        <v>1.2254564495828291</v>
      </c>
      <c r="G39" s="229">
        <v>1.2174706751644579</v>
      </c>
      <c r="H39" s="229">
        <v>0.9341189817544211</v>
      </c>
      <c r="I39" s="229">
        <v>0.76679328941874147</v>
      </c>
      <c r="J39" s="229">
        <v>0.51579530256974471</v>
      </c>
      <c r="K39" s="229">
        <v>0.28544174326756039</v>
      </c>
      <c r="L39" s="229">
        <v>0.30205664599641502</v>
      </c>
      <c r="M39" s="229">
        <v>0.27928126156015182</v>
      </c>
      <c r="N39" s="229">
        <v>0.57825072318238968</v>
      </c>
      <c r="O39" s="229">
        <v>0.60019354845791839</v>
      </c>
      <c r="P39" s="229">
        <v>0.90788105633059513</v>
      </c>
      <c r="Q39" s="229">
        <v>0.8630403563083564</v>
      </c>
      <c r="R39" s="229">
        <v>1.4344692718511161</v>
      </c>
      <c r="S39" s="229">
        <v>1.519561574311898</v>
      </c>
      <c r="T39" s="229">
        <v>1.221243369392375</v>
      </c>
      <c r="U39" s="229">
        <v>1.186061353426096</v>
      </c>
      <c r="V39" s="229">
        <v>1.131875810481481</v>
      </c>
      <c r="W39" s="229">
        <v>1.099324275944481</v>
      </c>
      <c r="X39" s="229">
        <v>1.1202587277198961</v>
      </c>
      <c r="Y39" s="229">
        <v>1.254515764405788</v>
      </c>
      <c r="DA39" s="73" t="s">
        <v>2627</v>
      </c>
    </row>
    <row r="40" spans="1:105" ht="12" customHeight="1" x14ac:dyDescent="0.25">
      <c r="A40" s="64" t="s">
        <v>32</v>
      </c>
      <c r="B40" s="229">
        <v>5.2017805444920997</v>
      </c>
      <c r="C40" s="229">
        <v>3.0895561154674471</v>
      </c>
      <c r="D40" s="229">
        <v>3.0322430205235151</v>
      </c>
      <c r="E40" s="229">
        <v>2.7800920218253409</v>
      </c>
      <c r="F40" s="229">
        <v>2.1766502996757948</v>
      </c>
      <c r="G40" s="229">
        <v>1.729622406511752</v>
      </c>
      <c r="H40" s="229">
        <v>1.6762692810648401</v>
      </c>
      <c r="I40" s="229">
        <v>1.8212025536035421</v>
      </c>
      <c r="J40" s="229">
        <v>1.838433801492438</v>
      </c>
      <c r="K40" s="229">
        <v>1.0127129483506201</v>
      </c>
      <c r="L40" s="229">
        <v>1.0691177400265841</v>
      </c>
      <c r="M40" s="229">
        <v>1.250462623679452</v>
      </c>
      <c r="N40" s="229">
        <v>0.51169893063232652</v>
      </c>
      <c r="O40" s="229">
        <v>0</v>
      </c>
      <c r="P40" s="229">
        <v>0</v>
      </c>
      <c r="Q40" s="229">
        <v>0</v>
      </c>
      <c r="R40" s="229">
        <v>0</v>
      </c>
      <c r="S40" s="229">
        <v>4.1508171636173478E-2</v>
      </c>
      <c r="T40" s="229">
        <v>3.1407980711205742E-2</v>
      </c>
      <c r="U40" s="229">
        <v>3.2939132377643461E-2</v>
      </c>
      <c r="V40" s="229">
        <v>3.5323015882509058E-2</v>
      </c>
      <c r="W40" s="229">
        <v>2.0444517918494481E-2</v>
      </c>
      <c r="X40" s="229">
        <v>2.628623331443726E-2</v>
      </c>
      <c r="Y40" s="229">
        <v>1.8074587220043049E-2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4.4390518118307316</v>
      </c>
      <c r="C42" s="229">
        <v>5.5654053914244663</v>
      </c>
      <c r="D42" s="229">
        <v>3.9737953897387799</v>
      </c>
      <c r="E42" s="229">
        <v>4.5649536928686354</v>
      </c>
      <c r="F42" s="229">
        <v>4.9385885019562492</v>
      </c>
      <c r="G42" s="229">
        <v>5.8252668681911217</v>
      </c>
      <c r="H42" s="229">
        <v>6.5291330429087262</v>
      </c>
      <c r="I42" s="229">
        <v>6.6764716590994801</v>
      </c>
      <c r="J42" s="229">
        <v>7.372775029349329</v>
      </c>
      <c r="K42" s="229">
        <v>5.5714105651162011</v>
      </c>
      <c r="L42" s="229">
        <v>5.8739322182362317</v>
      </c>
      <c r="M42" s="229">
        <v>8.9198784302721652</v>
      </c>
      <c r="N42" s="229">
        <v>8.6708569224906036</v>
      </c>
      <c r="O42" s="229">
        <v>8.797861938264175</v>
      </c>
      <c r="P42" s="229">
        <v>8.5140756231803838</v>
      </c>
      <c r="Q42" s="229">
        <v>9.3947157594244928</v>
      </c>
      <c r="R42" s="229">
        <v>9.9688388819749925</v>
      </c>
      <c r="S42" s="229">
        <v>10.156019247221369</v>
      </c>
      <c r="T42" s="229">
        <v>10.22375106861849</v>
      </c>
      <c r="U42" s="229">
        <v>9.9428381599938298</v>
      </c>
      <c r="V42" s="229">
        <v>9.2370427118314282</v>
      </c>
      <c r="W42" s="229">
        <v>10.111081574313619</v>
      </c>
      <c r="X42" s="229">
        <v>9.3291170104659393</v>
      </c>
      <c r="Y42" s="229">
        <v>8.6922251578631258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0.32902965192568562</v>
      </c>
      <c r="C44" s="229">
        <v>0.26047975144115709</v>
      </c>
      <c r="D44" s="229">
        <v>0.38385970190826868</v>
      </c>
      <c r="E44" s="229">
        <v>0.38385970191090901</v>
      </c>
      <c r="F44" s="229">
        <v>0.37013985142003519</v>
      </c>
      <c r="G44" s="229">
        <v>0.41125005091786571</v>
      </c>
      <c r="H44" s="229">
        <v>0.42496990140982499</v>
      </c>
      <c r="I44" s="229">
        <v>0.31530980143130077</v>
      </c>
      <c r="J44" s="229">
        <v>0.27419960192817761</v>
      </c>
      <c r="K44" s="229">
        <v>0.24675990094046621</v>
      </c>
      <c r="L44" s="229">
        <v>0.27419960194734838</v>
      </c>
      <c r="M44" s="229">
        <v>0.32902965192292583</v>
      </c>
      <c r="N44" s="229">
        <v>0.28787010043945782</v>
      </c>
      <c r="O44" s="229">
        <v>0.31530980144009407</v>
      </c>
      <c r="P44" s="229">
        <v>0.32902965193879258</v>
      </c>
      <c r="Q44" s="229">
        <v>0.49351980188228822</v>
      </c>
      <c r="R44" s="229">
        <v>0.27419960192747239</v>
      </c>
      <c r="S44" s="229">
        <v>0.2217384469883491</v>
      </c>
      <c r="T44" s="229">
        <v>0.14904298017615869</v>
      </c>
      <c r="U44" s="229">
        <v>7.8321592563477246E-2</v>
      </c>
      <c r="V44" s="229">
        <v>8.8340044538857299E-2</v>
      </c>
      <c r="W44" s="229">
        <v>7.6742329193067005E-2</v>
      </c>
      <c r="X44" s="229">
        <v>9.2189498993091201E-2</v>
      </c>
      <c r="Y44" s="229">
        <v>6.9981107907847395E-2</v>
      </c>
      <c r="DA44" s="73" t="s">
        <v>2632</v>
      </c>
    </row>
    <row r="45" spans="1:105" ht="12" customHeight="1" x14ac:dyDescent="0.25">
      <c r="A45" s="64" t="s">
        <v>39</v>
      </c>
      <c r="B45" s="229">
        <v>2.4860506085950091</v>
      </c>
      <c r="C45" s="229">
        <v>2.3625954439407248</v>
      </c>
      <c r="D45" s="229">
        <v>2.309722357959505</v>
      </c>
      <c r="E45" s="229">
        <v>2.2039127130072709</v>
      </c>
      <c r="F45" s="229">
        <v>1.674991434359077</v>
      </c>
      <c r="G45" s="229">
        <v>1.710219000620836</v>
      </c>
      <c r="H45" s="229">
        <v>1.727864520294903</v>
      </c>
      <c r="I45" s="229">
        <v>1.5163087034601379</v>
      </c>
      <c r="J45" s="229">
        <v>0.8992232994898457</v>
      </c>
      <c r="K45" s="229">
        <v>0.45840267303179882</v>
      </c>
      <c r="L45" s="229">
        <v>0.38788406745017567</v>
      </c>
      <c r="M45" s="229">
        <v>0.44075715336734872</v>
      </c>
      <c r="N45" s="229">
        <v>0.65237644329252786</v>
      </c>
      <c r="O45" s="229">
        <v>0.59943988429305939</v>
      </c>
      <c r="P45" s="229">
        <v>0.38788406744783338</v>
      </c>
      <c r="Q45" s="229">
        <v>0.40552958709612419</v>
      </c>
      <c r="R45" s="229">
        <v>0.42317510677513781</v>
      </c>
      <c r="S45" s="229">
        <v>0.4177798939268168</v>
      </c>
      <c r="T45" s="229">
        <v>0.55957878228585323</v>
      </c>
      <c r="U45" s="229">
        <v>0.55938836301381445</v>
      </c>
      <c r="V45" s="229">
        <v>0.52631888187109699</v>
      </c>
      <c r="W45" s="229">
        <v>0.44431164653100641</v>
      </c>
      <c r="X45" s="229">
        <v>0.49927934452172712</v>
      </c>
      <c r="Y45" s="229">
        <v>0.39220023770552059</v>
      </c>
      <c r="DA45" s="73" t="s">
        <v>2633</v>
      </c>
    </row>
    <row r="46" spans="1:105" ht="12" customHeight="1" x14ac:dyDescent="0.25">
      <c r="A46" s="39" t="s">
        <v>2592</v>
      </c>
      <c r="B46" s="228">
        <v>8.60095573873242</v>
      </c>
      <c r="C46" s="228">
        <v>8.3662958474828422</v>
      </c>
      <c r="D46" s="228">
        <v>8.2397174817218435</v>
      </c>
      <c r="E46" s="228">
        <v>8.5407453883206266</v>
      </c>
      <c r="F46" s="228">
        <v>8.0783891300438491</v>
      </c>
      <c r="G46" s="228">
        <v>8.7592062119018195</v>
      </c>
      <c r="H46" s="228">
        <v>8.5753441148449472</v>
      </c>
      <c r="I46" s="228">
        <v>8.8101676150049357</v>
      </c>
      <c r="J46" s="228">
        <v>9.3245702208599184</v>
      </c>
      <c r="K46" s="228">
        <v>6.8449006950013871</v>
      </c>
      <c r="L46" s="228">
        <v>7.2075087913832521</v>
      </c>
      <c r="M46" s="228">
        <v>9.2457436918642522</v>
      </c>
      <c r="N46" s="228">
        <v>8.9720745152228183</v>
      </c>
      <c r="O46" s="228">
        <v>8.8726578528068245</v>
      </c>
      <c r="P46" s="228">
        <v>8.8354821760945939</v>
      </c>
      <c r="Q46" s="228">
        <v>9.3022509694516753</v>
      </c>
      <c r="R46" s="228">
        <v>9.8914838538473671</v>
      </c>
      <c r="S46" s="228">
        <v>10.39845803157586</v>
      </c>
      <c r="T46" s="228">
        <v>10.57234056329041</v>
      </c>
      <c r="U46" s="228">
        <v>10.214175536657629</v>
      </c>
      <c r="V46" s="228">
        <v>9.3465541022134815</v>
      </c>
      <c r="W46" s="228">
        <v>9.9287188922937233</v>
      </c>
      <c r="X46" s="228">
        <v>9.6847388443315623</v>
      </c>
      <c r="Y46" s="228">
        <v>9.0261253860799524</v>
      </c>
      <c r="DA46" s="92" t="s">
        <v>2634</v>
      </c>
    </row>
    <row r="47" spans="1:105" ht="12" customHeight="1" x14ac:dyDescent="0.25">
      <c r="A47" s="39" t="s">
        <v>2594</v>
      </c>
      <c r="B47" s="228">
        <v>5.3869560666065022</v>
      </c>
      <c r="C47" s="228">
        <v>5.239983734326783</v>
      </c>
      <c r="D47" s="228">
        <v>5.1607050918072437</v>
      </c>
      <c r="E47" s="228">
        <v>5.3492450816559964</v>
      </c>
      <c r="F47" s="228">
        <v>5.0596618160147946</v>
      </c>
      <c r="G47" s="228">
        <v>5.4860716035745938</v>
      </c>
      <c r="H47" s="228">
        <v>5.3709149780499201</v>
      </c>
      <c r="I47" s="228">
        <v>5.5179897819664259</v>
      </c>
      <c r="J47" s="228">
        <v>5.8401707491128851</v>
      </c>
      <c r="K47" s="228">
        <v>4.2871025551505797</v>
      </c>
      <c r="L47" s="228">
        <v>4.5142114886157811</v>
      </c>
      <c r="M47" s="228">
        <v>5.7908000673559146</v>
      </c>
      <c r="N47" s="228">
        <v>5.619395414648209</v>
      </c>
      <c r="O47" s="228">
        <v>5.5571287074366076</v>
      </c>
      <c r="P47" s="228">
        <v>5.533844813962614</v>
      </c>
      <c r="Q47" s="228">
        <v>5.8261917413807183</v>
      </c>
      <c r="R47" s="228">
        <v>6.1952404561584613</v>
      </c>
      <c r="S47" s="228">
        <v>6.5127688454778863</v>
      </c>
      <c r="T47" s="228">
        <v>6.6216750632925372</v>
      </c>
      <c r="U47" s="228">
        <v>6.3973489160974051</v>
      </c>
      <c r="V47" s="228">
        <v>5.8539397076591806</v>
      </c>
      <c r="W47" s="228">
        <v>6.2185615291115086</v>
      </c>
      <c r="X47" s="228">
        <v>6.0657517903539864</v>
      </c>
      <c r="Y47" s="228">
        <v>5.6532485904479657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0.99999999999999989</v>
      </c>
      <c r="I51" s="232">
        <f t="shared" si="3"/>
        <v>1</v>
      </c>
      <c r="J51" s="232">
        <f t="shared" si="3"/>
        <v>0.99999999999999989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1.0000000000000002</v>
      </c>
      <c r="Q51" s="232">
        <f t="shared" si="3"/>
        <v>1</v>
      </c>
      <c r="R51" s="232">
        <f t="shared" si="3"/>
        <v>1</v>
      </c>
      <c r="S51" s="232">
        <f t="shared" si="3"/>
        <v>0.99999999999999978</v>
      </c>
      <c r="T51" s="232">
        <f t="shared" si="3"/>
        <v>0.99999999999999978</v>
      </c>
      <c r="U51" s="232">
        <f t="shared" si="3"/>
        <v>1.0000000000000002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1.943901472026795E-2</v>
      </c>
      <c r="C52" s="233">
        <f t="shared" si="4"/>
        <v>1.9936661641058985E-2</v>
      </c>
      <c r="D52" s="233">
        <f t="shared" si="4"/>
        <v>2.0355156964108959E-2</v>
      </c>
      <c r="E52" s="233">
        <f t="shared" si="4"/>
        <v>2.065714543638061E-2</v>
      </c>
      <c r="F52" s="233">
        <f t="shared" si="4"/>
        <v>2.0687472030155595E-2</v>
      </c>
      <c r="G52" s="233">
        <f t="shared" si="4"/>
        <v>2.0608142870114629E-2</v>
      </c>
      <c r="H52" s="233">
        <f t="shared" si="4"/>
        <v>2.0478332116864513E-2</v>
      </c>
      <c r="I52" s="233">
        <f t="shared" si="4"/>
        <v>2.0910908872758378E-2</v>
      </c>
      <c r="J52" s="233">
        <f t="shared" si="4"/>
        <v>2.0985694908219998E-2</v>
      </c>
      <c r="K52" s="233">
        <f t="shared" si="4"/>
        <v>2.137495445626255E-2</v>
      </c>
      <c r="L52" s="233">
        <f t="shared" si="4"/>
        <v>2.1614353880539831E-2</v>
      </c>
      <c r="M52" s="233">
        <f t="shared" si="4"/>
        <v>2.1236759588518634E-2</v>
      </c>
      <c r="N52" s="233">
        <f t="shared" si="4"/>
        <v>2.1328837089850745E-2</v>
      </c>
      <c r="O52" s="233">
        <f t="shared" si="4"/>
        <v>2.1444382306367988E-2</v>
      </c>
      <c r="P52" s="233">
        <f t="shared" si="4"/>
        <v>2.1507061111098034E-2</v>
      </c>
      <c r="Q52" s="233">
        <f t="shared" si="4"/>
        <v>2.1288921246450317E-2</v>
      </c>
      <c r="R52" s="233">
        <f t="shared" si="4"/>
        <v>2.1274204233006785E-2</v>
      </c>
      <c r="S52" s="233">
        <f t="shared" si="4"/>
        <v>2.1304741096135778E-2</v>
      </c>
      <c r="T52" s="233">
        <f t="shared" si="4"/>
        <v>2.1447842382265922E-2</v>
      </c>
      <c r="U52" s="233">
        <f t="shared" si="4"/>
        <v>2.1468779037178681E-2</v>
      </c>
      <c r="V52" s="233">
        <f t="shared" si="4"/>
        <v>2.1337543672418014E-2</v>
      </c>
      <c r="W52" s="233">
        <f t="shared" si="4"/>
        <v>2.123913174135007E-2</v>
      </c>
      <c r="X52" s="233">
        <f t="shared" si="4"/>
        <v>2.1382573734709726E-2</v>
      </c>
      <c r="Y52" s="233">
        <f t="shared" si="4"/>
        <v>2.1294135335079633E-2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6.8646365286083944E-3</v>
      </c>
      <c r="C53" s="233">
        <f t="shared" si="5"/>
        <v>7.0403740996721077E-3</v>
      </c>
      <c r="D53" s="233">
        <f t="shared" si="5"/>
        <v>7.1881603081297455E-3</v>
      </c>
      <c r="E53" s="233">
        <f t="shared" si="5"/>
        <v>7.2948036297078248E-3</v>
      </c>
      <c r="F53" s="233">
        <f t="shared" si="5"/>
        <v>7.3055130739060961E-3</v>
      </c>
      <c r="G53" s="233">
        <f t="shared" si="5"/>
        <v>7.2774990074712751E-3</v>
      </c>
      <c r="H53" s="233">
        <f t="shared" si="5"/>
        <v>7.2316580195719337E-3</v>
      </c>
      <c r="I53" s="233">
        <f t="shared" si="5"/>
        <v>7.3844169038398584E-3</v>
      </c>
      <c r="J53" s="233">
        <f t="shared" si="5"/>
        <v>7.4108266246126113E-3</v>
      </c>
      <c r="K53" s="233">
        <f t="shared" si="5"/>
        <v>7.5482885974057258E-3</v>
      </c>
      <c r="L53" s="233">
        <f t="shared" si="5"/>
        <v>7.6328294065192807E-3</v>
      </c>
      <c r="M53" s="233">
        <f t="shared" si="5"/>
        <v>7.4994868679542906E-3</v>
      </c>
      <c r="N53" s="233">
        <f t="shared" si="5"/>
        <v>7.5320028461663066E-3</v>
      </c>
      <c r="O53" s="233">
        <f t="shared" si="5"/>
        <v>7.5728061443490697E-3</v>
      </c>
      <c r="P53" s="233">
        <f t="shared" si="5"/>
        <v>7.5949403532434559E-3</v>
      </c>
      <c r="Q53" s="233">
        <f t="shared" si="5"/>
        <v>7.5179070825373466E-3</v>
      </c>
      <c r="R53" s="233">
        <f t="shared" si="5"/>
        <v>7.5127099596620237E-3</v>
      </c>
      <c r="S53" s="233">
        <f t="shared" si="5"/>
        <v>7.5234936577619977E-3</v>
      </c>
      <c r="T53" s="233">
        <f t="shared" si="5"/>
        <v>7.5740280253827827E-3</v>
      </c>
      <c r="U53" s="233">
        <f t="shared" si="5"/>
        <v>7.5814215341675215E-3</v>
      </c>
      <c r="V53" s="233">
        <f t="shared" si="5"/>
        <v>7.5350774631461649E-3</v>
      </c>
      <c r="W53" s="233">
        <f t="shared" si="5"/>
        <v>7.5003245630336137E-3</v>
      </c>
      <c r="X53" s="233">
        <f t="shared" si="5"/>
        <v>7.5509792470041135E-3</v>
      </c>
      <c r="Y53" s="233">
        <f t="shared" si="5"/>
        <v>7.5197483704721197E-3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4.5439702438202542E-2</v>
      </c>
      <c r="C54" s="233">
        <f t="shared" si="6"/>
        <v>4.6602977857530023E-2</v>
      </c>
      <c r="D54" s="233">
        <f t="shared" si="6"/>
        <v>4.7581232322831866E-2</v>
      </c>
      <c r="E54" s="233">
        <f t="shared" si="6"/>
        <v>4.8287145997843547E-2</v>
      </c>
      <c r="F54" s="233">
        <f t="shared" si="6"/>
        <v>4.835803597950826E-2</v>
      </c>
      <c r="G54" s="233">
        <f t="shared" si="6"/>
        <v>4.8172599964421775E-2</v>
      </c>
      <c r="H54" s="233">
        <f t="shared" si="6"/>
        <v>4.7869160613927618E-2</v>
      </c>
      <c r="I54" s="233">
        <f t="shared" si="6"/>
        <v>4.8880331156897876E-2</v>
      </c>
      <c r="J54" s="233">
        <f t="shared" si="6"/>
        <v>4.9055147383276161E-2</v>
      </c>
      <c r="K54" s="233">
        <f t="shared" si="6"/>
        <v>4.9965061712207645E-2</v>
      </c>
      <c r="L54" s="233">
        <f t="shared" si="6"/>
        <v>5.052467024996421E-2</v>
      </c>
      <c r="M54" s="233">
        <f t="shared" si="6"/>
        <v>4.9642024060395903E-2</v>
      </c>
      <c r="N54" s="233">
        <f t="shared" si="6"/>
        <v>4.985725998268889E-2</v>
      </c>
      <c r="O54" s="233">
        <f t="shared" si="6"/>
        <v>5.0127352903150887E-2</v>
      </c>
      <c r="P54" s="233">
        <f t="shared" si="6"/>
        <v>5.027386785141863E-2</v>
      </c>
      <c r="Q54" s="233">
        <f t="shared" si="6"/>
        <v>4.9763954633997812E-2</v>
      </c>
      <c r="R54" s="233">
        <f t="shared" si="6"/>
        <v>4.9729552853800839E-2</v>
      </c>
      <c r="S54" s="233">
        <f t="shared" si="6"/>
        <v>4.9800934350957192E-2</v>
      </c>
      <c r="T54" s="233">
        <f t="shared" si="6"/>
        <v>5.013544100954305E-2</v>
      </c>
      <c r="U54" s="233">
        <f t="shared" si="6"/>
        <v>5.0184381523400198E-2</v>
      </c>
      <c r="V54" s="233">
        <f t="shared" si="6"/>
        <v>4.9877612069808716E-2</v>
      </c>
      <c r="W54" s="233">
        <f t="shared" si="6"/>
        <v>4.9647569090344658E-2</v>
      </c>
      <c r="X54" s="233">
        <f t="shared" si="6"/>
        <v>4.9982872169703367E-2</v>
      </c>
      <c r="Y54" s="233">
        <f t="shared" si="6"/>
        <v>4.977614283588009E-2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1.9928448142956912E-2</v>
      </c>
      <c r="C55" s="233">
        <f t="shared" si="7"/>
        <v>2.0438624764416352E-2</v>
      </c>
      <c r="D55" s="233">
        <f t="shared" si="7"/>
        <v>2.0867656917716578E-2</v>
      </c>
      <c r="E55" s="233">
        <f t="shared" si="7"/>
        <v>2.1177248823275523E-2</v>
      </c>
      <c r="F55" s="233">
        <f t="shared" si="7"/>
        <v>2.1208338976768087E-2</v>
      </c>
      <c r="G55" s="233">
        <f t="shared" si="7"/>
        <v>2.1127012475664501E-2</v>
      </c>
      <c r="H55" s="233">
        <f t="shared" si="7"/>
        <v>2.0993933361225327E-2</v>
      </c>
      <c r="I55" s="233">
        <f t="shared" si="7"/>
        <v>2.1437401488171658E-2</v>
      </c>
      <c r="J55" s="233">
        <f t="shared" si="7"/>
        <v>2.1514070478393699E-2</v>
      </c>
      <c r="K55" s="233">
        <f t="shared" si="7"/>
        <v>2.1913130761486582E-2</v>
      </c>
      <c r="L55" s="233">
        <f t="shared" si="7"/>
        <v>2.2158557758729887E-2</v>
      </c>
      <c r="M55" s="233">
        <f t="shared" si="7"/>
        <v>2.1771456438220302E-2</v>
      </c>
      <c r="N55" s="233">
        <f t="shared" si="7"/>
        <v>2.1865852256981445E-2</v>
      </c>
      <c r="O55" s="233">
        <f t="shared" si="7"/>
        <v>2.1984306658537588E-2</v>
      </c>
      <c r="P55" s="233">
        <f t="shared" si="7"/>
        <v>2.2048563583474394E-2</v>
      </c>
      <c r="Q55" s="233">
        <f t="shared" si="7"/>
        <v>2.1824931416767342E-2</v>
      </c>
      <c r="R55" s="233">
        <f t="shared" si="7"/>
        <v>2.1809843859941603E-2</v>
      </c>
      <c r="S55" s="233">
        <f t="shared" si="7"/>
        <v>2.1841149576927343E-2</v>
      </c>
      <c r="T55" s="233">
        <f t="shared" si="7"/>
        <v>2.1987853851854495E-2</v>
      </c>
      <c r="U55" s="233">
        <f t="shared" si="7"/>
        <v>2.2009317647613703E-2</v>
      </c>
      <c r="V55" s="233">
        <f t="shared" si="7"/>
        <v>2.1874778052948539E-2</v>
      </c>
      <c r="W55" s="233">
        <f t="shared" si="7"/>
        <v>2.1773888316860689E-2</v>
      </c>
      <c r="X55" s="233">
        <f t="shared" si="7"/>
        <v>2.1920941877307327E-2</v>
      </c>
      <c r="Y55" s="233">
        <f t="shared" si="7"/>
        <v>2.1830276785159596E-2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3.6565632596362488E-2</v>
      </c>
      <c r="C56" s="233">
        <f t="shared" si="8"/>
        <v>3.6876268320951693E-2</v>
      </c>
      <c r="D56" s="233">
        <f t="shared" si="8"/>
        <v>3.7036326795510235E-2</v>
      </c>
      <c r="E56" s="233">
        <f t="shared" si="8"/>
        <v>3.7338146092394192E-2</v>
      </c>
      <c r="F56" s="233">
        <f t="shared" si="8"/>
        <v>3.7370902138834559E-2</v>
      </c>
      <c r="G56" s="233">
        <f t="shared" si="8"/>
        <v>3.729537423388106E-2</v>
      </c>
      <c r="H56" s="233">
        <f t="shared" si="8"/>
        <v>3.7206786577589614E-2</v>
      </c>
      <c r="I56" s="233">
        <f t="shared" si="8"/>
        <v>3.7615312483926459E-2</v>
      </c>
      <c r="J56" s="233">
        <f t="shared" si="8"/>
        <v>3.779713630839511E-2</v>
      </c>
      <c r="K56" s="233">
        <f t="shared" si="8"/>
        <v>3.8135862228179503E-2</v>
      </c>
      <c r="L56" s="233">
        <f t="shared" si="8"/>
        <v>3.8419589664644808E-2</v>
      </c>
      <c r="M56" s="233">
        <f t="shared" si="8"/>
        <v>3.7899020674641709E-2</v>
      </c>
      <c r="N56" s="233">
        <f t="shared" si="8"/>
        <v>3.786707038614083E-2</v>
      </c>
      <c r="O56" s="233">
        <f t="shared" si="8"/>
        <v>3.7925845164384631E-2</v>
      </c>
      <c r="P56" s="233">
        <f t="shared" si="8"/>
        <v>3.7978521040732419E-2</v>
      </c>
      <c r="Q56" s="233">
        <f t="shared" si="8"/>
        <v>3.7742835269870746E-2</v>
      </c>
      <c r="R56" s="233">
        <f t="shared" si="8"/>
        <v>3.766256424289164E-2</v>
      </c>
      <c r="S56" s="233">
        <f t="shared" si="8"/>
        <v>3.7721580224473139E-2</v>
      </c>
      <c r="T56" s="233">
        <f t="shared" si="8"/>
        <v>3.7895008536058324E-2</v>
      </c>
      <c r="U56" s="233">
        <f t="shared" si="8"/>
        <v>3.7907346239034932E-2</v>
      </c>
      <c r="V56" s="233">
        <f t="shared" si="8"/>
        <v>3.7758400852090902E-2</v>
      </c>
      <c r="W56" s="233">
        <f t="shared" si="8"/>
        <v>3.7678896749367537E-2</v>
      </c>
      <c r="X56" s="233">
        <f t="shared" si="8"/>
        <v>3.7831300541566845E-2</v>
      </c>
      <c r="Y56" s="233">
        <f t="shared" si="8"/>
        <v>3.7728915209256052E-2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0.1779263254968958</v>
      </c>
      <c r="C57" s="234">
        <f t="shared" si="9"/>
        <v>0.17769682168916756</v>
      </c>
      <c r="D57" s="234">
        <f t="shared" si="9"/>
        <v>0.17789087294348191</v>
      </c>
      <c r="E57" s="234">
        <f t="shared" si="9"/>
        <v>0.17858990689416274</v>
      </c>
      <c r="F57" s="234">
        <f t="shared" si="9"/>
        <v>0.17922682778446111</v>
      </c>
      <c r="G57" s="234">
        <f t="shared" si="9"/>
        <v>0.17924603002793324</v>
      </c>
      <c r="H57" s="234">
        <f t="shared" si="9"/>
        <v>0.1789999196403213</v>
      </c>
      <c r="I57" s="234">
        <f t="shared" si="9"/>
        <v>0.18020298455634443</v>
      </c>
      <c r="J57" s="234">
        <f t="shared" si="9"/>
        <v>0.18081718815658168</v>
      </c>
      <c r="K57" s="234">
        <f t="shared" si="9"/>
        <v>0.18278402233306434</v>
      </c>
      <c r="L57" s="234">
        <f t="shared" si="9"/>
        <v>0.18406659344742479</v>
      </c>
      <c r="M57" s="234">
        <f t="shared" si="9"/>
        <v>0.18236813675000663</v>
      </c>
      <c r="N57" s="234">
        <f t="shared" si="9"/>
        <v>0.18289671009627051</v>
      </c>
      <c r="O57" s="234">
        <f t="shared" si="9"/>
        <v>0.18368938256753606</v>
      </c>
      <c r="P57" s="234">
        <f t="shared" si="9"/>
        <v>0.18398144484263812</v>
      </c>
      <c r="Q57" s="234">
        <f t="shared" si="9"/>
        <v>0.18291982401484932</v>
      </c>
      <c r="R57" s="234">
        <f t="shared" si="9"/>
        <v>0.1828317802088637</v>
      </c>
      <c r="S57" s="234">
        <f t="shared" si="9"/>
        <v>0.18292304952964364</v>
      </c>
      <c r="T57" s="234">
        <f t="shared" si="9"/>
        <v>0.18361801784030193</v>
      </c>
      <c r="U57" s="234">
        <f t="shared" si="9"/>
        <v>0.18373107444219081</v>
      </c>
      <c r="V57" s="234">
        <f t="shared" si="9"/>
        <v>0.1830806709809491</v>
      </c>
      <c r="W57" s="234">
        <f t="shared" si="9"/>
        <v>0.18270654196419936</v>
      </c>
      <c r="X57" s="234">
        <f t="shared" si="9"/>
        <v>0.1833143081691774</v>
      </c>
      <c r="Y57" s="234">
        <f t="shared" si="9"/>
        <v>0.18289339800541765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0.10744450157222324</v>
      </c>
      <c r="C58" s="302">
        <f t="shared" si="10"/>
        <v>9.2430052084496367E-2</v>
      </c>
      <c r="D58" s="302">
        <f t="shared" si="10"/>
        <v>8.2216891251655017E-2</v>
      </c>
      <c r="E58" s="302">
        <f t="shared" si="10"/>
        <v>7.3416712148237431E-2</v>
      </c>
      <c r="F58" s="302">
        <f t="shared" si="10"/>
        <v>7.3268058233137964E-2</v>
      </c>
      <c r="G58" s="302">
        <f t="shared" si="10"/>
        <v>7.5177405775889952E-2</v>
      </c>
      <c r="H58" s="302">
        <f t="shared" si="10"/>
        <v>7.7572315300851166E-2</v>
      </c>
      <c r="I58" s="302">
        <f t="shared" si="10"/>
        <v>6.6797756370309352E-2</v>
      </c>
      <c r="J58" s="302">
        <f t="shared" si="10"/>
        <v>6.9057859313975845E-2</v>
      </c>
      <c r="K58" s="302">
        <f t="shared" si="10"/>
        <v>5.5956185509559005E-2</v>
      </c>
      <c r="L58" s="302">
        <f t="shared" si="10"/>
        <v>4.9083242059388105E-2</v>
      </c>
      <c r="M58" s="302">
        <f t="shared" si="10"/>
        <v>6.0121472273205551E-2</v>
      </c>
      <c r="N58" s="302">
        <f t="shared" si="10"/>
        <v>5.4908534300342156E-2</v>
      </c>
      <c r="O58" s="302">
        <f t="shared" si="10"/>
        <v>5.0411756659607565E-2</v>
      </c>
      <c r="P58" s="302">
        <f t="shared" si="10"/>
        <v>5.0058661494481439E-2</v>
      </c>
      <c r="Q58" s="302">
        <f t="shared" si="10"/>
        <v>5.5975130271205854E-2</v>
      </c>
      <c r="R58" s="302">
        <f t="shared" si="10"/>
        <v>5.761454562090558E-2</v>
      </c>
      <c r="S58" s="302">
        <f t="shared" si="10"/>
        <v>5.7432486871936458E-2</v>
      </c>
      <c r="T58" s="302">
        <f t="shared" si="10"/>
        <v>5.2407709054948425E-2</v>
      </c>
      <c r="U58" s="302">
        <f t="shared" si="10"/>
        <v>5.1837886094577415E-2</v>
      </c>
      <c r="V58" s="302">
        <f t="shared" si="10"/>
        <v>5.5399664978625224E-2</v>
      </c>
      <c r="W58" s="302">
        <f t="shared" si="10"/>
        <v>5.9062720915728263E-2</v>
      </c>
      <c r="X58" s="302">
        <f t="shared" si="10"/>
        <v>5.4358804924842019E-2</v>
      </c>
      <c r="Y58" s="302">
        <f t="shared" si="10"/>
        <v>5.7941199816845597E-2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7.0481823924672546E-2</v>
      </c>
      <c r="C59" s="302">
        <f t="shared" si="11"/>
        <v>8.5266769604671222E-2</v>
      </c>
      <c r="D59" s="302">
        <f t="shared" si="11"/>
        <v>9.5673981691826906E-2</v>
      </c>
      <c r="E59" s="302">
        <f t="shared" si="11"/>
        <v>0.10517319474592531</v>
      </c>
      <c r="F59" s="302">
        <f t="shared" si="11"/>
        <v>0.10595876955132315</v>
      </c>
      <c r="G59" s="302">
        <f t="shared" si="11"/>
        <v>0.10406862425204329</v>
      </c>
      <c r="H59" s="302">
        <f t="shared" si="11"/>
        <v>0.10142760433947015</v>
      </c>
      <c r="I59" s="302">
        <f t="shared" si="11"/>
        <v>0.11340522818603507</v>
      </c>
      <c r="J59" s="302">
        <f t="shared" si="11"/>
        <v>0.11175932884260584</v>
      </c>
      <c r="K59" s="302">
        <f t="shared" si="11"/>
        <v>0.12682783682350535</v>
      </c>
      <c r="L59" s="302">
        <f t="shared" si="11"/>
        <v>0.13498335138803669</v>
      </c>
      <c r="M59" s="302">
        <f t="shared" si="11"/>
        <v>0.12224666447680108</v>
      </c>
      <c r="N59" s="302">
        <f t="shared" si="11"/>
        <v>0.12798817579592836</v>
      </c>
      <c r="O59" s="302">
        <f t="shared" si="11"/>
        <v>0.13327762590792849</v>
      </c>
      <c r="P59" s="302">
        <f t="shared" si="11"/>
        <v>0.13392278334815669</v>
      </c>
      <c r="Q59" s="302">
        <f t="shared" si="11"/>
        <v>0.12694469374364348</v>
      </c>
      <c r="R59" s="302">
        <f t="shared" si="11"/>
        <v>0.12521723458795814</v>
      </c>
      <c r="S59" s="302">
        <f t="shared" si="11"/>
        <v>0.12549056265770717</v>
      </c>
      <c r="T59" s="302">
        <f t="shared" si="11"/>
        <v>0.13121030878535353</v>
      </c>
      <c r="U59" s="302">
        <f t="shared" si="11"/>
        <v>0.1318931883476134</v>
      </c>
      <c r="V59" s="302">
        <f t="shared" si="11"/>
        <v>0.12768100600232388</v>
      </c>
      <c r="W59" s="302">
        <f t="shared" si="11"/>
        <v>0.1236438210484711</v>
      </c>
      <c r="X59" s="302">
        <f t="shared" si="11"/>
        <v>0.12895550324433538</v>
      </c>
      <c r="Y59" s="302">
        <f t="shared" si="11"/>
        <v>0.12495219818857206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7.368731215826814E-2</v>
      </c>
      <c r="C60" s="301">
        <f t="shared" si="12"/>
        <v>7.3441260591967511E-2</v>
      </c>
      <c r="D60" s="301">
        <f t="shared" si="12"/>
        <v>7.1062950115838866E-2</v>
      </c>
      <c r="E60" s="301">
        <f t="shared" si="12"/>
        <v>7.0743073987606001E-2</v>
      </c>
      <c r="F60" s="301">
        <f t="shared" si="12"/>
        <v>7.120384610588687E-2</v>
      </c>
      <c r="G60" s="301">
        <f t="shared" si="12"/>
        <v>7.1674573450631121E-2</v>
      </c>
      <c r="H60" s="301">
        <f t="shared" si="12"/>
        <v>7.242909269549562E-2</v>
      </c>
      <c r="I60" s="301">
        <f t="shared" si="12"/>
        <v>7.1350587641944158E-2</v>
      </c>
      <c r="J60" s="301">
        <f t="shared" si="12"/>
        <v>7.1848509831013624E-2</v>
      </c>
      <c r="K60" s="301">
        <f t="shared" si="12"/>
        <v>7.0054236280213247E-2</v>
      </c>
      <c r="L60" s="301">
        <f t="shared" si="12"/>
        <v>6.9094410253732669E-2</v>
      </c>
      <c r="M60" s="301">
        <f t="shared" si="12"/>
        <v>7.1152418173294305E-2</v>
      </c>
      <c r="N60" s="301">
        <f t="shared" si="12"/>
        <v>7.0294352938336774E-2</v>
      </c>
      <c r="O60" s="301">
        <f t="shared" si="12"/>
        <v>6.9608893299812971E-2</v>
      </c>
      <c r="P60" s="301">
        <f t="shared" si="12"/>
        <v>6.9493725276685805E-2</v>
      </c>
      <c r="Q60" s="301">
        <f t="shared" si="12"/>
        <v>7.0530563302029864E-2</v>
      </c>
      <c r="R60" s="301">
        <f t="shared" si="12"/>
        <v>7.0684885437328954E-2</v>
      </c>
      <c r="S60" s="301">
        <f t="shared" si="12"/>
        <v>7.0569933921814765E-2</v>
      </c>
      <c r="T60" s="301">
        <f t="shared" si="12"/>
        <v>6.9788712626711033E-2</v>
      </c>
      <c r="U60" s="301">
        <f t="shared" si="12"/>
        <v>6.9700971682199131E-2</v>
      </c>
      <c r="V60" s="301">
        <f t="shared" si="12"/>
        <v>7.0277167156802239E-2</v>
      </c>
      <c r="W60" s="301">
        <f t="shared" si="12"/>
        <v>7.0848705082530258E-2</v>
      </c>
      <c r="X60" s="301">
        <f t="shared" si="12"/>
        <v>7.0027094776297538E-2</v>
      </c>
      <c r="Y60" s="301">
        <f t="shared" si="12"/>
        <v>7.0531364488989029E-2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5.1292351101629212E-2</v>
      </c>
      <c r="C61" s="302">
        <f t="shared" si="13"/>
        <v>5.0472979149936231E-2</v>
      </c>
      <c r="D61" s="302">
        <f t="shared" si="13"/>
        <v>4.7612535880712993E-2</v>
      </c>
      <c r="E61" s="302">
        <f t="shared" si="13"/>
        <v>4.6944750140115579E-2</v>
      </c>
      <c r="F61" s="302">
        <f t="shared" si="13"/>
        <v>4.7370584125145117E-2</v>
      </c>
      <c r="G61" s="302">
        <f t="shared" si="13"/>
        <v>4.793270362506484E-2</v>
      </c>
      <c r="H61" s="302">
        <f t="shared" si="13"/>
        <v>4.883677297859499E-2</v>
      </c>
      <c r="I61" s="302">
        <f t="shared" si="13"/>
        <v>4.7259912440382593E-2</v>
      </c>
      <c r="J61" s="302">
        <f t="shared" si="13"/>
        <v>4.7671676438008473E-2</v>
      </c>
      <c r="K61" s="302">
        <f t="shared" si="13"/>
        <v>4.5428951535903317E-2</v>
      </c>
      <c r="L61" s="302">
        <f t="shared" si="13"/>
        <v>4.4193322395899612E-2</v>
      </c>
      <c r="M61" s="302">
        <f t="shared" si="13"/>
        <v>4.6686342562054547E-2</v>
      </c>
      <c r="N61" s="302">
        <f t="shared" si="13"/>
        <v>4.5722198285221748E-2</v>
      </c>
      <c r="O61" s="302">
        <f t="shared" si="13"/>
        <v>4.4903623328796237E-2</v>
      </c>
      <c r="P61" s="302">
        <f t="shared" si="13"/>
        <v>4.4716245401452963E-2</v>
      </c>
      <c r="Q61" s="302">
        <f t="shared" si="13"/>
        <v>4.6004394197635246E-2</v>
      </c>
      <c r="R61" s="302">
        <f t="shared" si="13"/>
        <v>4.6175671253113178E-2</v>
      </c>
      <c r="S61" s="302">
        <f t="shared" si="13"/>
        <v>4.6025539360897483E-2</v>
      </c>
      <c r="T61" s="302">
        <f t="shared" si="13"/>
        <v>4.5079456431798587E-2</v>
      </c>
      <c r="U61" s="302">
        <f t="shared" si="13"/>
        <v>4.4967595151036363E-2</v>
      </c>
      <c r="V61" s="302">
        <f t="shared" si="13"/>
        <v>4.5694981975888546E-2</v>
      </c>
      <c r="W61" s="302">
        <f t="shared" si="13"/>
        <v>4.6379896602827528E-2</v>
      </c>
      <c r="X61" s="302">
        <f t="shared" si="13"/>
        <v>4.5393032146556718E-2</v>
      </c>
      <c r="Y61" s="302">
        <f t="shared" si="13"/>
        <v>4.599918842830162E-2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2.2394961056638924E-2</v>
      </c>
      <c r="C62" s="302">
        <f t="shared" si="14"/>
        <v>2.2968281442031273E-2</v>
      </c>
      <c r="D62" s="302">
        <f t="shared" si="14"/>
        <v>2.3450414235125873E-2</v>
      </c>
      <c r="E62" s="302">
        <f t="shared" si="14"/>
        <v>2.3798323847490432E-2</v>
      </c>
      <c r="F62" s="302">
        <f t="shared" si="14"/>
        <v>2.383326198074176E-2</v>
      </c>
      <c r="G62" s="302">
        <f t="shared" si="14"/>
        <v>2.3741869825566274E-2</v>
      </c>
      <c r="H62" s="302">
        <f t="shared" si="14"/>
        <v>2.3592319716900626E-2</v>
      </c>
      <c r="I62" s="302">
        <f t="shared" si="14"/>
        <v>2.4090675201561561E-2</v>
      </c>
      <c r="J62" s="302">
        <f t="shared" si="14"/>
        <v>2.4176833393005148E-2</v>
      </c>
      <c r="K62" s="302">
        <f t="shared" si="14"/>
        <v>2.4625284744309927E-2</v>
      </c>
      <c r="L62" s="302">
        <f t="shared" si="14"/>
        <v>2.4901087857833053E-2</v>
      </c>
      <c r="M62" s="302">
        <f t="shared" si="14"/>
        <v>2.4466075611239757E-2</v>
      </c>
      <c r="N62" s="302">
        <f t="shared" si="14"/>
        <v>2.4572154653115026E-2</v>
      </c>
      <c r="O62" s="302">
        <f t="shared" si="14"/>
        <v>2.4705269971016731E-2</v>
      </c>
      <c r="P62" s="302">
        <f t="shared" si="14"/>
        <v>2.4777479875232839E-2</v>
      </c>
      <c r="Q62" s="302">
        <f t="shared" si="14"/>
        <v>2.4526169104394629E-2</v>
      </c>
      <c r="R62" s="302">
        <f t="shared" si="14"/>
        <v>2.4509214184215776E-2</v>
      </c>
      <c r="S62" s="302">
        <f t="shared" si="14"/>
        <v>2.4544394560917279E-2</v>
      </c>
      <c r="T62" s="302">
        <f t="shared" si="14"/>
        <v>2.4709256194912446E-2</v>
      </c>
      <c r="U62" s="302">
        <f t="shared" si="14"/>
        <v>2.4733376531162758E-2</v>
      </c>
      <c r="V62" s="302">
        <f t="shared" si="14"/>
        <v>2.4582185180913686E-2</v>
      </c>
      <c r="W62" s="302">
        <f t="shared" si="14"/>
        <v>2.4468808479702731E-2</v>
      </c>
      <c r="X62" s="302">
        <f t="shared" si="14"/>
        <v>2.4634062629740831E-2</v>
      </c>
      <c r="Y62" s="302">
        <f t="shared" si="14"/>
        <v>2.453217606068742E-2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0.2178689699961989</v>
      </c>
      <c r="C63" s="301">
        <f t="shared" si="15"/>
        <v>0.21758794492551131</v>
      </c>
      <c r="D63" s="301">
        <f t="shared" si="15"/>
        <v>0.21782555870630443</v>
      </c>
      <c r="E63" s="301">
        <f t="shared" si="15"/>
        <v>0.21868151864591354</v>
      </c>
      <c r="F63" s="301">
        <f t="shared" si="15"/>
        <v>0.21946142177689121</v>
      </c>
      <c r="G63" s="301">
        <f t="shared" si="15"/>
        <v>0.2194849347280815</v>
      </c>
      <c r="H63" s="301">
        <f t="shared" si="15"/>
        <v>0.2191835750697812</v>
      </c>
      <c r="I63" s="301">
        <f t="shared" si="15"/>
        <v>0.22065671578327889</v>
      </c>
      <c r="J63" s="301">
        <f t="shared" si="15"/>
        <v>0.22140880182438571</v>
      </c>
      <c r="K63" s="301">
        <f t="shared" si="15"/>
        <v>0.2238171702037523</v>
      </c>
      <c r="L63" s="301">
        <f t="shared" si="15"/>
        <v>0.22538766544582634</v>
      </c>
      <c r="M63" s="301">
        <f t="shared" si="15"/>
        <v>0.22330792255102858</v>
      </c>
      <c r="N63" s="301">
        <f t="shared" si="15"/>
        <v>0.22395515521992321</v>
      </c>
      <c r="O63" s="301">
        <f t="shared" si="15"/>
        <v>0.22492577457249319</v>
      </c>
      <c r="P63" s="301">
        <f t="shared" si="15"/>
        <v>0.2252834018481284</v>
      </c>
      <c r="Q63" s="301">
        <f t="shared" si="15"/>
        <v>0.22398345797736657</v>
      </c>
      <c r="R63" s="301">
        <f t="shared" si="15"/>
        <v>0.22387564923534328</v>
      </c>
      <c r="S63" s="301">
        <f t="shared" si="15"/>
        <v>0.2239874075873188</v>
      </c>
      <c r="T63" s="301">
        <f t="shared" si="15"/>
        <v>0.22483838919220639</v>
      </c>
      <c r="U63" s="301">
        <f t="shared" si="15"/>
        <v>0.22497682584758061</v>
      </c>
      <c r="V63" s="301">
        <f t="shared" si="15"/>
        <v>0.22418041344606021</v>
      </c>
      <c r="W63" s="301">
        <f t="shared" si="15"/>
        <v>0.22372229628269313</v>
      </c>
      <c r="X63" s="301">
        <f t="shared" si="15"/>
        <v>0.22446649979899289</v>
      </c>
      <c r="Y63" s="301">
        <f t="shared" si="15"/>
        <v>0.22395109959847051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0.13156469580272231</v>
      </c>
      <c r="C64" s="302">
        <f t="shared" si="16"/>
        <v>0.11317965561366901</v>
      </c>
      <c r="D64" s="302">
        <f t="shared" si="16"/>
        <v>0.10067374438978167</v>
      </c>
      <c r="E64" s="302">
        <f t="shared" si="16"/>
        <v>8.9898014875392784E-2</v>
      </c>
      <c r="F64" s="302">
        <f t="shared" si="16"/>
        <v>8.9715989673230176E-2</v>
      </c>
      <c r="G64" s="302">
        <f t="shared" si="16"/>
        <v>9.2053966256191763E-2</v>
      </c>
      <c r="H64" s="302">
        <f t="shared" si="16"/>
        <v>9.4986508531654482E-2</v>
      </c>
      <c r="I64" s="302">
        <f t="shared" si="16"/>
        <v>8.1793171065684914E-2</v>
      </c>
      <c r="J64" s="302">
        <f t="shared" si="16"/>
        <v>8.456064405792961E-2</v>
      </c>
      <c r="K64" s="302">
        <f t="shared" si="16"/>
        <v>6.8517778174970234E-2</v>
      </c>
      <c r="L64" s="302">
        <f t="shared" si="16"/>
        <v>6.010192905231198E-2</v>
      </c>
      <c r="M64" s="302">
        <f t="shared" si="16"/>
        <v>7.3618129314129227E-2</v>
      </c>
      <c r="N64" s="302">
        <f t="shared" si="16"/>
        <v>6.7234939959602669E-2</v>
      </c>
      <c r="O64" s="302">
        <f t="shared" si="16"/>
        <v>6.1728681624009261E-2</v>
      </c>
      <c r="P64" s="302">
        <f t="shared" si="16"/>
        <v>6.1296320197324228E-2</v>
      </c>
      <c r="Q64" s="302">
        <f t="shared" si="16"/>
        <v>6.8540975842292878E-2</v>
      </c>
      <c r="R64" s="302">
        <f t="shared" si="16"/>
        <v>7.0548423209272126E-2</v>
      </c>
      <c r="S64" s="302">
        <f t="shared" si="16"/>
        <v>7.0325494128901794E-2</v>
      </c>
      <c r="T64" s="302">
        <f t="shared" si="16"/>
        <v>6.4172704965242938E-2</v>
      </c>
      <c r="U64" s="302">
        <f t="shared" si="16"/>
        <v>6.347496256478867E-2</v>
      </c>
      <c r="V64" s="302">
        <f t="shared" si="16"/>
        <v>6.7836324463622727E-2</v>
      </c>
      <c r="W64" s="302">
        <f t="shared" si="16"/>
        <v>7.2321699080483581E-2</v>
      </c>
      <c r="X64" s="302">
        <f t="shared" si="16"/>
        <v>6.6561801948786137E-2</v>
      </c>
      <c r="Y64" s="302">
        <f t="shared" si="16"/>
        <v>7.0948407938994595E-2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8.6304274193476582E-2</v>
      </c>
      <c r="C65" s="302">
        <f t="shared" si="17"/>
        <v>0.10440828931184232</v>
      </c>
      <c r="D65" s="302">
        <f t="shared" si="17"/>
        <v>0.11715181431652275</v>
      </c>
      <c r="E65" s="302">
        <f t="shared" si="17"/>
        <v>0.12878350377052078</v>
      </c>
      <c r="F65" s="302">
        <f t="shared" si="17"/>
        <v>0.12974543210366105</v>
      </c>
      <c r="G65" s="302">
        <f t="shared" si="17"/>
        <v>0.12743096847188973</v>
      </c>
      <c r="H65" s="302">
        <f t="shared" si="17"/>
        <v>0.12419706653812672</v>
      </c>
      <c r="I65" s="302">
        <f t="shared" si="17"/>
        <v>0.13886354471759396</v>
      </c>
      <c r="J65" s="302">
        <f t="shared" si="17"/>
        <v>0.13684815776645612</v>
      </c>
      <c r="K65" s="302">
        <f t="shared" si="17"/>
        <v>0.15529939202878207</v>
      </c>
      <c r="L65" s="302">
        <f t="shared" si="17"/>
        <v>0.16528573639351435</v>
      </c>
      <c r="M65" s="302">
        <f t="shared" si="17"/>
        <v>0.14968979323689935</v>
      </c>
      <c r="N65" s="302">
        <f t="shared" si="17"/>
        <v>0.15672021526032054</v>
      </c>
      <c r="O65" s="302">
        <f t="shared" si="17"/>
        <v>0.16319709294848392</v>
      </c>
      <c r="P65" s="302">
        <f t="shared" si="17"/>
        <v>0.16398708165080417</v>
      </c>
      <c r="Q65" s="302">
        <f t="shared" si="17"/>
        <v>0.1554424821350737</v>
      </c>
      <c r="R65" s="302">
        <f t="shared" si="17"/>
        <v>0.15332722602607113</v>
      </c>
      <c r="S65" s="302">
        <f t="shared" si="17"/>
        <v>0.15366191345841698</v>
      </c>
      <c r="T65" s="302">
        <f t="shared" si="17"/>
        <v>0.16066568422696345</v>
      </c>
      <c r="U65" s="302">
        <f t="shared" si="17"/>
        <v>0.16150186328279192</v>
      </c>
      <c r="V65" s="302">
        <f t="shared" si="17"/>
        <v>0.15634408898243748</v>
      </c>
      <c r="W65" s="302">
        <f t="shared" si="17"/>
        <v>0.15140059720220955</v>
      </c>
      <c r="X65" s="302">
        <f t="shared" si="17"/>
        <v>0.15790469785020675</v>
      </c>
      <c r="Y65" s="302">
        <f t="shared" si="17"/>
        <v>0.15300269165947591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0.20404191375233383</v>
      </c>
      <c r="C66" s="301">
        <f t="shared" si="18"/>
        <v>0.19706604495747596</v>
      </c>
      <c r="D66" s="301">
        <f t="shared" si="18"/>
        <v>0.19261127059966254</v>
      </c>
      <c r="E66" s="301">
        <f t="shared" si="18"/>
        <v>0.18657053369541618</v>
      </c>
      <c r="F66" s="301">
        <f t="shared" si="18"/>
        <v>0.18420789633666051</v>
      </c>
      <c r="G66" s="301">
        <f t="shared" si="18"/>
        <v>0.18495308202399488</v>
      </c>
      <c r="H66" s="301">
        <f t="shared" si="18"/>
        <v>0.18677059388458675</v>
      </c>
      <c r="I66" s="301">
        <f t="shared" si="18"/>
        <v>0.17831299821052909</v>
      </c>
      <c r="J66" s="301">
        <f t="shared" si="18"/>
        <v>0.17515161754790706</v>
      </c>
      <c r="K66" s="301">
        <f t="shared" si="18"/>
        <v>0.16642661820356713</v>
      </c>
      <c r="L66" s="301">
        <f t="shared" si="18"/>
        <v>0.16067929199957032</v>
      </c>
      <c r="M66" s="301">
        <f t="shared" si="18"/>
        <v>0.16855142362549894</v>
      </c>
      <c r="N66" s="301">
        <f t="shared" si="18"/>
        <v>0.16689240642373254</v>
      </c>
      <c r="O66" s="301">
        <f t="shared" si="18"/>
        <v>0.16403257961551992</v>
      </c>
      <c r="P66" s="301">
        <f t="shared" si="18"/>
        <v>0.16251060218859109</v>
      </c>
      <c r="Q66" s="301">
        <f t="shared" si="18"/>
        <v>0.16732431195644407</v>
      </c>
      <c r="R66" s="301">
        <f t="shared" si="18"/>
        <v>0.16766560019432683</v>
      </c>
      <c r="S66" s="301">
        <f t="shared" si="18"/>
        <v>0.16706308696475219</v>
      </c>
      <c r="T66" s="301">
        <f t="shared" si="18"/>
        <v>0.16399074409679201</v>
      </c>
      <c r="U66" s="301">
        <f t="shared" si="18"/>
        <v>0.16350240870809393</v>
      </c>
      <c r="V66" s="301">
        <f t="shared" si="18"/>
        <v>0.16647919427725577</v>
      </c>
      <c r="W66" s="301">
        <f t="shared" si="18"/>
        <v>0.16828710385004603</v>
      </c>
      <c r="X66" s="301">
        <f t="shared" si="18"/>
        <v>0.16546507346268768</v>
      </c>
      <c r="Y66" s="301">
        <f t="shared" si="18"/>
        <v>0.16731845327147107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0.12189357978275625</v>
      </c>
      <c r="C67" s="301">
        <f t="shared" si="19"/>
        <v>0.12501410649236561</v>
      </c>
      <c r="D67" s="301">
        <f t="shared" si="19"/>
        <v>0.12763830806754703</v>
      </c>
      <c r="E67" s="301">
        <f t="shared" si="19"/>
        <v>0.12953194601515022</v>
      </c>
      <c r="F67" s="301">
        <f t="shared" si="19"/>
        <v>0.12972211085277421</v>
      </c>
      <c r="G67" s="301">
        <f t="shared" si="19"/>
        <v>0.12922467230263668</v>
      </c>
      <c r="H67" s="301">
        <f t="shared" si="19"/>
        <v>0.12841068570734618</v>
      </c>
      <c r="I67" s="301">
        <f t="shared" si="19"/>
        <v>0.13112318580395538</v>
      </c>
      <c r="J67" s="301">
        <f t="shared" si="19"/>
        <v>0.13159213640208794</v>
      </c>
      <c r="K67" s="301">
        <f t="shared" si="19"/>
        <v>0.13403301318819641</v>
      </c>
      <c r="L67" s="301">
        <f t="shared" si="19"/>
        <v>0.13553418252434929</v>
      </c>
      <c r="M67" s="301">
        <f t="shared" si="19"/>
        <v>0.13316645346902792</v>
      </c>
      <c r="N67" s="301">
        <f t="shared" si="19"/>
        <v>0.13374383130511333</v>
      </c>
      <c r="O67" s="301">
        <f t="shared" si="19"/>
        <v>0.13446836494381545</v>
      </c>
      <c r="P67" s="301">
        <f t="shared" si="19"/>
        <v>0.13486139638059316</v>
      </c>
      <c r="Q67" s="301">
        <f t="shared" si="19"/>
        <v>0.13349353646701889</v>
      </c>
      <c r="R67" s="301">
        <f t="shared" si="19"/>
        <v>0.13340125249696391</v>
      </c>
      <c r="S67" s="301">
        <f t="shared" si="19"/>
        <v>0.13359273584196318</v>
      </c>
      <c r="T67" s="301">
        <f t="shared" si="19"/>
        <v>0.13449006157008939</v>
      </c>
      <c r="U67" s="301">
        <f t="shared" si="19"/>
        <v>0.13462134619807672</v>
      </c>
      <c r="V67" s="301">
        <f t="shared" si="19"/>
        <v>0.13379842648558266</v>
      </c>
      <c r="W67" s="301">
        <f t="shared" si="19"/>
        <v>0.13318132820442863</v>
      </c>
      <c r="X67" s="301">
        <f t="shared" si="19"/>
        <v>0.13408079035893544</v>
      </c>
      <c r="Y67" s="301">
        <f t="shared" si="19"/>
        <v>0.13352623174182979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7.634446438714905E-2</v>
      </c>
      <c r="C68" s="235">
        <f t="shared" si="20"/>
        <v>7.8298914659882937E-2</v>
      </c>
      <c r="D68" s="235">
        <f t="shared" si="20"/>
        <v>7.9942506258867882E-2</v>
      </c>
      <c r="E68" s="235">
        <f t="shared" si="20"/>
        <v>8.1128530782149627E-2</v>
      </c>
      <c r="F68" s="235">
        <f t="shared" si="20"/>
        <v>8.1247634944153449E-2</v>
      </c>
      <c r="G68" s="235">
        <f t="shared" si="20"/>
        <v>8.0936078915169365E-2</v>
      </c>
      <c r="H68" s="235">
        <f t="shared" si="20"/>
        <v>8.0426262313289879E-2</v>
      </c>
      <c r="I68" s="235">
        <f t="shared" si="20"/>
        <v>8.2125157098353968E-2</v>
      </c>
      <c r="J68" s="235">
        <f t="shared" si="20"/>
        <v>8.2418870535126226E-2</v>
      </c>
      <c r="K68" s="235">
        <f t="shared" si="20"/>
        <v>8.3947642035664585E-2</v>
      </c>
      <c r="L68" s="235">
        <f t="shared" si="20"/>
        <v>8.4887855368698681E-2</v>
      </c>
      <c r="M68" s="235">
        <f t="shared" si="20"/>
        <v>8.3404897801412817E-2</v>
      </c>
      <c r="N68" s="235">
        <f t="shared" si="20"/>
        <v>8.3766521454795642E-2</v>
      </c>
      <c r="O68" s="235">
        <f t="shared" si="20"/>
        <v>8.4220311824032251E-2</v>
      </c>
      <c r="P68" s="235">
        <f t="shared" si="20"/>
        <v>8.4466475523396714E-2</v>
      </c>
      <c r="Q68" s="235">
        <f t="shared" si="20"/>
        <v>8.3609756632667634E-2</v>
      </c>
      <c r="R68" s="235">
        <f t="shared" si="20"/>
        <v>8.3551957277870459E-2</v>
      </c>
      <c r="S68" s="235">
        <f t="shared" si="20"/>
        <v>8.3671887248251905E-2</v>
      </c>
      <c r="T68" s="235">
        <f t="shared" si="20"/>
        <v>8.4233900868794453E-2</v>
      </c>
      <c r="U68" s="235">
        <f t="shared" si="20"/>
        <v>8.4316127140463798E-2</v>
      </c>
      <c r="V68" s="235">
        <f t="shared" si="20"/>
        <v>8.3800715542937776E-2</v>
      </c>
      <c r="W68" s="235">
        <f t="shared" si="20"/>
        <v>8.3414214155146077E-2</v>
      </c>
      <c r="X68" s="235">
        <f t="shared" si="20"/>
        <v>8.3977565863617668E-2</v>
      </c>
      <c r="Y68" s="235">
        <f t="shared" si="20"/>
        <v>8.3630234357974287E-2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0.52864219549180624</v>
      </c>
      <c r="C72" s="322">
        <f>IF(C$5=0,0,C$5/MAE_fec!C$5)</f>
        <v>0.53917743429184395</v>
      </c>
      <c r="D72" s="322">
        <f>IF(D$5=0,0,D$5/MAE_fec!D$5)</f>
        <v>0.54122384989969996</v>
      </c>
      <c r="E72" s="322">
        <f>IF(E$5=0,0,E$5/MAE_fec!E$5)</f>
        <v>0.54522510680355474</v>
      </c>
      <c r="F72" s="322">
        <f>IF(F$5=0,0,F$5/MAE_fec!F$5)</f>
        <v>0.54687618650185565</v>
      </c>
      <c r="G72" s="322">
        <f>IF(G$5=0,0,G$5/MAE_fec!G$5)</f>
        <v>0.54724125368346332</v>
      </c>
      <c r="H72" s="322">
        <f>IF(H$5=0,0,H$5/MAE_fec!H$5)</f>
        <v>0.5474495830721865</v>
      </c>
      <c r="I72" s="322">
        <f>IF(I$5=0,0,I$5/MAE_fec!I$5)</f>
        <v>0.55067060983262639</v>
      </c>
      <c r="J72" s="322">
        <f>IF(J$5=0,0,J$5/MAE_fec!J$5)</f>
        <v>0.54899830183943621</v>
      </c>
      <c r="K72" s="322">
        <f>IF(K$5=0,0,K$5/MAE_fec!K$5)</f>
        <v>0.55552622971021359</v>
      </c>
      <c r="L72" s="322">
        <f>IF(L$5=0,0,L$5/MAE_fec!L$5)</f>
        <v>0.55754806223294473</v>
      </c>
      <c r="M72" s="322">
        <f>IF(M$5=0,0,M$5/MAE_fec!M$5)</f>
        <v>0.55529045871944438</v>
      </c>
      <c r="N72" s="322">
        <f>IF(N$5=0,0,N$5/MAE_fec!N$5)</f>
        <v>0.55845092114073824</v>
      </c>
      <c r="O72" s="322">
        <f>IF(O$5=0,0,O$5/MAE_fec!O$5)</f>
        <v>0.56086377496094286</v>
      </c>
      <c r="P72" s="322">
        <f>IF(P$5=0,0,P$5/MAE_fec!P$5)</f>
        <v>0.56040527929392592</v>
      </c>
      <c r="Q72" s="322">
        <f>IF(Q$5=0,0,Q$5/MAE_fec!Q$5)</f>
        <v>0.55867386918647832</v>
      </c>
      <c r="R72" s="322">
        <f>IF(R$5=0,0,R$5/MAE_fec!R$5)</f>
        <v>0.55842344556348478</v>
      </c>
      <c r="S72" s="322">
        <f>IF(S$5=0,0,S$5/MAE_fec!S$5)</f>
        <v>0.55813853509036226</v>
      </c>
      <c r="T72" s="322">
        <f>IF(T$5=0,0,T$5/MAE_fec!T$5)</f>
        <v>0.56000998642355959</v>
      </c>
      <c r="U72" s="322">
        <f>IF(U$5=0,0,U$5/MAE_fec!U$5)</f>
        <v>0.56036108273856999</v>
      </c>
      <c r="V72" s="322">
        <f>IF(V$5=0,0,V$5/MAE_fec!V$5)</f>
        <v>0.55930633731958512</v>
      </c>
      <c r="W72" s="322">
        <f>IF(W$5=0,0,W$5/MAE_fec!W$5)</f>
        <v>0.55827521118738466</v>
      </c>
      <c r="X72" s="322">
        <f>IF(X$5=0,0,X$5/MAE_fec!X$5)</f>
        <v>0.55955321267774538</v>
      </c>
      <c r="Y72" s="322">
        <f>IF(Y$5=0,0,Y$5/MAE_fec!Y$5)</f>
        <v>0.55822836927522046</v>
      </c>
      <c r="DA72" s="95"/>
    </row>
    <row r="73" spans="1:105" ht="12" customHeight="1" x14ac:dyDescent="0.25">
      <c r="A73" s="173" t="s">
        <v>91</v>
      </c>
      <c r="B73" s="335">
        <f>IF(B$6=0,0,B$6/MAE_fec!B$6)</f>
        <v>0.47903592571571779</v>
      </c>
      <c r="C73" s="335">
        <f>IF(C$6=0,0,C$6/MAE_fec!C$6)</f>
        <v>0.47903592571571779</v>
      </c>
      <c r="D73" s="335">
        <f>IF(D$6=0,0,D$6/MAE_fec!D$6)</f>
        <v>0.47903592571571785</v>
      </c>
      <c r="E73" s="335">
        <f>IF(E$6=0,0,E$6/MAE_fec!E$6)</f>
        <v>0.4790359257157179</v>
      </c>
      <c r="F73" s="335">
        <f>IF(F$6=0,0,F$6/MAE_fec!F$6)</f>
        <v>0.47903592571571807</v>
      </c>
      <c r="G73" s="335">
        <f>IF(G$6=0,0,G$6/MAE_fec!G$6)</f>
        <v>0.4790359257157179</v>
      </c>
      <c r="H73" s="335">
        <f>IF(H$6=0,0,H$6/MAE_fec!H$6)</f>
        <v>0.47903592571571785</v>
      </c>
      <c r="I73" s="335">
        <f>IF(I$6=0,0,I$6/MAE_fec!I$6)</f>
        <v>0.47903592571571801</v>
      </c>
      <c r="J73" s="335">
        <f>IF(J$6=0,0,J$6/MAE_fec!J$6)</f>
        <v>0.47903592571571779</v>
      </c>
      <c r="K73" s="335">
        <f>IF(K$6=0,0,K$6/MAE_fec!K$6)</f>
        <v>0.47903592571571812</v>
      </c>
      <c r="L73" s="335">
        <f>IF(L$6=0,0,L$6/MAE_fec!L$6)</f>
        <v>0.47903592571571801</v>
      </c>
      <c r="M73" s="335">
        <f>IF(M$6=0,0,M$6/MAE_fec!M$6)</f>
        <v>0.47903592571571779</v>
      </c>
      <c r="N73" s="335">
        <f>IF(N$6=0,0,N$6/MAE_fec!N$6)</f>
        <v>0.47903592571571801</v>
      </c>
      <c r="O73" s="335">
        <f>IF(O$6=0,0,O$6/MAE_fec!O$6)</f>
        <v>0.47903592571571801</v>
      </c>
      <c r="P73" s="335">
        <f>IF(P$6=0,0,P$6/MAE_fec!P$6)</f>
        <v>0.47903592571571796</v>
      </c>
      <c r="Q73" s="335">
        <f>IF(Q$6=0,0,Q$6/MAE_fec!Q$6)</f>
        <v>0.47903592571571796</v>
      </c>
      <c r="R73" s="335">
        <f>IF(R$6=0,0,R$6/MAE_fec!R$6)</f>
        <v>0.47903592571571779</v>
      </c>
      <c r="S73" s="335">
        <f>IF(S$6=0,0,S$6/MAE_fec!S$6)</f>
        <v>0.47903592571571796</v>
      </c>
      <c r="T73" s="335">
        <f>IF(T$6=0,0,T$6/MAE_fec!T$6)</f>
        <v>0.47903592571571807</v>
      </c>
      <c r="U73" s="335">
        <f>IF(U$6=0,0,U$6/MAE_fec!U$6)</f>
        <v>0.47903592571571785</v>
      </c>
      <c r="V73" s="335">
        <f>IF(V$6=0,0,V$6/MAE_fec!V$6)</f>
        <v>0.47903592571571785</v>
      </c>
      <c r="W73" s="335">
        <f>IF(W$6=0,0,W$6/MAE_fec!W$6)</f>
        <v>0.47903592571571796</v>
      </c>
      <c r="X73" s="335">
        <f>IF(X$6=0,0,X$6/MAE_fec!X$6)</f>
        <v>0.47903592571571796</v>
      </c>
      <c r="Y73" s="335">
        <f>IF(Y$6=0,0,Y$6/MAE_fec!Y$6)</f>
        <v>0.47903592571571785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0.12438627864635135</v>
      </c>
      <c r="C74" s="335">
        <f>IF(C$7=0,0,C$7/MAE_fec!C$7)</f>
        <v>0.12438627864635136</v>
      </c>
      <c r="D74" s="335">
        <f>IF(D$7=0,0,D$7/MAE_fec!D$7)</f>
        <v>0.12438627864635136</v>
      </c>
      <c r="E74" s="335">
        <f>IF(E$7=0,0,E$7/MAE_fec!E$7)</f>
        <v>0.12438627864635135</v>
      </c>
      <c r="F74" s="335">
        <f>IF(F$7=0,0,F$7/MAE_fec!F$7)</f>
        <v>0.12438627864635135</v>
      </c>
      <c r="G74" s="335">
        <f>IF(G$7=0,0,G$7/MAE_fec!G$7)</f>
        <v>0.12438627864635136</v>
      </c>
      <c r="H74" s="335">
        <f>IF(H$7=0,0,H$7/MAE_fec!H$7)</f>
        <v>0.12438627864635136</v>
      </c>
      <c r="I74" s="335">
        <f>IF(I$7=0,0,I$7/MAE_fec!I$7)</f>
        <v>0.12438627864635135</v>
      </c>
      <c r="J74" s="335">
        <f>IF(J$7=0,0,J$7/MAE_fec!J$7)</f>
        <v>0.12438627864635139</v>
      </c>
      <c r="K74" s="335">
        <f>IF(K$7=0,0,K$7/MAE_fec!K$7)</f>
        <v>0.12438627864635138</v>
      </c>
      <c r="L74" s="335">
        <f>IF(L$7=0,0,L$7/MAE_fec!L$7)</f>
        <v>0.12438627864635138</v>
      </c>
      <c r="M74" s="335">
        <f>IF(M$7=0,0,M$7/MAE_fec!M$7)</f>
        <v>0.12438627864635138</v>
      </c>
      <c r="N74" s="335">
        <f>IF(N$7=0,0,N$7/MAE_fec!N$7)</f>
        <v>0.12438627864635135</v>
      </c>
      <c r="O74" s="335">
        <f>IF(O$7=0,0,O$7/MAE_fec!O$7)</f>
        <v>0.12438627864635136</v>
      </c>
      <c r="P74" s="335">
        <f>IF(P$7=0,0,P$7/MAE_fec!P$7)</f>
        <v>0.12438627864635138</v>
      </c>
      <c r="Q74" s="335">
        <f>IF(Q$7=0,0,Q$7/MAE_fec!Q$7)</f>
        <v>0.12438627864635136</v>
      </c>
      <c r="R74" s="335">
        <f>IF(R$7=0,0,R$7/MAE_fec!R$7)</f>
        <v>0.12438627864635134</v>
      </c>
      <c r="S74" s="335">
        <f>IF(S$7=0,0,S$7/MAE_fec!S$7)</f>
        <v>0.12438627864635136</v>
      </c>
      <c r="T74" s="335">
        <f>IF(T$7=0,0,T$7/MAE_fec!T$7)</f>
        <v>0.12438627864635138</v>
      </c>
      <c r="U74" s="335">
        <f>IF(U$7=0,0,U$7/MAE_fec!U$7)</f>
        <v>0.12438627864635136</v>
      </c>
      <c r="V74" s="335">
        <f>IF(V$7=0,0,V$7/MAE_fec!V$7)</f>
        <v>0.12438627864635136</v>
      </c>
      <c r="W74" s="335">
        <f>IF(W$7=0,0,W$7/MAE_fec!W$7)</f>
        <v>0.12438627864635136</v>
      </c>
      <c r="X74" s="335">
        <f>IF(X$7=0,0,X$7/MAE_fec!X$7)</f>
        <v>0.12438627864635135</v>
      </c>
      <c r="Y74" s="335">
        <f>IF(Y$7=0,0,Y$7/MAE_fec!Y$7)</f>
        <v>0.12438627864635135</v>
      </c>
      <c r="DA74" s="177"/>
    </row>
    <row r="75" spans="1:105" ht="12" customHeight="1" x14ac:dyDescent="0.25">
      <c r="A75" s="173" t="s">
        <v>93</v>
      </c>
      <c r="B75" s="335">
        <f>IF(B$8=0,0,B$8/MAE_fec!B$8)</f>
        <v>0.66653050930989832</v>
      </c>
      <c r="C75" s="335">
        <f>IF(C$8=0,0,C$8/MAE_fec!C$8)</f>
        <v>0.66653050930989843</v>
      </c>
      <c r="D75" s="335">
        <f>IF(D$8=0,0,D$8/MAE_fec!D$8)</f>
        <v>0.66653050930989843</v>
      </c>
      <c r="E75" s="335">
        <f>IF(E$8=0,0,E$8/MAE_fec!E$8)</f>
        <v>0.66653050930989843</v>
      </c>
      <c r="F75" s="335">
        <f>IF(F$8=0,0,F$8/MAE_fec!F$8)</f>
        <v>0.66653050930989832</v>
      </c>
      <c r="G75" s="335">
        <f>IF(G$8=0,0,G$8/MAE_fec!G$8)</f>
        <v>0.66653050930989843</v>
      </c>
      <c r="H75" s="335">
        <f>IF(H$8=0,0,H$8/MAE_fec!H$8)</f>
        <v>0.66653050930989843</v>
      </c>
      <c r="I75" s="335">
        <f>IF(I$8=0,0,I$8/MAE_fec!I$8)</f>
        <v>0.66653050930989843</v>
      </c>
      <c r="J75" s="335">
        <f>IF(J$8=0,0,J$8/MAE_fec!J$8)</f>
        <v>0.66653050930989832</v>
      </c>
      <c r="K75" s="335">
        <f>IF(K$8=0,0,K$8/MAE_fec!K$8)</f>
        <v>0.66653050930989832</v>
      </c>
      <c r="L75" s="335">
        <f>IF(L$8=0,0,L$8/MAE_fec!L$8)</f>
        <v>0.66653050930989832</v>
      </c>
      <c r="M75" s="335">
        <f>IF(M$8=0,0,M$8/MAE_fec!M$8)</f>
        <v>0.66653050930989832</v>
      </c>
      <c r="N75" s="335">
        <f>IF(N$8=0,0,N$8/MAE_fec!N$8)</f>
        <v>0.66653050930989832</v>
      </c>
      <c r="O75" s="335">
        <f>IF(O$8=0,0,O$8/MAE_fec!O$8)</f>
        <v>0.66653050930989832</v>
      </c>
      <c r="P75" s="335">
        <f>IF(P$8=0,0,P$8/MAE_fec!P$8)</f>
        <v>0.66653050930989843</v>
      </c>
      <c r="Q75" s="335">
        <f>IF(Q$8=0,0,Q$8/MAE_fec!Q$8)</f>
        <v>0.66653050930989821</v>
      </c>
      <c r="R75" s="335">
        <f>IF(R$8=0,0,R$8/MAE_fec!R$8)</f>
        <v>0.66653050930989832</v>
      </c>
      <c r="S75" s="335">
        <f>IF(S$8=0,0,S$8/MAE_fec!S$8)</f>
        <v>0.66653050930989843</v>
      </c>
      <c r="T75" s="335">
        <f>IF(T$8=0,0,T$8/MAE_fec!T$8)</f>
        <v>0.66653050930989843</v>
      </c>
      <c r="U75" s="335">
        <f>IF(U$8=0,0,U$8/MAE_fec!U$8)</f>
        <v>0.66653050930989832</v>
      </c>
      <c r="V75" s="335">
        <f>IF(V$8=0,0,V$8/MAE_fec!V$8)</f>
        <v>0.66653050930989832</v>
      </c>
      <c r="W75" s="335">
        <f>IF(W$8=0,0,W$8/MAE_fec!W$8)</f>
        <v>0.66653050930989843</v>
      </c>
      <c r="X75" s="335">
        <f>IF(X$8=0,0,X$8/MAE_fec!X$8)</f>
        <v>0.66653050930989832</v>
      </c>
      <c r="Y75" s="335">
        <f>IF(Y$8=0,0,Y$8/MAE_fec!Y$8)</f>
        <v>0.66653050930989821</v>
      </c>
      <c r="DA75" s="177"/>
    </row>
    <row r="76" spans="1:105" ht="12" customHeight="1" x14ac:dyDescent="0.25">
      <c r="A76" s="173" t="s">
        <v>94</v>
      </c>
      <c r="B76" s="335">
        <f>IF(B$9=0,0,B$9/MAE_fec!B$9)</f>
        <v>0.47220869302982377</v>
      </c>
      <c r="C76" s="335">
        <f>IF(C$9=0,0,C$9/MAE_fec!C$9)</f>
        <v>0.47220869302982388</v>
      </c>
      <c r="D76" s="335">
        <f>IF(D$9=0,0,D$9/MAE_fec!D$9)</f>
        <v>0.4722086930298241</v>
      </c>
      <c r="E76" s="335">
        <f>IF(E$9=0,0,E$9/MAE_fec!E$9)</f>
        <v>0.47220869302982382</v>
      </c>
      <c r="F76" s="335">
        <f>IF(F$9=0,0,F$9/MAE_fec!F$9)</f>
        <v>0.47220869302982393</v>
      </c>
      <c r="G76" s="335">
        <f>IF(G$9=0,0,G$9/MAE_fec!G$9)</f>
        <v>0.47220869302982421</v>
      </c>
      <c r="H76" s="335">
        <f>IF(H$9=0,0,H$9/MAE_fec!H$9)</f>
        <v>0.47220869302982388</v>
      </c>
      <c r="I76" s="335">
        <f>IF(I$9=0,0,I$9/MAE_fec!I$9)</f>
        <v>0.47220869302982388</v>
      </c>
      <c r="J76" s="335">
        <f>IF(J$9=0,0,J$9/MAE_fec!J$9)</f>
        <v>0.47220869302982393</v>
      </c>
      <c r="K76" s="335">
        <f>IF(K$9=0,0,K$9/MAE_fec!K$9)</f>
        <v>0.4722086930298241</v>
      </c>
      <c r="L76" s="335">
        <f>IF(L$9=0,0,L$9/MAE_fec!L$9)</f>
        <v>0.47220869302982421</v>
      </c>
      <c r="M76" s="335">
        <f>IF(M$9=0,0,M$9/MAE_fec!M$9)</f>
        <v>0.47220869302982416</v>
      </c>
      <c r="N76" s="335">
        <f>IF(N$9=0,0,N$9/MAE_fec!N$9)</f>
        <v>0.47220869302982377</v>
      </c>
      <c r="O76" s="335">
        <f>IF(O$9=0,0,O$9/MAE_fec!O$9)</f>
        <v>0.47220869302982388</v>
      </c>
      <c r="P76" s="335">
        <f>IF(P$9=0,0,P$9/MAE_fec!P$9)</f>
        <v>0.4722086930298241</v>
      </c>
      <c r="Q76" s="335">
        <f>IF(Q$9=0,0,Q$9/MAE_fec!Q$9)</f>
        <v>0.47220869302982393</v>
      </c>
      <c r="R76" s="335">
        <f>IF(R$9=0,0,R$9/MAE_fec!R$9)</f>
        <v>0.47220869302982393</v>
      </c>
      <c r="S76" s="335">
        <f>IF(S$9=0,0,S$9/MAE_fec!S$9)</f>
        <v>0.47220869302982382</v>
      </c>
      <c r="T76" s="335">
        <f>IF(T$9=0,0,T$9/MAE_fec!T$9)</f>
        <v>0.47220869302982388</v>
      </c>
      <c r="U76" s="335">
        <f>IF(U$9=0,0,U$9/MAE_fec!U$9)</f>
        <v>0.47220869302982416</v>
      </c>
      <c r="V76" s="335">
        <f>IF(V$9=0,0,V$9/MAE_fec!V$9)</f>
        <v>0.47220869302982393</v>
      </c>
      <c r="W76" s="335">
        <f>IF(W$9=0,0,W$9/MAE_fec!W$9)</f>
        <v>0.47220869302982404</v>
      </c>
      <c r="X76" s="335">
        <f>IF(X$9=0,0,X$9/MAE_fec!X$9)</f>
        <v>0.47220869302982399</v>
      </c>
      <c r="Y76" s="335">
        <f>IF(Y$9=0,0,Y$9/MAE_fec!Y$9)</f>
        <v>0.47220869302982388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0.75406018033802769</v>
      </c>
      <c r="C77" s="335">
        <f>IF(C$10=0,0,C$10/MAE_fec!C$10)</f>
        <v>0.76204696436837005</v>
      </c>
      <c r="D77" s="335">
        <f>IF(D$10=0,0,D$10/MAE_fec!D$10)</f>
        <v>0.77273186591368692</v>
      </c>
      <c r="E77" s="335">
        <f>IF(E$10=0,0,E$10/MAE_fec!E$10)</f>
        <v>0.77946370779038998</v>
      </c>
      <c r="F77" s="335">
        <f>IF(F$10=0,0,F$10/MAE_fec!F$10)</f>
        <v>0.77863539304101093</v>
      </c>
      <c r="G77" s="335">
        <f>IF(G$10=0,0,G$10/MAE_fec!G$10)</f>
        <v>0.77611708022243808</v>
      </c>
      <c r="H77" s="335">
        <f>IF(H$10=0,0,H$10/MAE_fec!H$10)</f>
        <v>0.77231283181787824</v>
      </c>
      <c r="I77" s="335">
        <f>IF(I$10=0,0,I$10/MAE_fec!I$10)</f>
        <v>0.78313149392886172</v>
      </c>
      <c r="J77" s="335">
        <f>IF(J$10=0,0,J$10/MAE_fec!J$10)</f>
        <v>0.78400580486686067</v>
      </c>
      <c r="K77" s="335">
        <f>IF(K$10=0,0,K$10/MAE_fec!K$10)</f>
        <v>0.79438032013319015</v>
      </c>
      <c r="L77" s="335">
        <f>IF(L$10=0,0,L$10/MAE_fec!L$10)</f>
        <v>0.79954084353403509</v>
      </c>
      <c r="M77" s="335">
        <f>IF(M$10=0,0,M$10/MAE_fec!M$10)</f>
        <v>0.78672683128531906</v>
      </c>
      <c r="N77" s="335">
        <f>IF(N$10=0,0,N$10/MAE_fec!N$10)</f>
        <v>0.78838844061384294</v>
      </c>
      <c r="O77" s="335">
        <f>IF(O$10=0,0,O$10/MAE_fec!O$10)</f>
        <v>0.79113415610845372</v>
      </c>
      <c r="P77" s="335">
        <f>IF(P$10=0,0,P$10/MAE_fec!P$10)</f>
        <v>0.79075752350350226</v>
      </c>
      <c r="Q77" s="335">
        <f>IF(Q$10=0,0,Q$10/MAE_fec!Q$10)</f>
        <v>0.78462249503961967</v>
      </c>
      <c r="R77" s="335">
        <f>IF(R$10=0,0,R$10/MAE_fec!R$10)</f>
        <v>0.78100745715070119</v>
      </c>
      <c r="S77" s="335">
        <f>IF(S$10=0,0,S$10/MAE_fec!S$10)</f>
        <v>0.78225790863604239</v>
      </c>
      <c r="T77" s="335">
        <f>IF(T$10=0,0,T$10/MAE_fec!T$10)</f>
        <v>0.78838993446927619</v>
      </c>
      <c r="U77" s="335">
        <f>IF(U$10=0,0,U$10/MAE_fec!U$10)</f>
        <v>0.78875009565718379</v>
      </c>
      <c r="V77" s="335">
        <f>IF(V$10=0,0,V$10/MAE_fec!V$10)</f>
        <v>0.78483364698414981</v>
      </c>
      <c r="W77" s="335">
        <f>IF(W$10=0,0,W$10/MAE_fec!W$10)</f>
        <v>0.7817803594403101</v>
      </c>
      <c r="X77" s="335">
        <f>IF(X$10=0,0,X$10/MAE_fec!X$10)</f>
        <v>0.78694916611072874</v>
      </c>
      <c r="Y77" s="335">
        <f>IF(Y$10=0,0,Y$10/MAE_fec!Y$10)</f>
        <v>0.78292384036589568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0.51950251419891691</v>
      </c>
      <c r="C78" s="353">
        <f>IF(C$16=0,0,C$16/MAE_fec!C$16)</f>
        <v>0.53982323384918174</v>
      </c>
      <c r="D78" s="353">
        <f>IF(D$16=0,0,D$16/MAE_fec!D$16)</f>
        <v>0.54571786846311177</v>
      </c>
      <c r="E78" s="353">
        <f>IF(E$16=0,0,E$16/MAE_fec!E$16)</f>
        <v>0.55538376040070769</v>
      </c>
      <c r="F78" s="353">
        <f>IF(F$16=0,0,F$16/MAE_fec!F$16)</f>
        <v>0.55899039577536602</v>
      </c>
      <c r="G78" s="353">
        <f>IF(G$16=0,0,G$16/MAE_fec!G$16)</f>
        <v>0.55912566286104337</v>
      </c>
      <c r="H78" s="353">
        <f>IF(H$16=0,0,H$16/MAE_fec!H$16)</f>
        <v>0.55869879829280567</v>
      </c>
      <c r="I78" s="353">
        <f>IF(I$16=0,0,I$16/MAE_fec!I$16)</f>
        <v>0.56784308949829165</v>
      </c>
      <c r="J78" s="353">
        <f>IF(J$16=0,0,J$16/MAE_fec!J$16)</f>
        <v>0.56599416269716651</v>
      </c>
      <c r="K78" s="353">
        <f>IF(K$16=0,0,K$16/MAE_fec!K$16)</f>
        <v>0.58081571310447366</v>
      </c>
      <c r="L78" s="353">
        <f>IF(L$16=0,0,L$16/MAE_fec!L$16)</f>
        <v>0.58682060221139398</v>
      </c>
      <c r="M78" s="353">
        <f>IF(M$16=0,0,M$16/MAE_fec!M$16)</f>
        <v>0.57927698061745703</v>
      </c>
      <c r="N78" s="353">
        <f>IF(N$16=0,0,N$16/MAE_fec!N$16)</f>
        <v>0.58511644392666473</v>
      </c>
      <c r="O78" s="353">
        <f>IF(O$16=0,0,O$16/MAE_fec!O$16)</f>
        <v>0.59022275964316551</v>
      </c>
      <c r="P78" s="353">
        <f>IF(P$16=0,0,P$16/MAE_fec!P$16)</f>
        <v>0.59010374499921159</v>
      </c>
      <c r="Q78" s="353">
        <f>IF(Q$16=0,0,Q$16/MAE_fec!Q$16)</f>
        <v>0.58557458936973672</v>
      </c>
      <c r="R78" s="353">
        <f>IF(R$16=0,0,R$16/MAE_fec!R$16)</f>
        <v>0.58429180174483242</v>
      </c>
      <c r="S78" s="353">
        <f>IF(S$16=0,0,S$16/MAE_fec!S$16)</f>
        <v>0.58392967480997859</v>
      </c>
      <c r="T78" s="353">
        <f>IF(T$16=0,0,T$16/MAE_fec!T$16)</f>
        <v>0.58820443017385027</v>
      </c>
      <c r="U78" s="353">
        <f>IF(U$16=0,0,U$16/MAE_fec!U$16)</f>
        <v>0.58881086585240039</v>
      </c>
      <c r="V78" s="353">
        <f>IF(V$16=0,0,V$16/MAE_fec!V$16)</f>
        <v>0.5859517916824456</v>
      </c>
      <c r="W78" s="353">
        <f>IF(W$16=0,0,W$16/MAE_fec!W$16)</f>
        <v>0.58328114213799798</v>
      </c>
      <c r="X78" s="353">
        <f>IF(X$16=0,0,X$16/MAE_fec!X$16)</f>
        <v>0.58672697934160822</v>
      </c>
      <c r="Y78" s="353">
        <f>IF(Y$16=0,0,Y$16/MAE_fec!Y$16)</f>
        <v>0.58360566528245894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0.46322698123483486</v>
      </c>
      <c r="C79" s="349">
        <f>IF(C$24=0,0,C$24/MAE_fec!C$24)</f>
        <v>0.46407330875159464</v>
      </c>
      <c r="D79" s="349">
        <f>IF(D$24=0,0,D$24/MAE_fec!D$24)</f>
        <v>0.46573674840436891</v>
      </c>
      <c r="E79" s="349">
        <f>IF(E$24=0,0,E$24/MAE_fec!E$24)</f>
        <v>0.46635787161314346</v>
      </c>
      <c r="F79" s="349">
        <f>IF(F$24=0,0,F$24/MAE_fec!F$24)</f>
        <v>0.46619431584875287</v>
      </c>
      <c r="G79" s="349">
        <f>IF(G$24=0,0,G$24/MAE_fec!G$24)</f>
        <v>0.46585778151688134</v>
      </c>
      <c r="H79" s="349">
        <f>IF(H$24=0,0,H$24/MAE_fec!H$24)</f>
        <v>0.46532438713887503</v>
      </c>
      <c r="I79" s="349">
        <f>IF(I$24=0,0,I$24/MAE_fec!I$24)</f>
        <v>0.46647754458921387</v>
      </c>
      <c r="J79" s="349">
        <f>IF(J$24=0,0,J$24/MAE_fec!J$24)</f>
        <v>0.46636683252847244</v>
      </c>
      <c r="K79" s="349">
        <f>IF(K$24=0,0,K$24/MAE_fec!K$24)</f>
        <v>0.46782881679127486</v>
      </c>
      <c r="L79" s="349">
        <f>IF(L$24=0,0,L$24/MAE_fec!L$24)</f>
        <v>0.46869696420906815</v>
      </c>
      <c r="M79" s="349">
        <f>IF(M$24=0,0,M$24/MAE_fec!M$24)</f>
        <v>0.46708179480069467</v>
      </c>
      <c r="N79" s="349">
        <f>IF(N$24=0,0,N$24/MAE_fec!N$24)</f>
        <v>0.46763785504591576</v>
      </c>
      <c r="O79" s="349">
        <f>IF(O$24=0,0,O$24/MAE_fec!O$24)</f>
        <v>0.46816083471902453</v>
      </c>
      <c r="P79" s="349">
        <f>IF(P$24=0,0,P$24/MAE_fec!P$24)</f>
        <v>0.46832000153884829</v>
      </c>
      <c r="Q79" s="349">
        <f>IF(Q$24=0,0,Q$24/MAE_fec!Q$24)</f>
        <v>0.46746009939989275</v>
      </c>
      <c r="R79" s="349">
        <f>IF(R$24=0,0,R$24/MAE_fec!R$24)</f>
        <v>0.46736272443012394</v>
      </c>
      <c r="S79" s="349">
        <f>IF(S$24=0,0,S$24/MAE_fec!S$24)</f>
        <v>0.46746636392815116</v>
      </c>
      <c r="T79" s="349">
        <f>IF(T$24=0,0,T$24/MAE_fec!T$24)</f>
        <v>0.46807701727246837</v>
      </c>
      <c r="U79" s="349">
        <f>IF(U$24=0,0,U$24/MAE_fec!U$24)</f>
        <v>0.46815441896000404</v>
      </c>
      <c r="V79" s="349">
        <f>IF(V$24=0,0,V$24/MAE_fec!V$24)</f>
        <v>0.46766012053016093</v>
      </c>
      <c r="W79" s="349">
        <f>IF(W$24=0,0,W$24/MAE_fec!W$24)</f>
        <v>0.46722906125178065</v>
      </c>
      <c r="X79" s="349">
        <f>IF(X$24=0,0,X$24/MAE_fec!X$24)</f>
        <v>0.46785436025666782</v>
      </c>
      <c r="Y79" s="349">
        <f>IF(Y$24=0,0,Y$24/MAE_fec!Y$24)</f>
        <v>0.46746801711741476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0.44528786931335723</v>
      </c>
      <c r="C80" s="349">
        <f>IF(C$27=0,0,C$27/MAE_fec!C$27)</f>
        <v>0.46270562901358447</v>
      </c>
      <c r="D80" s="349">
        <f>IF(D$27=0,0,D$27/MAE_fec!D$27)</f>
        <v>0.46775817296838135</v>
      </c>
      <c r="E80" s="349">
        <f>IF(E$27=0,0,E$27/MAE_fec!E$27)</f>
        <v>0.4760432232006066</v>
      </c>
      <c r="F80" s="349">
        <f>IF(F$27=0,0,F$27/MAE_fec!F$27)</f>
        <v>0.47913462495031361</v>
      </c>
      <c r="G80" s="349">
        <f>IF(G$27=0,0,G$27/MAE_fec!G$27)</f>
        <v>0.47925056816660866</v>
      </c>
      <c r="H80" s="349">
        <f>IF(H$27=0,0,H$27/MAE_fec!H$27)</f>
        <v>0.47888468425097636</v>
      </c>
      <c r="I80" s="349">
        <f>IF(I$27=0,0,I$27/MAE_fec!I$27)</f>
        <v>0.48672264814139288</v>
      </c>
      <c r="J80" s="349">
        <f>IF(J$27=0,0,J$27/MAE_fec!J$27)</f>
        <v>0.48513785374042828</v>
      </c>
      <c r="K80" s="349">
        <f>IF(K$27=0,0,K$27/MAE_fec!K$27)</f>
        <v>0.49784203980383479</v>
      </c>
      <c r="L80" s="349">
        <f>IF(L$27=0,0,L$27/MAE_fec!L$27)</f>
        <v>0.50298908760976646</v>
      </c>
      <c r="M80" s="349">
        <f>IF(M$27=0,0,M$27/MAE_fec!M$27)</f>
        <v>0.49652312624353445</v>
      </c>
      <c r="N80" s="349">
        <f>IF(N$27=0,0,N$27/MAE_fec!N$27)</f>
        <v>0.50152838050856974</v>
      </c>
      <c r="O80" s="349">
        <f>IF(O$27=0,0,O$27/MAE_fec!O$27)</f>
        <v>0.50590522255128489</v>
      </c>
      <c r="P80" s="349">
        <f>IF(P$27=0,0,P$27/MAE_fec!P$27)</f>
        <v>0.50580320999932438</v>
      </c>
      <c r="Q80" s="349">
        <f>IF(Q$27=0,0,Q$27/MAE_fec!Q$27)</f>
        <v>0.50192107660263152</v>
      </c>
      <c r="R80" s="349">
        <f>IF(R$27=0,0,R$27/MAE_fec!R$27)</f>
        <v>0.50082154435271342</v>
      </c>
      <c r="S80" s="349">
        <f>IF(S$27=0,0,S$27/MAE_fec!S$27)</f>
        <v>0.50051114983712464</v>
      </c>
      <c r="T80" s="349">
        <f>IF(T$27=0,0,T$27/MAE_fec!T$27)</f>
        <v>0.50417522586330044</v>
      </c>
      <c r="U80" s="349">
        <f>IF(U$27=0,0,U$27/MAE_fec!U$27)</f>
        <v>0.50469502787348619</v>
      </c>
      <c r="V80" s="349">
        <f>IF(V$27=0,0,V$27/MAE_fec!V$27)</f>
        <v>0.5022443928706678</v>
      </c>
      <c r="W80" s="349">
        <f>IF(W$27=0,0,W$27/MAE_fec!W$27)</f>
        <v>0.49995526468971241</v>
      </c>
      <c r="X80" s="349">
        <f>IF(X$27=0,0,X$27/MAE_fec!X$27)</f>
        <v>0.50290883943566433</v>
      </c>
      <c r="Y80" s="349">
        <f>IF(Y$27=0,0,Y$27/MAE_fec!Y$27)</f>
        <v>0.50023342738496479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0.63866790226895498</v>
      </c>
      <c r="C81" s="349">
        <f>IF(C$35=0,0,C$35/MAE_fec!C$35)</f>
        <v>0.65222916596152469</v>
      </c>
      <c r="D81" s="349">
        <f>IF(D$35=0,0,D$35/MAE_fec!D$35)</f>
        <v>0.64729357362805051</v>
      </c>
      <c r="E81" s="349">
        <f>IF(E$35=0,0,E$35/MAE_fec!E$35)</f>
        <v>0.64924785445922362</v>
      </c>
      <c r="F81" s="349">
        <f>IF(F$35=0,0,F$35/MAE_fec!F$35)</f>
        <v>0.65291302203516133</v>
      </c>
      <c r="G81" s="349">
        <f>IF(G$35=0,0,G$35/MAE_fec!G$35)</f>
        <v>0.6558324654987685</v>
      </c>
      <c r="H81" s="349">
        <f>IF(H$35=0,0,H$35/MAE_fec!H$35)</f>
        <v>0.65896430127033812</v>
      </c>
      <c r="I81" s="349">
        <f>IF(I$35=0,0,I$35/MAE_fec!I$35)</f>
        <v>0.65770418984113843</v>
      </c>
      <c r="J81" s="349">
        <f>IF(J$35=0,0,J$35/MAE_fec!J$35)</f>
        <v>0.65315928920253652</v>
      </c>
      <c r="K81" s="349">
        <f>IF(K$35=0,0,K$35/MAE_fec!K$35)</f>
        <v>0.65994793226402682</v>
      </c>
      <c r="L81" s="349">
        <f>IF(L$35=0,0,L$35/MAE_fec!L$35)</f>
        <v>0.65883249883595485</v>
      </c>
      <c r="M81" s="349">
        <f>IF(M$35=0,0,M$35/MAE_fec!M$35)</f>
        <v>0.66439798895284297</v>
      </c>
      <c r="N81" s="349">
        <f>IF(N$35=0,0,N$35/MAE_fec!N$35)</f>
        <v>0.67141148383748694</v>
      </c>
      <c r="O81" s="349">
        <f>IF(O$35=0,0,O$35/MAE_fec!O$35)</f>
        <v>0.67578380647959813</v>
      </c>
      <c r="P81" s="349">
        <f>IF(P$35=0,0,P$35/MAE_fec!P$35)</f>
        <v>0.6734162356869825</v>
      </c>
      <c r="Q81" s="349">
        <f>IF(Q$35=0,0,Q$35/MAE_fec!Q$35)</f>
        <v>0.67249188734802923</v>
      </c>
      <c r="R81" s="349">
        <f>IF(R$35=0,0,R$35/MAE_fec!R$35)</f>
        <v>0.67542446334309825</v>
      </c>
      <c r="S81" s="349">
        <f>IF(S$35=0,0,S$35/MAE_fec!S$35)</f>
        <v>0.67433566596150019</v>
      </c>
      <c r="T81" s="349">
        <f>IF(T$35=0,0,T$35/MAE_fec!T$35)</f>
        <v>0.67620738099880828</v>
      </c>
      <c r="U81" s="349">
        <f>IF(U$35=0,0,U$35/MAE_fec!U$35)</f>
        <v>0.67743354222874275</v>
      </c>
      <c r="V81" s="349">
        <f>IF(V$35=0,0,V$35/MAE_fec!V$35)</f>
        <v>0.67708394590398613</v>
      </c>
      <c r="W81" s="349">
        <f>IF(W$35=0,0,W$35/MAE_fec!W$35)</f>
        <v>0.67717951102890295</v>
      </c>
      <c r="X81" s="349">
        <f>IF(X$35=0,0,X$35/MAE_fec!X$35)</f>
        <v>0.67668593389418263</v>
      </c>
      <c r="Y81" s="349">
        <f>IF(Y$35=0,0,Y$35/MAE_fec!Y$35)</f>
        <v>0.67586272331158403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0.62579693327977226</v>
      </c>
      <c r="C82" s="349">
        <f>IF(C$46=0,0,C$46/MAE_fec!C$46)</f>
        <v>0.62579693327977237</v>
      </c>
      <c r="D82" s="349">
        <f>IF(D$46=0,0,D$46/MAE_fec!D$46)</f>
        <v>0.62579693327977215</v>
      </c>
      <c r="E82" s="349">
        <f>IF(E$46=0,0,E$46/MAE_fec!E$46)</f>
        <v>0.62579693327977237</v>
      </c>
      <c r="F82" s="349">
        <f>IF(F$46=0,0,F$46/MAE_fec!F$46)</f>
        <v>0.62579693327977237</v>
      </c>
      <c r="G82" s="349">
        <f>IF(G$46=0,0,G$46/MAE_fec!G$46)</f>
        <v>0.62579693327977237</v>
      </c>
      <c r="H82" s="349">
        <f>IF(H$46=0,0,H$46/MAE_fec!H$46)</f>
        <v>0.62579693327977215</v>
      </c>
      <c r="I82" s="349">
        <f>IF(I$46=0,0,I$46/MAE_fec!I$46)</f>
        <v>0.62579693327977237</v>
      </c>
      <c r="J82" s="349">
        <f>IF(J$46=0,0,J$46/MAE_fec!J$46)</f>
        <v>0.62579693327977215</v>
      </c>
      <c r="K82" s="349">
        <f>IF(K$46=0,0,K$46/MAE_fec!K$46)</f>
        <v>0.62579693327977204</v>
      </c>
      <c r="L82" s="349">
        <f>IF(L$46=0,0,L$46/MAE_fec!L$46)</f>
        <v>0.62579693327977237</v>
      </c>
      <c r="M82" s="349">
        <f>IF(M$46=0,0,M$46/MAE_fec!M$46)</f>
        <v>0.62579693327977204</v>
      </c>
      <c r="N82" s="349">
        <f>IF(N$46=0,0,N$46/MAE_fec!N$46)</f>
        <v>0.62579693327977226</v>
      </c>
      <c r="O82" s="349">
        <f>IF(O$46=0,0,O$46/MAE_fec!O$46)</f>
        <v>0.62579693327977226</v>
      </c>
      <c r="P82" s="349">
        <f>IF(P$46=0,0,P$46/MAE_fec!P$46)</f>
        <v>0.62579693327977226</v>
      </c>
      <c r="Q82" s="349">
        <f>IF(Q$46=0,0,Q$46/MAE_fec!Q$46)</f>
        <v>0.62579693327977237</v>
      </c>
      <c r="R82" s="349">
        <f>IF(R$46=0,0,R$46/MAE_fec!R$46)</f>
        <v>0.62579693327977237</v>
      </c>
      <c r="S82" s="349">
        <f>IF(S$46=0,0,S$46/MAE_fec!S$46)</f>
        <v>0.62579693327977204</v>
      </c>
      <c r="T82" s="349">
        <f>IF(T$46=0,0,T$46/MAE_fec!T$46)</f>
        <v>0.62579693327977215</v>
      </c>
      <c r="U82" s="349">
        <f>IF(U$46=0,0,U$46/MAE_fec!U$46)</f>
        <v>0.62579693327977204</v>
      </c>
      <c r="V82" s="349">
        <f>IF(V$46=0,0,V$46/MAE_fec!V$46)</f>
        <v>0.62579693327977215</v>
      </c>
      <c r="W82" s="349">
        <f>IF(W$46=0,0,W$46/MAE_fec!W$46)</f>
        <v>0.62579693327977204</v>
      </c>
      <c r="X82" s="349">
        <f>IF(X$46=0,0,X$46/MAE_fec!X$46)</f>
        <v>0.62579693327977226</v>
      </c>
      <c r="Y82" s="349">
        <f>IF(Y$46=0,0,Y$46/MAE_fec!Y$46)</f>
        <v>0.62579693327977237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0.57881746321338778</v>
      </c>
      <c r="C83" s="337">
        <f>IF(C$47=0,0,C$47/MAE_fec!C$47)</f>
        <v>0.57881746321338778</v>
      </c>
      <c r="D83" s="337">
        <f>IF(D$47=0,0,D$47/MAE_fec!D$47)</f>
        <v>0.57881746321338778</v>
      </c>
      <c r="E83" s="337">
        <f>IF(E$47=0,0,E$47/MAE_fec!E$47)</f>
        <v>0.57881746321338789</v>
      </c>
      <c r="F83" s="337">
        <f>IF(F$47=0,0,F$47/MAE_fec!F$47)</f>
        <v>0.57881746321338778</v>
      </c>
      <c r="G83" s="337">
        <f>IF(G$47=0,0,G$47/MAE_fec!G$47)</f>
        <v>0.57881746321338778</v>
      </c>
      <c r="H83" s="337">
        <f>IF(H$47=0,0,H$47/MAE_fec!H$47)</f>
        <v>0.57881746321338778</v>
      </c>
      <c r="I83" s="337">
        <f>IF(I$47=0,0,I$47/MAE_fec!I$47)</f>
        <v>0.57881746321338778</v>
      </c>
      <c r="J83" s="337">
        <f>IF(J$47=0,0,J$47/MAE_fec!J$47)</f>
        <v>0.57881746321338756</v>
      </c>
      <c r="K83" s="337">
        <f>IF(K$47=0,0,K$47/MAE_fec!K$47)</f>
        <v>0.57881746321338778</v>
      </c>
      <c r="L83" s="337">
        <f>IF(L$47=0,0,L$47/MAE_fec!L$47)</f>
        <v>0.57881746321338778</v>
      </c>
      <c r="M83" s="337">
        <f>IF(M$47=0,0,M$47/MAE_fec!M$47)</f>
        <v>0.57881746321338767</v>
      </c>
      <c r="N83" s="337">
        <f>IF(N$47=0,0,N$47/MAE_fec!N$47)</f>
        <v>0.57881746321338778</v>
      </c>
      <c r="O83" s="337">
        <f>IF(O$47=0,0,O$47/MAE_fec!O$47)</f>
        <v>0.57881746321338778</v>
      </c>
      <c r="P83" s="337">
        <f>IF(P$47=0,0,P$47/MAE_fec!P$47)</f>
        <v>0.57881746321338778</v>
      </c>
      <c r="Q83" s="337">
        <f>IF(Q$47=0,0,Q$47/MAE_fec!Q$47)</f>
        <v>0.57881746321338801</v>
      </c>
      <c r="R83" s="337">
        <f>IF(R$47=0,0,R$47/MAE_fec!R$47)</f>
        <v>0.57881746321338801</v>
      </c>
      <c r="S83" s="337">
        <f>IF(S$47=0,0,S$47/MAE_fec!S$47)</f>
        <v>0.57881746321338801</v>
      </c>
      <c r="T83" s="337">
        <f>IF(T$47=0,0,T$47/MAE_fec!T$47)</f>
        <v>0.57881746321338767</v>
      </c>
      <c r="U83" s="337">
        <f>IF(U$47=0,0,U$47/MAE_fec!U$47)</f>
        <v>0.57881746321338756</v>
      </c>
      <c r="V83" s="337">
        <f>IF(V$47=0,0,V$47/MAE_fec!V$47)</f>
        <v>0.57881746321338789</v>
      </c>
      <c r="W83" s="337">
        <f>IF(W$47=0,0,W$47/MAE_fec!W$47)</f>
        <v>0.57881746321338789</v>
      </c>
      <c r="X83" s="337">
        <f>IF(X$47=0,0,X$47/MAE_fec!X$47)</f>
        <v>0.57881746321338756</v>
      </c>
      <c r="Y83" s="337">
        <f>IF(Y$47=0,0,Y$47/MAE_fec!Y$47)</f>
        <v>0.57881746321338789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BG: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196.38277337667151</v>
      </c>
      <c r="C5" s="223">
        <v>158.66334292698889</v>
      </c>
      <c r="D5" s="223">
        <v>144.6720205718394</v>
      </c>
      <c r="E5" s="223">
        <v>135.7200404717841</v>
      </c>
      <c r="F5" s="223">
        <v>124.3196107693075</v>
      </c>
      <c r="G5" s="223">
        <v>136.46888881104061</v>
      </c>
      <c r="H5" s="223">
        <v>134.21238781739311</v>
      </c>
      <c r="I5" s="223">
        <v>123.5647100801047</v>
      </c>
      <c r="J5" s="223">
        <v>135.57566005625071</v>
      </c>
      <c r="K5" s="223">
        <v>81.88354833080632</v>
      </c>
      <c r="L5" s="223">
        <v>79.117351776247801</v>
      </c>
      <c r="M5" s="223">
        <v>113.2261479124798</v>
      </c>
      <c r="N5" s="223">
        <v>101.5765822203866</v>
      </c>
      <c r="O5" s="223">
        <v>93.256333055369268</v>
      </c>
      <c r="P5" s="223">
        <v>93.4255324381474</v>
      </c>
      <c r="Q5" s="223">
        <v>105.3142323580385</v>
      </c>
      <c r="R5" s="223">
        <v>114.80853851792941</v>
      </c>
      <c r="S5" s="223">
        <v>121.4846643918366</v>
      </c>
      <c r="T5" s="223">
        <v>115.5168863205471</v>
      </c>
      <c r="U5" s="223">
        <v>110.5961365307645</v>
      </c>
      <c r="V5" s="223">
        <v>105.8925724949835</v>
      </c>
      <c r="W5" s="223">
        <v>117.2891844153892</v>
      </c>
      <c r="X5" s="223">
        <v>108.4442766614069</v>
      </c>
      <c r="Y5" s="223">
        <v>106.12182321539611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4.2612746718138723</v>
      </c>
      <c r="C10" s="260">
        <v>3.6953417263327371</v>
      </c>
      <c r="D10" s="260">
        <v>3.044250913762772</v>
      </c>
      <c r="E10" s="260">
        <v>2.822938331959997</v>
      </c>
      <c r="F10" s="260">
        <v>2.7135349318583519</v>
      </c>
      <c r="G10" s="260">
        <v>3.0767504764311409</v>
      </c>
      <c r="H10" s="260">
        <v>3.2205764916651032</v>
      </c>
      <c r="I10" s="260">
        <v>2.7481524576395939</v>
      </c>
      <c r="J10" s="260">
        <v>2.8757838332725689</v>
      </c>
      <c r="K10" s="260">
        <v>1.709592136074467</v>
      </c>
      <c r="L10" s="260">
        <v>1.5967587061041411</v>
      </c>
      <c r="M10" s="260">
        <v>2.6956785720481191</v>
      </c>
      <c r="N10" s="260">
        <v>2.5150486478257492</v>
      </c>
      <c r="O10" s="260">
        <v>2.3469876642767682</v>
      </c>
      <c r="P10" s="260">
        <v>2.3452666459313258</v>
      </c>
      <c r="Q10" s="260">
        <v>2.788616878512499</v>
      </c>
      <c r="R10" s="260">
        <v>3.1454649022470109</v>
      </c>
      <c r="S10" s="260">
        <v>3.2352735113607278</v>
      </c>
      <c r="T10" s="260">
        <v>2.9390231966188729</v>
      </c>
      <c r="U10" s="260">
        <v>2.8179927329104029</v>
      </c>
      <c r="V10" s="260">
        <v>2.780545224485361</v>
      </c>
      <c r="W10" s="260">
        <v>3.1286927122361519</v>
      </c>
      <c r="X10" s="260">
        <v>2.7706876885068858</v>
      </c>
      <c r="Y10" s="260">
        <v>2.778447185445744</v>
      </c>
      <c r="DA10" s="68" t="s">
        <v>2641</v>
      </c>
    </row>
    <row r="11" spans="1:105" ht="12" customHeight="1" x14ac:dyDescent="0.25">
      <c r="A11" s="37" t="s">
        <v>159</v>
      </c>
      <c r="B11" s="226">
        <v>1.30052063016117</v>
      </c>
      <c r="C11" s="226">
        <v>0.78996340905715035</v>
      </c>
      <c r="D11" s="226">
        <v>1.090941848384464</v>
      </c>
      <c r="E11" s="226">
        <v>0.86600533396518165</v>
      </c>
      <c r="F11" s="226">
        <v>0.69970696395684351</v>
      </c>
      <c r="G11" s="226">
        <v>0.69655336470870588</v>
      </c>
      <c r="H11" s="226">
        <v>0.53750005357082187</v>
      </c>
      <c r="I11" s="226">
        <v>0.38072150044041148</v>
      </c>
      <c r="J11" s="226">
        <v>0.2565755257081373</v>
      </c>
      <c r="K11" s="226">
        <v>0.11443394432894261</v>
      </c>
      <c r="L11" s="226">
        <v>0.1072509209009584</v>
      </c>
      <c r="M11" s="226">
        <v>0.1132179676423548</v>
      </c>
      <c r="N11" s="226">
        <v>0.21479704119019249</v>
      </c>
      <c r="O11" s="226">
        <v>0.2046453296266636</v>
      </c>
      <c r="P11" s="226">
        <v>0.30468081285775062</v>
      </c>
      <c r="Q11" s="226">
        <v>0.31782134042130572</v>
      </c>
      <c r="R11" s="226">
        <v>0.52748667210177502</v>
      </c>
      <c r="S11" s="226">
        <v>0.56039861143471037</v>
      </c>
      <c r="T11" s="226">
        <v>0.42113985571755908</v>
      </c>
      <c r="U11" s="226">
        <v>0.40332325589732759</v>
      </c>
      <c r="V11" s="226">
        <v>0.40721421341271091</v>
      </c>
      <c r="W11" s="226">
        <v>0.41337783860890348</v>
      </c>
      <c r="X11" s="226">
        <v>0.39881222751868639</v>
      </c>
      <c r="Y11" s="226">
        <v>0.46709933888568639</v>
      </c>
      <c r="DA11" s="69" t="s">
        <v>2642</v>
      </c>
    </row>
    <row r="12" spans="1:105" ht="12" customHeight="1" x14ac:dyDescent="0.25">
      <c r="A12" s="37" t="s">
        <v>35</v>
      </c>
      <c r="B12" s="226">
        <v>2.9607540416527018</v>
      </c>
      <c r="C12" s="226">
        <v>2.905378317275586</v>
      </c>
      <c r="D12" s="226">
        <v>1.953309065378307</v>
      </c>
      <c r="E12" s="226">
        <v>1.956932997994816</v>
      </c>
      <c r="F12" s="226">
        <v>2.0138279679015092</v>
      </c>
      <c r="G12" s="226">
        <v>2.3801971117224352</v>
      </c>
      <c r="H12" s="226">
        <v>2.6830764380942811</v>
      </c>
      <c r="I12" s="226">
        <v>2.3674309571991818</v>
      </c>
      <c r="J12" s="226">
        <v>2.6192083075644321</v>
      </c>
      <c r="K12" s="226">
        <v>1.595158191745524</v>
      </c>
      <c r="L12" s="226">
        <v>1.4895077852031819</v>
      </c>
      <c r="M12" s="226">
        <v>2.5824606044057639</v>
      </c>
      <c r="N12" s="226">
        <v>2.3002516066355558</v>
      </c>
      <c r="O12" s="226">
        <v>2.1423423346501038</v>
      </c>
      <c r="P12" s="226">
        <v>2.0405858330735751</v>
      </c>
      <c r="Q12" s="226">
        <v>2.4707955380911928</v>
      </c>
      <c r="R12" s="226">
        <v>2.6179782301452361</v>
      </c>
      <c r="S12" s="226">
        <v>2.6748748999260181</v>
      </c>
      <c r="T12" s="226">
        <v>2.5178833409013142</v>
      </c>
      <c r="U12" s="226">
        <v>2.4146694770130752</v>
      </c>
      <c r="V12" s="226">
        <v>2.3733310110726502</v>
      </c>
      <c r="W12" s="226">
        <v>2.715314873627249</v>
      </c>
      <c r="X12" s="226">
        <v>2.3718754609881989</v>
      </c>
      <c r="Y12" s="226">
        <v>2.3113478465600572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48.34375504640785</v>
      </c>
      <c r="C16" s="261">
        <f t="shared" si="0"/>
        <v>36.924635395379283</v>
      </c>
      <c r="D16" s="261">
        <f t="shared" si="0"/>
        <v>32.934172849979007</v>
      </c>
      <c r="E16" s="261">
        <f t="shared" si="0"/>
        <v>29.60564220596055</v>
      </c>
      <c r="F16" s="261">
        <f t="shared" si="0"/>
        <v>26.632927455695711</v>
      </c>
      <c r="G16" s="261">
        <f t="shared" si="0"/>
        <v>29.32088039962613</v>
      </c>
      <c r="H16" s="261">
        <f t="shared" si="0"/>
        <v>28.974282644908271</v>
      </c>
      <c r="I16" s="261">
        <f t="shared" si="0"/>
        <v>25.194359220422029</v>
      </c>
      <c r="J16" s="261">
        <f t="shared" si="0"/>
        <v>27.633202556554512</v>
      </c>
      <c r="K16" s="261">
        <f t="shared" si="0"/>
        <v>15.159152763336561</v>
      </c>
      <c r="L16" s="261">
        <f t="shared" si="0"/>
        <v>13.85017666090935</v>
      </c>
      <c r="M16" s="261">
        <f t="shared" si="0"/>
        <v>21.230982683039301</v>
      </c>
      <c r="N16" s="261">
        <f t="shared" si="0"/>
        <v>18.324635892435619</v>
      </c>
      <c r="O16" s="261">
        <f t="shared" si="0"/>
        <v>16.124586704868559</v>
      </c>
      <c r="P16" s="261">
        <f t="shared" si="0"/>
        <v>16.078902656205649</v>
      </c>
      <c r="Q16" s="261">
        <f t="shared" si="0"/>
        <v>19.016647236030931</v>
      </c>
      <c r="R16" s="261">
        <f t="shared" si="0"/>
        <v>20.84336656711384</v>
      </c>
      <c r="S16" s="261">
        <f t="shared" si="0"/>
        <v>22.055347897405611</v>
      </c>
      <c r="T16" s="261">
        <f t="shared" si="0"/>
        <v>20.192283562304858</v>
      </c>
      <c r="U16" s="261">
        <f t="shared" si="0"/>
        <v>19.20175257726213</v>
      </c>
      <c r="V16" s="261">
        <f t="shared" si="0"/>
        <v>18.888699954367041</v>
      </c>
      <c r="W16" s="261">
        <f t="shared" si="0"/>
        <v>21.406853171366251</v>
      </c>
      <c r="X16" s="261">
        <f t="shared" si="0"/>
        <v>19.202307015371421</v>
      </c>
      <c r="Y16" s="261">
        <f t="shared" si="0"/>
        <v>19.285729442140699</v>
      </c>
      <c r="DA16" s="70"/>
    </row>
    <row r="17" spans="1:105" ht="12" customHeight="1" x14ac:dyDescent="0.25">
      <c r="A17" s="60" t="s">
        <v>2556</v>
      </c>
      <c r="B17" s="329">
        <v>48.34375504640785</v>
      </c>
      <c r="C17" s="329">
        <v>36.924635395379283</v>
      </c>
      <c r="D17" s="329">
        <v>32.934172849979007</v>
      </c>
      <c r="E17" s="329">
        <v>29.60564220596055</v>
      </c>
      <c r="F17" s="329">
        <v>26.632927455695711</v>
      </c>
      <c r="G17" s="329">
        <v>29.32088039962613</v>
      </c>
      <c r="H17" s="329">
        <v>28.974282644908271</v>
      </c>
      <c r="I17" s="329">
        <v>25.194359220422029</v>
      </c>
      <c r="J17" s="329">
        <v>27.633202556554512</v>
      </c>
      <c r="K17" s="329">
        <v>15.159152763336561</v>
      </c>
      <c r="L17" s="329">
        <v>13.85017666090935</v>
      </c>
      <c r="M17" s="329">
        <v>21.230982683039301</v>
      </c>
      <c r="N17" s="329">
        <v>18.324635892435619</v>
      </c>
      <c r="O17" s="329">
        <v>16.124586704868559</v>
      </c>
      <c r="P17" s="329">
        <v>16.078902656205649</v>
      </c>
      <c r="Q17" s="329">
        <v>19.016647236030931</v>
      </c>
      <c r="R17" s="329">
        <v>20.84336656711384</v>
      </c>
      <c r="S17" s="329">
        <v>22.055347897405611</v>
      </c>
      <c r="T17" s="329">
        <v>20.192283562304858</v>
      </c>
      <c r="U17" s="329">
        <v>19.20175257726213</v>
      </c>
      <c r="V17" s="329">
        <v>18.888699954367041</v>
      </c>
      <c r="W17" s="329">
        <v>21.406853171366251</v>
      </c>
      <c r="X17" s="329">
        <v>19.202307015371421</v>
      </c>
      <c r="Y17" s="329">
        <v>19.285729442140699</v>
      </c>
      <c r="DA17" s="72" t="s">
        <v>2647</v>
      </c>
    </row>
    <row r="18" spans="1:105" ht="12" customHeight="1" x14ac:dyDescent="0.25">
      <c r="A18" s="59" t="s">
        <v>28</v>
      </c>
      <c r="B18" s="230">
        <v>3.6732253090629459</v>
      </c>
      <c r="C18" s="230">
        <v>3.488015158076986</v>
      </c>
      <c r="D18" s="230">
        <v>3.4222464016870928</v>
      </c>
      <c r="E18" s="230">
        <v>3.3334069772367818</v>
      </c>
      <c r="F18" s="230">
        <v>2.2108187991550059</v>
      </c>
      <c r="G18" s="230">
        <v>3.4619446563970881</v>
      </c>
      <c r="H18" s="230">
        <v>2.8263617694984089</v>
      </c>
      <c r="I18" s="230">
        <v>2.649642781991945</v>
      </c>
      <c r="J18" s="230">
        <v>3.9906505778775192</v>
      </c>
      <c r="K18" s="230">
        <v>0.97780126490456953</v>
      </c>
      <c r="L18" s="230">
        <v>0.96108005266232155</v>
      </c>
      <c r="M18" s="230">
        <v>0.59112996715587218</v>
      </c>
      <c r="N18" s="230">
        <v>0.56639834320902371</v>
      </c>
      <c r="O18" s="230">
        <v>0.53617186840878983</v>
      </c>
      <c r="P18" s="230">
        <v>0.50269665635672356</v>
      </c>
      <c r="Q18" s="230">
        <v>0.58666728002957336</v>
      </c>
      <c r="R18" s="230">
        <v>0</v>
      </c>
      <c r="S18" s="230">
        <v>0.26198637167905459</v>
      </c>
      <c r="T18" s="230">
        <v>0.33472809565033051</v>
      </c>
      <c r="U18" s="230">
        <v>0.1793432073666075</v>
      </c>
      <c r="V18" s="230">
        <v>0.1266403248828456</v>
      </c>
      <c r="W18" s="230">
        <v>0.1239375005122134</v>
      </c>
      <c r="X18" s="230">
        <v>0.13964918222152861</v>
      </c>
      <c r="Y18" s="230">
        <v>0.1289676133613393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0.80581408041577873</v>
      </c>
      <c r="D19" s="230">
        <v>1.571949115470554</v>
      </c>
      <c r="E19" s="230">
        <v>0.76032774348853238</v>
      </c>
      <c r="F19" s="230">
        <v>1.661334554147686</v>
      </c>
      <c r="G19" s="230">
        <v>2.5026280705747359</v>
      </c>
      <c r="H19" s="230">
        <v>1.684555851316986</v>
      </c>
      <c r="I19" s="230">
        <v>0.70518102473980315</v>
      </c>
      <c r="J19" s="230">
        <v>1.401089282009661</v>
      </c>
      <c r="K19" s="230">
        <v>1.3004497046009229</v>
      </c>
      <c r="L19" s="230">
        <v>0.61987102053009246</v>
      </c>
      <c r="M19" s="230">
        <v>0.66220146070831476</v>
      </c>
      <c r="N19" s="230">
        <v>0.64447484348613848</v>
      </c>
      <c r="O19" s="230">
        <v>0.6245331197234022</v>
      </c>
      <c r="P19" s="230">
        <v>0.61986617092908114</v>
      </c>
      <c r="Q19" s="230">
        <v>0.64749160986673016</v>
      </c>
      <c r="R19" s="230">
        <v>0.64906849585554538</v>
      </c>
      <c r="S19" s="230">
        <v>1.1122178382676331</v>
      </c>
      <c r="T19" s="230">
        <v>1.097200054211912</v>
      </c>
      <c r="U19" s="230">
        <v>0.98697550144127866</v>
      </c>
      <c r="V19" s="230">
        <v>0.96340313571256531</v>
      </c>
      <c r="W19" s="230">
        <v>1.395024119487468</v>
      </c>
      <c r="X19" s="230">
        <v>1.4773364375568609</v>
      </c>
      <c r="Y19" s="230">
        <v>1.594916853251384</v>
      </c>
      <c r="DA19" s="71" t="s">
        <v>2649</v>
      </c>
    </row>
    <row r="20" spans="1:105" ht="12" customHeight="1" x14ac:dyDescent="0.25">
      <c r="A20" s="59" t="s">
        <v>159</v>
      </c>
      <c r="B20" s="230">
        <v>5.8823153924553226</v>
      </c>
      <c r="C20" s="230">
        <v>4.0879815705127154</v>
      </c>
      <c r="D20" s="230">
        <v>5.5862329010910976</v>
      </c>
      <c r="E20" s="230">
        <v>4.649586751395498</v>
      </c>
      <c r="F20" s="230">
        <v>3.837580189028805</v>
      </c>
      <c r="G20" s="230">
        <v>3.8547420859351429</v>
      </c>
      <c r="H20" s="230">
        <v>3.0329603662355789</v>
      </c>
      <c r="I20" s="230">
        <v>2.1919773476497908</v>
      </c>
      <c r="J20" s="230">
        <v>1.4510440363671311</v>
      </c>
      <c r="K20" s="230">
        <v>0.67651152034226569</v>
      </c>
      <c r="L20" s="230">
        <v>0.64646453233604684</v>
      </c>
      <c r="M20" s="230">
        <v>0.68924971667165114</v>
      </c>
      <c r="N20" s="230">
        <v>1.3441822584972141</v>
      </c>
      <c r="O20" s="230">
        <v>1.304774010118017</v>
      </c>
      <c r="P20" s="230">
        <v>1.9430241692805299</v>
      </c>
      <c r="Q20" s="230">
        <v>2.0266872533631992</v>
      </c>
      <c r="R20" s="230">
        <v>3.3865337608535229</v>
      </c>
      <c r="S20" s="230">
        <v>3.5628049947537281</v>
      </c>
      <c r="T20" s="230">
        <v>2.6768159520834232</v>
      </c>
      <c r="U20" s="230">
        <v>2.569504425405555</v>
      </c>
      <c r="V20" s="230">
        <v>2.592937786730348</v>
      </c>
      <c r="W20" s="230">
        <v>2.6202418521600661</v>
      </c>
      <c r="X20" s="230">
        <v>2.5213849818588092</v>
      </c>
      <c r="Y20" s="230">
        <v>2.9441717178932092</v>
      </c>
      <c r="DA20" s="71" t="s">
        <v>2650</v>
      </c>
    </row>
    <row r="21" spans="1:105" ht="12" customHeight="1" x14ac:dyDescent="0.25">
      <c r="A21" s="59" t="s">
        <v>32</v>
      </c>
      <c r="B21" s="230">
        <v>25.396585893498031</v>
      </c>
      <c r="C21" s="230">
        <v>13.507782608207201</v>
      </c>
      <c r="D21" s="230">
        <v>12.351708683285519</v>
      </c>
      <c r="E21" s="230">
        <v>10.35553817260068</v>
      </c>
      <c r="F21" s="230">
        <v>7.8782469400943818</v>
      </c>
      <c r="G21" s="230">
        <v>6.3295008975841176</v>
      </c>
      <c r="H21" s="230">
        <v>6.2905652434073493</v>
      </c>
      <c r="I21" s="230">
        <v>6.0172403027869814</v>
      </c>
      <c r="J21" s="230">
        <v>5.9776784965407614</v>
      </c>
      <c r="K21" s="230">
        <v>2.7741211360188318</v>
      </c>
      <c r="L21" s="230">
        <v>2.644619462904636</v>
      </c>
      <c r="M21" s="230">
        <v>3.566866547475307</v>
      </c>
      <c r="N21" s="230">
        <v>1.3747946411322181</v>
      </c>
      <c r="O21" s="230">
        <v>0</v>
      </c>
      <c r="P21" s="230">
        <v>0</v>
      </c>
      <c r="Q21" s="230">
        <v>0</v>
      </c>
      <c r="R21" s="230">
        <v>0</v>
      </c>
      <c r="S21" s="230">
        <v>0.1124834686900661</v>
      </c>
      <c r="T21" s="230">
        <v>7.9567855900285603E-2</v>
      </c>
      <c r="U21" s="230">
        <v>8.2477543472962794E-2</v>
      </c>
      <c r="V21" s="230">
        <v>9.3526017459857863E-2</v>
      </c>
      <c r="W21" s="230">
        <v>5.6321444132522623E-2</v>
      </c>
      <c r="X21" s="230">
        <v>6.8380225841586748E-2</v>
      </c>
      <c r="Y21" s="230">
        <v>4.9027161304314247E-2</v>
      </c>
      <c r="DA21" s="71" t="s">
        <v>2651</v>
      </c>
    </row>
    <row r="22" spans="1:105" ht="12" customHeight="1" x14ac:dyDescent="0.25">
      <c r="A22" s="59" t="s">
        <v>35</v>
      </c>
      <c r="B22" s="230">
        <v>13.39162845139156</v>
      </c>
      <c r="C22" s="230">
        <v>15.035041978166589</v>
      </c>
      <c r="D22" s="230">
        <v>10.002035748444751</v>
      </c>
      <c r="E22" s="230">
        <v>10.506782561239049</v>
      </c>
      <c r="F22" s="230">
        <v>11.04494697326983</v>
      </c>
      <c r="G22" s="230">
        <v>13.172064689135039</v>
      </c>
      <c r="H22" s="230">
        <v>15.13983941444994</v>
      </c>
      <c r="I22" s="230">
        <v>13.63031776325351</v>
      </c>
      <c r="J22" s="230">
        <v>14.812740163759431</v>
      </c>
      <c r="K22" s="230">
        <v>9.4302691374699688</v>
      </c>
      <c r="L22" s="230">
        <v>8.9781415924762538</v>
      </c>
      <c r="M22" s="230">
        <v>15.721534991028159</v>
      </c>
      <c r="N22" s="230">
        <v>14.39478580611102</v>
      </c>
      <c r="O22" s="230">
        <v>13.65910770661834</v>
      </c>
      <c r="P22" s="230">
        <v>13.01331565963932</v>
      </c>
      <c r="Q22" s="230">
        <v>15.755801092771421</v>
      </c>
      <c r="R22" s="230">
        <v>16.807764310404771</v>
      </c>
      <c r="S22" s="230">
        <v>17.005855224015129</v>
      </c>
      <c r="T22" s="230">
        <v>16.003971604458911</v>
      </c>
      <c r="U22" s="230">
        <v>15.38345189957572</v>
      </c>
      <c r="V22" s="230">
        <v>15.11219268958142</v>
      </c>
      <c r="W22" s="230">
        <v>17.21132825507399</v>
      </c>
      <c r="X22" s="230">
        <v>14.995556187892641</v>
      </c>
      <c r="Y22" s="230">
        <v>14.568646096330459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19.504018087771019</v>
      </c>
      <c r="C24" s="261">
        <f t="shared" si="1"/>
        <v>18.202822736006951</v>
      </c>
      <c r="D24" s="261">
        <f t="shared" si="1"/>
        <v>16.563732148000131</v>
      </c>
      <c r="E24" s="261">
        <f t="shared" si="1"/>
        <v>16.680594325242041</v>
      </c>
      <c r="F24" s="261">
        <f t="shared" si="1"/>
        <v>15.89736353328952</v>
      </c>
      <c r="G24" s="261">
        <f t="shared" si="1"/>
        <v>17.508818495160209</v>
      </c>
      <c r="H24" s="261">
        <f t="shared" si="1"/>
        <v>17.575308383854349</v>
      </c>
      <c r="I24" s="261">
        <f t="shared" si="1"/>
        <v>17.1120954795147</v>
      </c>
      <c r="J24" s="261">
        <f t="shared" si="1"/>
        <v>18.20391983602752</v>
      </c>
      <c r="K24" s="261">
        <f t="shared" si="1"/>
        <v>12.50240859337188</v>
      </c>
      <c r="L24" s="261">
        <f t="shared" si="1"/>
        <v>12.66480758882587</v>
      </c>
      <c r="M24" s="261">
        <f t="shared" si="1"/>
        <v>17.467971396930629</v>
      </c>
      <c r="N24" s="261">
        <f t="shared" si="1"/>
        <v>16.529199369348689</v>
      </c>
      <c r="O24" s="261">
        <f t="shared" si="1"/>
        <v>15.966899809114659</v>
      </c>
      <c r="P24" s="261">
        <f t="shared" si="1"/>
        <v>15.78750631858237</v>
      </c>
      <c r="Q24" s="261">
        <f t="shared" si="1"/>
        <v>17.275583841257831</v>
      </c>
      <c r="R24" s="261">
        <f t="shared" si="1"/>
        <v>18.451019177330821</v>
      </c>
      <c r="S24" s="261">
        <f t="shared" si="1"/>
        <v>19.30592388373752</v>
      </c>
      <c r="T24" s="261">
        <f t="shared" si="1"/>
        <v>19.097003437059371</v>
      </c>
      <c r="U24" s="261">
        <f t="shared" si="1"/>
        <v>18.38631320304777</v>
      </c>
      <c r="V24" s="261">
        <f t="shared" si="1"/>
        <v>17.201829236224999</v>
      </c>
      <c r="W24" s="261">
        <f t="shared" si="1"/>
        <v>18.63310592079457</v>
      </c>
      <c r="X24" s="261">
        <f t="shared" si="1"/>
        <v>17.669170028222879</v>
      </c>
      <c r="Y24" s="261">
        <f t="shared" si="1"/>
        <v>16.756779012334508</v>
      </c>
      <c r="DA24" s="70"/>
    </row>
    <row r="25" spans="1:105" ht="12" customHeight="1" x14ac:dyDescent="0.25">
      <c r="A25" s="60" t="s">
        <v>2566</v>
      </c>
      <c r="B25" s="262">
        <v>19.504018087771019</v>
      </c>
      <c r="C25" s="262">
        <v>18.202822736006951</v>
      </c>
      <c r="D25" s="262">
        <v>16.563732148000131</v>
      </c>
      <c r="E25" s="262">
        <v>16.680594325242041</v>
      </c>
      <c r="F25" s="262">
        <v>15.89736353328952</v>
      </c>
      <c r="G25" s="262">
        <v>17.508818495160209</v>
      </c>
      <c r="H25" s="262">
        <v>17.575308383854349</v>
      </c>
      <c r="I25" s="262">
        <v>17.1120954795147</v>
      </c>
      <c r="J25" s="262">
        <v>18.20391983602752</v>
      </c>
      <c r="K25" s="262">
        <v>12.50240859337188</v>
      </c>
      <c r="L25" s="262">
        <v>12.66480758882587</v>
      </c>
      <c r="M25" s="262">
        <v>17.467971396930629</v>
      </c>
      <c r="N25" s="262">
        <v>16.529199369348689</v>
      </c>
      <c r="O25" s="262">
        <v>15.966899809114659</v>
      </c>
      <c r="P25" s="262">
        <v>15.78750631858237</v>
      </c>
      <c r="Q25" s="262">
        <v>17.275583841257831</v>
      </c>
      <c r="R25" s="262">
        <v>18.451019177330821</v>
      </c>
      <c r="S25" s="262">
        <v>19.30592388373752</v>
      </c>
      <c r="T25" s="262">
        <v>19.097003437059371</v>
      </c>
      <c r="U25" s="262">
        <v>18.38631320304777</v>
      </c>
      <c r="V25" s="262">
        <v>17.201829236224999</v>
      </c>
      <c r="W25" s="262">
        <v>18.63310592079457</v>
      </c>
      <c r="X25" s="262">
        <v>17.669170028222879</v>
      </c>
      <c r="Y25" s="262">
        <v>16.756779012334508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69.062507209154091</v>
      </c>
      <c r="C27" s="261">
        <f t="shared" si="2"/>
        <v>52.749479136256113</v>
      </c>
      <c r="D27" s="261">
        <f t="shared" si="2"/>
        <v>47.048818357112879</v>
      </c>
      <c r="E27" s="261">
        <f t="shared" si="2"/>
        <v>42.29377457994363</v>
      </c>
      <c r="F27" s="261">
        <f t="shared" si="2"/>
        <v>38.047039222422463</v>
      </c>
      <c r="G27" s="261">
        <f t="shared" si="2"/>
        <v>41.886971999465892</v>
      </c>
      <c r="H27" s="261">
        <f t="shared" si="2"/>
        <v>41.391832349868963</v>
      </c>
      <c r="I27" s="261">
        <f t="shared" si="2"/>
        <v>35.991941743460032</v>
      </c>
      <c r="J27" s="261">
        <f t="shared" si="2"/>
        <v>39.476003652220733</v>
      </c>
      <c r="K27" s="261">
        <f t="shared" si="2"/>
        <v>21.655932519052239</v>
      </c>
      <c r="L27" s="261">
        <f t="shared" si="2"/>
        <v>19.785966658441939</v>
      </c>
      <c r="M27" s="261">
        <f t="shared" si="2"/>
        <v>30.329975261484719</v>
      </c>
      <c r="N27" s="261">
        <f t="shared" si="2"/>
        <v>26.178051274908039</v>
      </c>
      <c r="O27" s="261">
        <f t="shared" si="2"/>
        <v>23.03512386409793</v>
      </c>
      <c r="P27" s="261">
        <f t="shared" si="2"/>
        <v>22.969860937436639</v>
      </c>
      <c r="Q27" s="261">
        <f t="shared" si="2"/>
        <v>27.16663890861561</v>
      </c>
      <c r="R27" s="261">
        <f t="shared" si="2"/>
        <v>29.77623795301977</v>
      </c>
      <c r="S27" s="261">
        <f t="shared" si="2"/>
        <v>31.507639853436601</v>
      </c>
      <c r="T27" s="261">
        <f t="shared" si="2"/>
        <v>28.846119374721219</v>
      </c>
      <c r="U27" s="261">
        <f t="shared" si="2"/>
        <v>27.431075110374461</v>
      </c>
      <c r="V27" s="261">
        <f t="shared" si="2"/>
        <v>26.983857077667199</v>
      </c>
      <c r="W27" s="261">
        <f t="shared" si="2"/>
        <v>30.581218816237509</v>
      </c>
      <c r="X27" s="261">
        <f t="shared" si="2"/>
        <v>27.431867164816321</v>
      </c>
      <c r="Y27" s="261">
        <f t="shared" si="2"/>
        <v>27.551042060200999</v>
      </c>
      <c r="DA27" s="70"/>
    </row>
    <row r="28" spans="1:105" ht="12" customHeight="1" x14ac:dyDescent="0.25">
      <c r="A28" s="60" t="s">
        <v>2571</v>
      </c>
      <c r="B28" s="329">
        <v>69.062507209154091</v>
      </c>
      <c r="C28" s="329">
        <v>52.749479136256113</v>
      </c>
      <c r="D28" s="329">
        <v>47.048818357112879</v>
      </c>
      <c r="E28" s="329">
        <v>42.29377457994363</v>
      </c>
      <c r="F28" s="329">
        <v>38.047039222422463</v>
      </c>
      <c r="G28" s="329">
        <v>41.886971999465892</v>
      </c>
      <c r="H28" s="329">
        <v>41.391832349868963</v>
      </c>
      <c r="I28" s="329">
        <v>35.991941743460032</v>
      </c>
      <c r="J28" s="329">
        <v>39.476003652220733</v>
      </c>
      <c r="K28" s="329">
        <v>21.655932519052239</v>
      </c>
      <c r="L28" s="329">
        <v>19.785966658441939</v>
      </c>
      <c r="M28" s="329">
        <v>30.329975261484719</v>
      </c>
      <c r="N28" s="329">
        <v>26.178051274908039</v>
      </c>
      <c r="O28" s="329">
        <v>23.03512386409793</v>
      </c>
      <c r="P28" s="329">
        <v>22.969860937436639</v>
      </c>
      <c r="Q28" s="329">
        <v>27.16663890861561</v>
      </c>
      <c r="R28" s="329">
        <v>29.77623795301977</v>
      </c>
      <c r="S28" s="329">
        <v>31.507639853436601</v>
      </c>
      <c r="T28" s="329">
        <v>28.846119374721219</v>
      </c>
      <c r="U28" s="329">
        <v>27.431075110374461</v>
      </c>
      <c r="V28" s="329">
        <v>26.983857077667199</v>
      </c>
      <c r="W28" s="329">
        <v>30.581218816237509</v>
      </c>
      <c r="X28" s="329">
        <v>27.431867164816321</v>
      </c>
      <c r="Y28" s="329">
        <v>27.551042060200999</v>
      </c>
      <c r="DA28" s="72" t="s">
        <v>2656</v>
      </c>
    </row>
    <row r="29" spans="1:105" ht="12" customHeight="1" x14ac:dyDescent="0.25">
      <c r="A29" s="59" t="s">
        <v>28</v>
      </c>
      <c r="B29" s="230">
        <v>5.2474647272327797</v>
      </c>
      <c r="C29" s="230">
        <v>4.9828787972528383</v>
      </c>
      <c r="D29" s="230">
        <v>4.8889234309815617</v>
      </c>
      <c r="E29" s="230">
        <v>4.7620099674811156</v>
      </c>
      <c r="F29" s="230">
        <v>3.158312570221439</v>
      </c>
      <c r="G29" s="230">
        <v>4.9456352234244116</v>
      </c>
      <c r="H29" s="230">
        <v>4.0376596707120136</v>
      </c>
      <c r="I29" s="230">
        <v>3.7852039742742081</v>
      </c>
      <c r="J29" s="230">
        <v>5.7009293969678847</v>
      </c>
      <c r="K29" s="230">
        <v>1.396858949863671</v>
      </c>
      <c r="L29" s="230">
        <v>1.372971503803317</v>
      </c>
      <c r="M29" s="230">
        <v>0.84447138165124624</v>
      </c>
      <c r="N29" s="230">
        <v>0.80914049029860557</v>
      </c>
      <c r="O29" s="230">
        <v>0.76595981201255681</v>
      </c>
      <c r="P29" s="230">
        <v>0.71813808050960504</v>
      </c>
      <c r="Q29" s="230">
        <v>0.83809611432796194</v>
      </c>
      <c r="R29" s="230">
        <v>0</v>
      </c>
      <c r="S29" s="230">
        <v>0.37426624525579238</v>
      </c>
      <c r="T29" s="230">
        <v>0.47818299378618617</v>
      </c>
      <c r="U29" s="230">
        <v>0.25620458195229651</v>
      </c>
      <c r="V29" s="230">
        <v>0.18091474983263661</v>
      </c>
      <c r="W29" s="230">
        <v>0.17705357216030479</v>
      </c>
      <c r="X29" s="230">
        <v>0.19949883174504079</v>
      </c>
      <c r="Y29" s="230">
        <v>0.18423944765905609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1.1511629720225409</v>
      </c>
      <c r="D30" s="230">
        <v>2.245641593529363</v>
      </c>
      <c r="E30" s="230">
        <v>1.086182490697903</v>
      </c>
      <c r="F30" s="230">
        <v>2.373335077353838</v>
      </c>
      <c r="G30" s="230">
        <v>3.5751829579639081</v>
      </c>
      <c r="H30" s="230">
        <v>2.406508359024266</v>
      </c>
      <c r="I30" s="230">
        <v>1.007401463914005</v>
      </c>
      <c r="J30" s="230">
        <v>2.001556117156658</v>
      </c>
      <c r="K30" s="230">
        <v>1.8577852922870339</v>
      </c>
      <c r="L30" s="230">
        <v>0.88553002932870373</v>
      </c>
      <c r="M30" s="230">
        <v>0.94600208672616393</v>
      </c>
      <c r="N30" s="230">
        <v>0.92067834783734126</v>
      </c>
      <c r="O30" s="230">
        <v>0.89219017103343168</v>
      </c>
      <c r="P30" s="230">
        <v>0.88552310132725887</v>
      </c>
      <c r="Q30" s="230">
        <v>0.92498801409532894</v>
      </c>
      <c r="R30" s="230">
        <v>0.92724070836506456</v>
      </c>
      <c r="S30" s="230">
        <v>1.5888826260966189</v>
      </c>
      <c r="T30" s="230">
        <v>1.56742864887416</v>
      </c>
      <c r="U30" s="230">
        <v>1.40996500205897</v>
      </c>
      <c r="V30" s="230">
        <v>1.376290193875094</v>
      </c>
      <c r="W30" s="230">
        <v>1.9928915992678109</v>
      </c>
      <c r="X30" s="230">
        <v>2.1104806250812298</v>
      </c>
      <c r="Y30" s="230">
        <v>2.2784526475019762</v>
      </c>
      <c r="DA30" s="71" t="s">
        <v>2658</v>
      </c>
    </row>
    <row r="31" spans="1:105" ht="12" customHeight="1" x14ac:dyDescent="0.25">
      <c r="A31" s="59" t="s">
        <v>159</v>
      </c>
      <c r="B31" s="230">
        <v>8.403307703507604</v>
      </c>
      <c r="C31" s="230">
        <v>5.8399736721610216</v>
      </c>
      <c r="D31" s="230">
        <v>7.9803327158444288</v>
      </c>
      <c r="E31" s="230">
        <v>6.6422667877078529</v>
      </c>
      <c r="F31" s="230">
        <v>5.4822574128982922</v>
      </c>
      <c r="G31" s="230">
        <v>5.5067744084787753</v>
      </c>
      <c r="H31" s="230">
        <v>4.3328005231936846</v>
      </c>
      <c r="I31" s="230">
        <v>3.1313962109282731</v>
      </c>
      <c r="J31" s="230">
        <v>2.072920051953044</v>
      </c>
      <c r="K31" s="230">
        <v>0.96644502906037977</v>
      </c>
      <c r="L31" s="230">
        <v>0.92352076048006704</v>
      </c>
      <c r="M31" s="230">
        <v>0.98464245238807335</v>
      </c>
      <c r="N31" s="230">
        <v>1.920260369281735</v>
      </c>
      <c r="O31" s="230">
        <v>1.8639628715971679</v>
      </c>
      <c r="P31" s="230">
        <v>2.7757488132578989</v>
      </c>
      <c r="Q31" s="230">
        <v>2.8952675048045711</v>
      </c>
      <c r="R31" s="230">
        <v>4.8379053726478887</v>
      </c>
      <c r="S31" s="230">
        <v>5.0897214210767556</v>
      </c>
      <c r="T31" s="230">
        <v>3.824022788690602</v>
      </c>
      <c r="U31" s="230">
        <v>3.6707206077222212</v>
      </c>
      <c r="V31" s="230">
        <v>3.7041968381862129</v>
      </c>
      <c r="W31" s="230">
        <v>3.7432026459429508</v>
      </c>
      <c r="X31" s="230">
        <v>3.6019785455125861</v>
      </c>
      <c r="Y31" s="230">
        <v>4.2059595969902972</v>
      </c>
      <c r="DA31" s="71" t="s">
        <v>2659</v>
      </c>
    </row>
    <row r="32" spans="1:105" ht="12" customHeight="1" x14ac:dyDescent="0.25">
      <c r="A32" s="59" t="s">
        <v>32</v>
      </c>
      <c r="B32" s="230">
        <v>36.280836990711478</v>
      </c>
      <c r="C32" s="230">
        <v>19.296832297438861</v>
      </c>
      <c r="D32" s="230">
        <v>17.645298118979309</v>
      </c>
      <c r="E32" s="230">
        <v>14.793625960858121</v>
      </c>
      <c r="F32" s="230">
        <v>11.254638485849121</v>
      </c>
      <c r="G32" s="230">
        <v>9.042144139405881</v>
      </c>
      <c r="H32" s="230">
        <v>8.9865217762962128</v>
      </c>
      <c r="I32" s="230">
        <v>8.5960575754099722</v>
      </c>
      <c r="J32" s="230">
        <v>8.5395407093439442</v>
      </c>
      <c r="K32" s="230">
        <v>3.9630301943126178</v>
      </c>
      <c r="L32" s="230">
        <v>3.7780278041494819</v>
      </c>
      <c r="M32" s="230">
        <v>5.0955236392504393</v>
      </c>
      <c r="N32" s="230">
        <v>1.963992344474599</v>
      </c>
      <c r="O32" s="230">
        <v>0</v>
      </c>
      <c r="P32" s="230">
        <v>0</v>
      </c>
      <c r="Q32" s="230">
        <v>0</v>
      </c>
      <c r="R32" s="230">
        <v>0</v>
      </c>
      <c r="S32" s="230">
        <v>0.16069066955723729</v>
      </c>
      <c r="T32" s="230">
        <v>0.1136683655718365</v>
      </c>
      <c r="U32" s="230">
        <v>0.1178250621042326</v>
      </c>
      <c r="V32" s="230">
        <v>0.13360859637122549</v>
      </c>
      <c r="W32" s="230">
        <v>8.0459205903603753E-2</v>
      </c>
      <c r="X32" s="230">
        <v>9.7686036916552491E-2</v>
      </c>
      <c r="Y32" s="230">
        <v>7.0038801863306077E-2</v>
      </c>
      <c r="DA32" s="71" t="s">
        <v>2660</v>
      </c>
    </row>
    <row r="33" spans="1:105" ht="12" customHeight="1" x14ac:dyDescent="0.25">
      <c r="A33" s="59" t="s">
        <v>35</v>
      </c>
      <c r="B33" s="230">
        <v>19.130897787702221</v>
      </c>
      <c r="C33" s="230">
        <v>21.478631397380841</v>
      </c>
      <c r="D33" s="230">
        <v>14.288622497778221</v>
      </c>
      <c r="E33" s="230">
        <v>15.00968937319864</v>
      </c>
      <c r="F33" s="230">
        <v>15.778495676099761</v>
      </c>
      <c r="G33" s="230">
        <v>18.817235270192921</v>
      </c>
      <c r="H33" s="230">
        <v>21.62834202064278</v>
      </c>
      <c r="I33" s="230">
        <v>19.47188251893358</v>
      </c>
      <c r="J33" s="230">
        <v>21.161057376799199</v>
      </c>
      <c r="K33" s="230">
        <v>13.47181305352853</v>
      </c>
      <c r="L33" s="230">
        <v>12.825916560680369</v>
      </c>
      <c r="M33" s="230">
        <v>22.459335701468799</v>
      </c>
      <c r="N33" s="230">
        <v>20.563979723015759</v>
      </c>
      <c r="O33" s="230">
        <v>19.513011009454779</v>
      </c>
      <c r="P33" s="230">
        <v>18.590450942341882</v>
      </c>
      <c r="Q33" s="230">
        <v>22.508287275387751</v>
      </c>
      <c r="R33" s="230">
        <v>24.011091872006819</v>
      </c>
      <c r="S33" s="230">
        <v>24.294078891450191</v>
      </c>
      <c r="T33" s="230">
        <v>22.86281657779843</v>
      </c>
      <c r="U33" s="230">
        <v>21.97635985653675</v>
      </c>
      <c r="V33" s="230">
        <v>21.58884669940203</v>
      </c>
      <c r="W33" s="230">
        <v>24.587611792962839</v>
      </c>
      <c r="X33" s="230">
        <v>21.422223125560919</v>
      </c>
      <c r="Y33" s="230">
        <v>20.812351566186361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55.211218361524629</v>
      </c>
      <c r="C35" s="261">
        <v>47.091063933013828</v>
      </c>
      <c r="D35" s="261">
        <v>45.081046302984618</v>
      </c>
      <c r="E35" s="261">
        <v>44.317091028677879</v>
      </c>
      <c r="F35" s="261">
        <v>41.028745626041477</v>
      </c>
      <c r="G35" s="261">
        <v>44.675467440357231</v>
      </c>
      <c r="H35" s="261">
        <v>43.050387947096468</v>
      </c>
      <c r="I35" s="261">
        <v>42.518161179068393</v>
      </c>
      <c r="J35" s="261">
        <v>47.386750178175348</v>
      </c>
      <c r="K35" s="261">
        <v>30.856462318971179</v>
      </c>
      <c r="L35" s="261">
        <v>31.219642161966501</v>
      </c>
      <c r="M35" s="261">
        <v>41.50153999897703</v>
      </c>
      <c r="N35" s="261">
        <v>38.02964703586855</v>
      </c>
      <c r="O35" s="261">
        <v>35.782735013011347</v>
      </c>
      <c r="P35" s="261">
        <v>36.243995879991417</v>
      </c>
      <c r="Q35" s="261">
        <v>39.066745493621603</v>
      </c>
      <c r="R35" s="261">
        <v>42.592449918217923</v>
      </c>
      <c r="S35" s="261">
        <v>45.380479245896097</v>
      </c>
      <c r="T35" s="261">
        <v>44.442456749842812</v>
      </c>
      <c r="U35" s="261">
        <v>42.75900290716973</v>
      </c>
      <c r="V35" s="261">
        <v>40.037641002238871</v>
      </c>
      <c r="W35" s="261">
        <v>43.539313794754683</v>
      </c>
      <c r="X35" s="261">
        <v>41.370244764489392</v>
      </c>
      <c r="Y35" s="261">
        <v>39.749825515274189</v>
      </c>
      <c r="DA35" s="70" t="s">
        <v>2663</v>
      </c>
    </row>
    <row r="36" spans="1:105" ht="12" customHeight="1" x14ac:dyDescent="0.25">
      <c r="A36" s="46" t="s">
        <v>28</v>
      </c>
      <c r="B36" s="229">
        <v>4.1950246610978184</v>
      </c>
      <c r="C36" s="229">
        <v>4.4483674124207946</v>
      </c>
      <c r="D36" s="229">
        <v>4.684448860988371</v>
      </c>
      <c r="E36" s="229">
        <v>4.9898225283588129</v>
      </c>
      <c r="F36" s="229">
        <v>3.4058262009196678</v>
      </c>
      <c r="G36" s="229">
        <v>5.27487557226143</v>
      </c>
      <c r="H36" s="229">
        <v>4.1994472183120992</v>
      </c>
      <c r="I36" s="229">
        <v>4.4715540445406736</v>
      </c>
      <c r="J36" s="229">
        <v>6.8433603233374853</v>
      </c>
      <c r="K36" s="229">
        <v>1.990314917792898</v>
      </c>
      <c r="L36" s="229">
        <v>2.1663676982407249</v>
      </c>
      <c r="M36" s="229">
        <v>1.1555190045966079</v>
      </c>
      <c r="N36" s="229">
        <v>1.175462868696429</v>
      </c>
      <c r="O36" s="229">
        <v>1.189841094216084</v>
      </c>
      <c r="P36" s="229">
        <v>1.1331454597025401</v>
      </c>
      <c r="Q36" s="229">
        <v>1.2052167258445809</v>
      </c>
      <c r="R36" s="229">
        <v>0</v>
      </c>
      <c r="S36" s="229">
        <v>0.53905597671789551</v>
      </c>
      <c r="T36" s="229">
        <v>0.73672395041380889</v>
      </c>
      <c r="U36" s="229">
        <v>0.39936650023553888</v>
      </c>
      <c r="V36" s="229">
        <v>0.26669054130668479</v>
      </c>
      <c r="W36" s="229">
        <v>0.25085114491718968</v>
      </c>
      <c r="X36" s="229">
        <v>0.29932740884402459</v>
      </c>
      <c r="Y36" s="229">
        <v>0.26510783589166248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0.26012447999517918</v>
      </c>
      <c r="W37" s="229">
        <v>0.21155903999248621</v>
      </c>
      <c r="X37" s="229">
        <v>0.21155903999485851</v>
      </c>
      <c r="Y37" s="229">
        <v>0.1057795199971507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1.027678187547677</v>
      </c>
      <c r="D38" s="229">
        <v>2.1517197709281142</v>
      </c>
      <c r="E38" s="229">
        <v>1.1381450057863149</v>
      </c>
      <c r="F38" s="229">
        <v>2.559330848449453</v>
      </c>
      <c r="G38" s="229">
        <v>3.8131896913883709</v>
      </c>
      <c r="H38" s="229">
        <v>2.5029362696056898</v>
      </c>
      <c r="I38" s="229">
        <v>1.1900679913305341</v>
      </c>
      <c r="J38" s="229">
        <v>2.4026555607526809</v>
      </c>
      <c r="K38" s="229">
        <v>2.6470659629993398</v>
      </c>
      <c r="L38" s="229">
        <v>1.3972494301926019</v>
      </c>
      <c r="M38" s="229">
        <v>1.2944469325445711</v>
      </c>
      <c r="N38" s="229">
        <v>1.3374972886305381</v>
      </c>
      <c r="O38" s="229">
        <v>1.385927189263358</v>
      </c>
      <c r="P38" s="229">
        <v>1.397261207787011</v>
      </c>
      <c r="Q38" s="229">
        <v>1.3301708559851491</v>
      </c>
      <c r="R38" s="229">
        <v>1.3263412757341519</v>
      </c>
      <c r="S38" s="229">
        <v>2.288468935570811</v>
      </c>
      <c r="T38" s="229">
        <v>2.414896056940679</v>
      </c>
      <c r="U38" s="229">
        <v>2.197824816543402</v>
      </c>
      <c r="V38" s="229">
        <v>2.0288206303752538</v>
      </c>
      <c r="W38" s="229">
        <v>2.8235473211438582</v>
      </c>
      <c r="X38" s="229">
        <v>3.1665583772862629</v>
      </c>
      <c r="Y38" s="229">
        <v>3.2785359391582332</v>
      </c>
      <c r="DA38" s="73" t="s">
        <v>2666</v>
      </c>
    </row>
    <row r="39" spans="1:105" ht="12" customHeight="1" x14ac:dyDescent="0.25">
      <c r="A39" s="46" t="s">
        <v>159</v>
      </c>
      <c r="B39" s="229">
        <v>6.7179266338008636</v>
      </c>
      <c r="C39" s="229">
        <v>5.2135220681985883</v>
      </c>
      <c r="D39" s="229">
        <v>7.6465628944284942</v>
      </c>
      <c r="E39" s="229">
        <v>6.960030046767347</v>
      </c>
      <c r="F39" s="229">
        <v>5.9118961540041477</v>
      </c>
      <c r="G39" s="229">
        <v>5.8733708607660402</v>
      </c>
      <c r="H39" s="229">
        <v>4.5064142569049901</v>
      </c>
      <c r="I39" s="229">
        <v>3.6991949409332698</v>
      </c>
      <c r="J39" s="229">
        <v>2.4883203858884859</v>
      </c>
      <c r="K39" s="229">
        <v>1.37703950621027</v>
      </c>
      <c r="L39" s="229">
        <v>1.4571937863361011</v>
      </c>
      <c r="M39" s="229">
        <v>1.3473198632762109</v>
      </c>
      <c r="N39" s="229">
        <v>2.78962033093533</v>
      </c>
      <c r="O39" s="229">
        <v>2.8954777887001848</v>
      </c>
      <c r="P39" s="229">
        <v>4.3798362047392301</v>
      </c>
      <c r="Q39" s="229">
        <v>4.1635139012460538</v>
      </c>
      <c r="R39" s="229">
        <v>6.9202241941610092</v>
      </c>
      <c r="S39" s="229">
        <v>7.3307298925271187</v>
      </c>
      <c r="T39" s="229">
        <v>5.8915712435734786</v>
      </c>
      <c r="U39" s="229">
        <v>5.7218447510881987</v>
      </c>
      <c r="V39" s="229">
        <v>5.4604406815711242</v>
      </c>
      <c r="W39" s="229">
        <v>5.3034042630988631</v>
      </c>
      <c r="X39" s="229">
        <v>5.4043970849811842</v>
      </c>
      <c r="Y39" s="229">
        <v>6.0520852660679267</v>
      </c>
      <c r="DA39" s="73" t="s">
        <v>2667</v>
      </c>
    </row>
    <row r="40" spans="1:105" ht="12" customHeight="1" x14ac:dyDescent="0.25">
      <c r="A40" s="46" t="s">
        <v>32</v>
      </c>
      <c r="B40" s="229">
        <v>29.004293275462551</v>
      </c>
      <c r="C40" s="229">
        <v>17.22686893411921</v>
      </c>
      <c r="D40" s="229">
        <v>16.9073003171697</v>
      </c>
      <c r="E40" s="229">
        <v>15.501346826170071</v>
      </c>
      <c r="F40" s="229">
        <v>12.13665265382402</v>
      </c>
      <c r="G40" s="229">
        <v>9.6440968828254139</v>
      </c>
      <c r="H40" s="229">
        <v>9.3466084200982991</v>
      </c>
      <c r="I40" s="229">
        <v>10.154733081669439</v>
      </c>
      <c r="J40" s="229">
        <v>10.2508117537697</v>
      </c>
      <c r="K40" s="229">
        <v>5.646724829428134</v>
      </c>
      <c r="L40" s="229">
        <v>5.9612288931651731</v>
      </c>
      <c r="M40" s="229">
        <v>6.972378853161417</v>
      </c>
      <c r="N40" s="229">
        <v>2.8531510942950939</v>
      </c>
      <c r="O40" s="229">
        <v>0</v>
      </c>
      <c r="P40" s="229">
        <v>0</v>
      </c>
      <c r="Q40" s="229">
        <v>0</v>
      </c>
      <c r="R40" s="229">
        <v>0</v>
      </c>
      <c r="S40" s="229">
        <v>0.2314429017461293</v>
      </c>
      <c r="T40" s="229">
        <v>0.1751258585298178</v>
      </c>
      <c r="U40" s="229">
        <v>0.18366331442645231</v>
      </c>
      <c r="V40" s="229">
        <v>0.19695546616531631</v>
      </c>
      <c r="W40" s="229">
        <v>0.1139953499598014</v>
      </c>
      <c r="X40" s="229">
        <v>0.14656781723835949</v>
      </c>
      <c r="Y40" s="229">
        <v>0.100780996829662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15.293973791163401</v>
      </c>
      <c r="C42" s="229">
        <v>19.17462733072756</v>
      </c>
      <c r="D42" s="229">
        <v>13.691014459469949</v>
      </c>
      <c r="E42" s="229">
        <v>15.72774662159534</v>
      </c>
      <c r="F42" s="229">
        <v>17.01503976884419</v>
      </c>
      <c r="G42" s="229">
        <v>20.069934433115979</v>
      </c>
      <c r="H42" s="229">
        <v>22.49498178217539</v>
      </c>
      <c r="I42" s="229">
        <v>23.002611120594469</v>
      </c>
      <c r="J42" s="229">
        <v>25.401602154427</v>
      </c>
      <c r="K42" s="229">
        <v>19.195317102540539</v>
      </c>
      <c r="L42" s="229">
        <v>20.2376023540319</v>
      </c>
      <c r="M42" s="229">
        <v>30.731875345398219</v>
      </c>
      <c r="N42" s="229">
        <v>29.873915453311149</v>
      </c>
      <c r="O42" s="229">
        <v>30.311488940831719</v>
      </c>
      <c r="P42" s="229">
        <v>29.333753007762638</v>
      </c>
      <c r="Q42" s="229">
        <v>32.367844010545809</v>
      </c>
      <c r="R42" s="229">
        <v>34.345884448322757</v>
      </c>
      <c r="S42" s="229">
        <v>34.990781539334151</v>
      </c>
      <c r="T42" s="229">
        <v>35.224139640385033</v>
      </c>
      <c r="U42" s="229">
        <v>34.256303524876138</v>
      </c>
      <c r="V42" s="229">
        <v>31.824609202825311</v>
      </c>
      <c r="W42" s="229">
        <v>34.835956675642493</v>
      </c>
      <c r="X42" s="229">
        <v>32.141835036144712</v>
      </c>
      <c r="Y42" s="229">
        <v>29.947535957329549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1.0000000000000002</v>
      </c>
      <c r="G51" s="232">
        <f t="shared" si="3"/>
        <v>1</v>
      </c>
      <c r="H51" s="232">
        <f t="shared" si="3"/>
        <v>1.0000000000000004</v>
      </c>
      <c r="I51" s="232">
        <f t="shared" si="3"/>
        <v>1.0000000000000004</v>
      </c>
      <c r="J51" s="232">
        <f t="shared" si="3"/>
        <v>0.99999999999999978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1.0000000000000004</v>
      </c>
      <c r="O51" s="232">
        <f t="shared" si="3"/>
        <v>1</v>
      </c>
      <c r="P51" s="232">
        <f t="shared" si="3"/>
        <v>1</v>
      </c>
      <c r="Q51" s="232">
        <f t="shared" si="3"/>
        <v>0.99999999999999978</v>
      </c>
      <c r="R51" s="232">
        <f t="shared" si="3"/>
        <v>0.99999999999999978</v>
      </c>
      <c r="S51" s="232">
        <f t="shared" si="3"/>
        <v>0.99999999999999978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0.99999999999999967</v>
      </c>
      <c r="W51" s="232">
        <f t="shared" si="3"/>
        <v>0.99999999999999967</v>
      </c>
      <c r="X51" s="232">
        <f t="shared" si="3"/>
        <v>0.99999999999999989</v>
      </c>
      <c r="Y51" s="232">
        <f t="shared" si="3"/>
        <v>1.0000000000000004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2.1698821126436302E-2</v>
      </c>
      <c r="C56" s="300">
        <f t="shared" si="8"/>
        <v>2.3290456750512303E-2</v>
      </c>
      <c r="D56" s="300">
        <f t="shared" si="8"/>
        <v>2.1042430331240838E-2</v>
      </c>
      <c r="E56" s="300">
        <f t="shared" si="8"/>
        <v>2.0799716255219359E-2</v>
      </c>
      <c r="F56" s="300">
        <f t="shared" si="8"/>
        <v>2.182708677308922E-2</v>
      </c>
      <c r="G56" s="300">
        <f t="shared" si="8"/>
        <v>2.2545435104196623E-2</v>
      </c>
      <c r="H56" s="300">
        <f t="shared" si="8"/>
        <v>2.399611946437433E-2</v>
      </c>
      <c r="I56" s="300">
        <f t="shared" si="8"/>
        <v>2.2240593255614956E-2</v>
      </c>
      <c r="J56" s="300">
        <f t="shared" si="8"/>
        <v>2.1211652829714406E-2</v>
      </c>
      <c r="K56" s="300">
        <f t="shared" si="8"/>
        <v>2.087833479281799E-2</v>
      </c>
      <c r="L56" s="300">
        <f t="shared" si="8"/>
        <v>2.018215562396404E-2</v>
      </c>
      <c r="M56" s="300">
        <f t="shared" si="8"/>
        <v>2.3807915589708066E-2</v>
      </c>
      <c r="N56" s="300">
        <f t="shared" si="8"/>
        <v>2.4760122784688206E-2</v>
      </c>
      <c r="O56" s="300">
        <f t="shared" si="8"/>
        <v>2.5167059301841588E-2</v>
      </c>
      <c r="P56" s="300">
        <f t="shared" si="8"/>
        <v>2.5103058925396174E-2</v>
      </c>
      <c r="Q56" s="300">
        <f t="shared" si="8"/>
        <v>2.6479012533006871E-2</v>
      </c>
      <c r="R56" s="300">
        <f t="shared" si="8"/>
        <v>2.7397482302727774E-2</v>
      </c>
      <c r="S56" s="300">
        <f t="shared" si="8"/>
        <v>2.6631126879732552E-2</v>
      </c>
      <c r="T56" s="300">
        <f t="shared" si="8"/>
        <v>2.5442368559548907E-2</v>
      </c>
      <c r="U56" s="300">
        <f t="shared" si="8"/>
        <v>2.5480028699976537E-2</v>
      </c>
      <c r="V56" s="300">
        <f t="shared" si="8"/>
        <v>2.6258170511601134E-2</v>
      </c>
      <c r="W56" s="300">
        <f t="shared" si="8"/>
        <v>2.6675031699049348E-2</v>
      </c>
      <c r="X56" s="300">
        <f t="shared" si="8"/>
        <v>2.5549413706338241E-2</v>
      </c>
      <c r="Y56" s="300">
        <f t="shared" si="8"/>
        <v>2.6181675938664502E-2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0.24617105775200673</v>
      </c>
      <c r="C57" s="301">
        <f t="shared" si="9"/>
        <v>0.23272316537771839</v>
      </c>
      <c r="D57" s="301">
        <f t="shared" si="9"/>
        <v>0.22764714780232831</v>
      </c>
      <c r="E57" s="301">
        <f t="shared" si="9"/>
        <v>0.21813758751505455</v>
      </c>
      <c r="F57" s="301">
        <f t="shared" si="9"/>
        <v>0.21422949517688603</v>
      </c>
      <c r="G57" s="301">
        <f t="shared" si="9"/>
        <v>0.21485395429741355</v>
      </c>
      <c r="H57" s="301">
        <f t="shared" si="9"/>
        <v>0.21588381755289343</v>
      </c>
      <c r="I57" s="301">
        <f t="shared" si="9"/>
        <v>0.20389607359649042</v>
      </c>
      <c r="J57" s="301">
        <f t="shared" si="9"/>
        <v>0.20382126515253121</v>
      </c>
      <c r="K57" s="301">
        <f t="shared" si="9"/>
        <v>0.18513062846390313</v>
      </c>
      <c r="L57" s="301">
        <f t="shared" si="9"/>
        <v>0.17505864832381027</v>
      </c>
      <c r="M57" s="301">
        <f t="shared" si="9"/>
        <v>0.18750953798631542</v>
      </c>
      <c r="N57" s="301">
        <f t="shared" si="9"/>
        <v>0.18040217038093878</v>
      </c>
      <c r="O57" s="301">
        <f t="shared" si="9"/>
        <v>0.1729060770092137</v>
      </c>
      <c r="P57" s="301">
        <f t="shared" si="9"/>
        <v>0.1721039445705137</v>
      </c>
      <c r="Q57" s="301">
        <f t="shared" si="9"/>
        <v>0.18057053458244587</v>
      </c>
      <c r="R57" s="301">
        <f t="shared" si="9"/>
        <v>0.1815489234179109</v>
      </c>
      <c r="S57" s="301">
        <f t="shared" si="9"/>
        <v>0.18154841195649435</v>
      </c>
      <c r="T57" s="301">
        <f t="shared" si="9"/>
        <v>0.17479940989989476</v>
      </c>
      <c r="U57" s="301">
        <f t="shared" si="9"/>
        <v>0.17362046432716738</v>
      </c>
      <c r="V57" s="301">
        <f t="shared" si="9"/>
        <v>0.17837606084470056</v>
      </c>
      <c r="W57" s="301">
        <f t="shared" si="9"/>
        <v>0.18251344553264295</v>
      </c>
      <c r="X57" s="301">
        <f t="shared" si="9"/>
        <v>0.17707072799541415</v>
      </c>
      <c r="Y57" s="301">
        <f t="shared" si="9"/>
        <v>0.18173198365614524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0.24617105775200673</v>
      </c>
      <c r="C58" s="302">
        <f t="shared" si="10"/>
        <v>0.23272316537771839</v>
      </c>
      <c r="D58" s="302">
        <f t="shared" si="10"/>
        <v>0.22764714780232831</v>
      </c>
      <c r="E58" s="302">
        <f t="shared" si="10"/>
        <v>0.21813758751505455</v>
      </c>
      <c r="F58" s="302">
        <f t="shared" si="10"/>
        <v>0.21422949517688603</v>
      </c>
      <c r="G58" s="302">
        <f t="shared" si="10"/>
        <v>0.21485395429741355</v>
      </c>
      <c r="H58" s="302">
        <f t="shared" si="10"/>
        <v>0.21588381755289343</v>
      </c>
      <c r="I58" s="302">
        <f t="shared" si="10"/>
        <v>0.20389607359649042</v>
      </c>
      <c r="J58" s="302">
        <f t="shared" si="10"/>
        <v>0.20382126515253121</v>
      </c>
      <c r="K58" s="302">
        <f t="shared" si="10"/>
        <v>0.18513062846390313</v>
      </c>
      <c r="L58" s="302">
        <f t="shared" si="10"/>
        <v>0.17505864832381027</v>
      </c>
      <c r="M58" s="302">
        <f t="shared" si="10"/>
        <v>0.18750953798631542</v>
      </c>
      <c r="N58" s="302">
        <f t="shared" si="10"/>
        <v>0.18040217038093878</v>
      </c>
      <c r="O58" s="302">
        <f t="shared" si="10"/>
        <v>0.1729060770092137</v>
      </c>
      <c r="P58" s="302">
        <f t="shared" si="10"/>
        <v>0.1721039445705137</v>
      </c>
      <c r="Q58" s="302">
        <f t="shared" si="10"/>
        <v>0.18057053458244587</v>
      </c>
      <c r="R58" s="302">
        <f t="shared" si="10"/>
        <v>0.1815489234179109</v>
      </c>
      <c r="S58" s="302">
        <f t="shared" si="10"/>
        <v>0.18154841195649435</v>
      </c>
      <c r="T58" s="302">
        <f t="shared" si="10"/>
        <v>0.17479940989989476</v>
      </c>
      <c r="U58" s="302">
        <f t="shared" si="10"/>
        <v>0.17362046432716738</v>
      </c>
      <c r="V58" s="302">
        <f t="shared" si="10"/>
        <v>0.17837606084470056</v>
      </c>
      <c r="W58" s="302">
        <f t="shared" si="10"/>
        <v>0.18251344553264295</v>
      </c>
      <c r="X58" s="302">
        <f t="shared" si="10"/>
        <v>0.17707072799541415</v>
      </c>
      <c r="Y58" s="302">
        <f t="shared" si="10"/>
        <v>0.18173198365614524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9.9316338966052714E-2</v>
      </c>
      <c r="C60" s="301">
        <f t="shared" si="12"/>
        <v>0.11472607598078423</v>
      </c>
      <c r="D60" s="301">
        <f t="shared" si="12"/>
        <v>0.11449160717137509</v>
      </c>
      <c r="E60" s="301">
        <f t="shared" si="12"/>
        <v>0.12290443082140032</v>
      </c>
      <c r="F60" s="301">
        <f t="shared" si="12"/>
        <v>0.12787494615623685</v>
      </c>
      <c r="G60" s="301">
        <f t="shared" si="12"/>
        <v>0.12829897456997327</v>
      </c>
      <c r="H60" s="301">
        <f t="shared" si="12"/>
        <v>0.13095146185586823</v>
      </c>
      <c r="I60" s="301">
        <f t="shared" si="12"/>
        <v>0.13848691481913603</v>
      </c>
      <c r="J60" s="301">
        <f t="shared" si="12"/>
        <v>0.13427129787511022</v>
      </c>
      <c r="K60" s="301">
        <f t="shared" si="12"/>
        <v>0.15268523223813701</v>
      </c>
      <c r="L60" s="301">
        <f t="shared" si="12"/>
        <v>0.16007623238759658</v>
      </c>
      <c r="M60" s="301">
        <f t="shared" si="12"/>
        <v>0.15427506560086116</v>
      </c>
      <c r="N60" s="301">
        <f t="shared" si="12"/>
        <v>0.16272647698941037</v>
      </c>
      <c r="O60" s="301">
        <f t="shared" si="12"/>
        <v>0.17121517955927562</v>
      </c>
      <c r="P60" s="301">
        <f t="shared" si="12"/>
        <v>0.16898492207186003</v>
      </c>
      <c r="Q60" s="301">
        <f t="shared" si="12"/>
        <v>0.16403845382004731</v>
      </c>
      <c r="R60" s="301">
        <f t="shared" si="12"/>
        <v>0.1607112102942532</v>
      </c>
      <c r="S60" s="301">
        <f t="shared" si="12"/>
        <v>0.15891655115799802</v>
      </c>
      <c r="T60" s="301">
        <f t="shared" si="12"/>
        <v>0.16531785131454471</v>
      </c>
      <c r="U60" s="301">
        <f t="shared" si="12"/>
        <v>0.16624733720181314</v>
      </c>
      <c r="V60" s="301">
        <f t="shared" si="12"/>
        <v>0.16244604159597606</v>
      </c>
      <c r="W60" s="301">
        <f t="shared" si="12"/>
        <v>0.15886465588168733</v>
      </c>
      <c r="X60" s="301">
        <f t="shared" si="12"/>
        <v>0.16293317242910779</v>
      </c>
      <c r="Y60" s="301">
        <f t="shared" si="12"/>
        <v>0.15790134870113542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9.9316338966052714E-2</v>
      </c>
      <c r="C61" s="302">
        <f t="shared" si="13"/>
        <v>0.11472607598078423</v>
      </c>
      <c r="D61" s="302">
        <f t="shared" si="13"/>
        <v>0.11449160717137509</v>
      </c>
      <c r="E61" s="302">
        <f t="shared" si="13"/>
        <v>0.12290443082140032</v>
      </c>
      <c r="F61" s="302">
        <f t="shared" si="13"/>
        <v>0.12787494615623685</v>
      </c>
      <c r="G61" s="302">
        <f t="shared" si="13"/>
        <v>0.12829897456997327</v>
      </c>
      <c r="H61" s="302">
        <f t="shared" si="13"/>
        <v>0.13095146185586823</v>
      </c>
      <c r="I61" s="302">
        <f t="shared" si="13"/>
        <v>0.13848691481913603</v>
      </c>
      <c r="J61" s="302">
        <f t="shared" si="13"/>
        <v>0.13427129787511022</v>
      </c>
      <c r="K61" s="302">
        <f t="shared" si="13"/>
        <v>0.15268523223813701</v>
      </c>
      <c r="L61" s="302">
        <f t="shared" si="13"/>
        <v>0.16007623238759658</v>
      </c>
      <c r="M61" s="302">
        <f t="shared" si="13"/>
        <v>0.15427506560086116</v>
      </c>
      <c r="N61" s="302">
        <f t="shared" si="13"/>
        <v>0.16272647698941037</v>
      </c>
      <c r="O61" s="302">
        <f t="shared" si="13"/>
        <v>0.17121517955927562</v>
      </c>
      <c r="P61" s="302">
        <f t="shared" si="13"/>
        <v>0.16898492207186003</v>
      </c>
      <c r="Q61" s="302">
        <f t="shared" si="13"/>
        <v>0.16403845382004731</v>
      </c>
      <c r="R61" s="302">
        <f t="shared" si="13"/>
        <v>0.1607112102942532</v>
      </c>
      <c r="S61" s="302">
        <f t="shared" si="13"/>
        <v>0.15891655115799802</v>
      </c>
      <c r="T61" s="302">
        <f t="shared" si="13"/>
        <v>0.16531785131454471</v>
      </c>
      <c r="U61" s="302">
        <f t="shared" si="13"/>
        <v>0.16624733720181314</v>
      </c>
      <c r="V61" s="302">
        <f t="shared" si="13"/>
        <v>0.16244604159597606</v>
      </c>
      <c r="W61" s="302">
        <f t="shared" si="13"/>
        <v>0.15886465588168733</v>
      </c>
      <c r="X61" s="302">
        <f t="shared" si="13"/>
        <v>0.16293317242910779</v>
      </c>
      <c r="Y61" s="302">
        <f t="shared" si="13"/>
        <v>0.15790134870113542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0.35167293964572399</v>
      </c>
      <c r="C63" s="301">
        <f t="shared" si="15"/>
        <v>0.33246166482531198</v>
      </c>
      <c r="D63" s="301">
        <f t="shared" si="15"/>
        <v>0.32521021114618343</v>
      </c>
      <c r="E63" s="301">
        <f t="shared" si="15"/>
        <v>0.31162512502150641</v>
      </c>
      <c r="F63" s="301">
        <f t="shared" si="15"/>
        <v>0.30604213596698021</v>
      </c>
      <c r="G63" s="301">
        <f t="shared" si="15"/>
        <v>0.30693422042487645</v>
      </c>
      <c r="H63" s="301">
        <f t="shared" si="15"/>
        <v>0.30840545364699068</v>
      </c>
      <c r="I63" s="301">
        <f t="shared" si="15"/>
        <v>0.29128010513784336</v>
      </c>
      <c r="J63" s="301">
        <f t="shared" si="15"/>
        <v>0.29117323593218747</v>
      </c>
      <c r="K63" s="301">
        <f t="shared" si="15"/>
        <v>0.26447232637700457</v>
      </c>
      <c r="L63" s="301">
        <f t="shared" si="15"/>
        <v>0.25008378331972908</v>
      </c>
      <c r="M63" s="301">
        <f t="shared" si="15"/>
        <v>0.26787076855187919</v>
      </c>
      <c r="N63" s="301">
        <f t="shared" si="15"/>
        <v>0.25771738625848406</v>
      </c>
      <c r="O63" s="301">
        <f t="shared" si="15"/>
        <v>0.24700868144173371</v>
      </c>
      <c r="P63" s="301">
        <f t="shared" si="15"/>
        <v>0.24586277795787667</v>
      </c>
      <c r="Q63" s="301">
        <f t="shared" si="15"/>
        <v>0.2579579065463512</v>
      </c>
      <c r="R63" s="301">
        <f t="shared" si="15"/>
        <v>0.25935560488272985</v>
      </c>
      <c r="S63" s="301">
        <f t="shared" si="15"/>
        <v>0.25935487422356346</v>
      </c>
      <c r="T63" s="301">
        <f t="shared" si="15"/>
        <v>0.24971344271413531</v>
      </c>
      <c r="U63" s="301">
        <f t="shared" si="15"/>
        <v>0.24802923475309616</v>
      </c>
      <c r="V63" s="301">
        <f t="shared" si="15"/>
        <v>0.25482294406385791</v>
      </c>
      <c r="W63" s="301">
        <f t="shared" si="15"/>
        <v>0.26073349361806142</v>
      </c>
      <c r="X63" s="301">
        <f t="shared" si="15"/>
        <v>0.25295818285059168</v>
      </c>
      <c r="Y63" s="301">
        <f t="shared" si="15"/>
        <v>0.25961711950877892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0.35167293964572399</v>
      </c>
      <c r="C64" s="302">
        <f t="shared" si="16"/>
        <v>0.33246166482531198</v>
      </c>
      <c r="D64" s="302">
        <f t="shared" si="16"/>
        <v>0.32521021114618343</v>
      </c>
      <c r="E64" s="302">
        <f t="shared" si="16"/>
        <v>0.31162512502150641</v>
      </c>
      <c r="F64" s="302">
        <f t="shared" si="16"/>
        <v>0.30604213596698021</v>
      </c>
      <c r="G64" s="302">
        <f t="shared" si="16"/>
        <v>0.30693422042487645</v>
      </c>
      <c r="H64" s="302">
        <f t="shared" si="16"/>
        <v>0.30840545364699068</v>
      </c>
      <c r="I64" s="302">
        <f t="shared" si="16"/>
        <v>0.29128010513784336</v>
      </c>
      <c r="J64" s="302">
        <f t="shared" si="16"/>
        <v>0.29117323593218747</v>
      </c>
      <c r="K64" s="302">
        <f t="shared" si="16"/>
        <v>0.26447232637700457</v>
      </c>
      <c r="L64" s="302">
        <f t="shared" si="16"/>
        <v>0.25008378331972908</v>
      </c>
      <c r="M64" s="302">
        <f t="shared" si="16"/>
        <v>0.26787076855187919</v>
      </c>
      <c r="N64" s="302">
        <f t="shared" si="16"/>
        <v>0.25771738625848406</v>
      </c>
      <c r="O64" s="302">
        <f t="shared" si="16"/>
        <v>0.24700868144173371</v>
      </c>
      <c r="P64" s="302">
        <f t="shared" si="16"/>
        <v>0.24586277795787667</v>
      </c>
      <c r="Q64" s="302">
        <f t="shared" si="16"/>
        <v>0.2579579065463512</v>
      </c>
      <c r="R64" s="302">
        <f t="shared" si="16"/>
        <v>0.25935560488272985</v>
      </c>
      <c r="S64" s="302">
        <f t="shared" si="16"/>
        <v>0.25935487422356346</v>
      </c>
      <c r="T64" s="302">
        <f t="shared" si="16"/>
        <v>0.24971344271413531</v>
      </c>
      <c r="U64" s="302">
        <f t="shared" si="16"/>
        <v>0.24802923475309616</v>
      </c>
      <c r="V64" s="302">
        <f t="shared" si="16"/>
        <v>0.25482294406385791</v>
      </c>
      <c r="W64" s="302">
        <f t="shared" si="16"/>
        <v>0.26073349361806142</v>
      </c>
      <c r="X64" s="302">
        <f t="shared" si="16"/>
        <v>0.25295818285059168</v>
      </c>
      <c r="Y64" s="302">
        <f t="shared" si="16"/>
        <v>0.25961711950877892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0.28114084250978005</v>
      </c>
      <c r="C66" s="301">
        <f t="shared" si="18"/>
        <v>0.29679863706567322</v>
      </c>
      <c r="D66" s="301">
        <f t="shared" si="18"/>
        <v>0.31160860354887243</v>
      </c>
      <c r="E66" s="301">
        <f t="shared" si="18"/>
        <v>0.32653314038681935</v>
      </c>
      <c r="F66" s="301">
        <f t="shared" si="18"/>
        <v>0.33002633592680786</v>
      </c>
      <c r="G66" s="301">
        <f t="shared" si="18"/>
        <v>0.32736741560354005</v>
      </c>
      <c r="H66" s="301">
        <f t="shared" si="18"/>
        <v>0.32076314747987367</v>
      </c>
      <c r="I66" s="301">
        <f t="shared" si="18"/>
        <v>0.3440963131909156</v>
      </c>
      <c r="J66" s="301">
        <f t="shared" si="18"/>
        <v>0.34952254821045647</v>
      </c>
      <c r="K66" s="301">
        <f t="shared" si="18"/>
        <v>0.37683347812813733</v>
      </c>
      <c r="L66" s="301">
        <f t="shared" si="18"/>
        <v>0.39459918034489999</v>
      </c>
      <c r="M66" s="301">
        <f t="shared" si="18"/>
        <v>0.36653671227123613</v>
      </c>
      <c r="N66" s="301">
        <f t="shared" si="18"/>
        <v>0.37439384358647904</v>
      </c>
      <c r="O66" s="301">
        <f t="shared" si="18"/>
        <v>0.38370300268793534</v>
      </c>
      <c r="P66" s="301">
        <f t="shared" si="18"/>
        <v>0.38794529647435344</v>
      </c>
      <c r="Q66" s="301">
        <f t="shared" si="18"/>
        <v>0.37095409251814854</v>
      </c>
      <c r="R66" s="301">
        <f t="shared" si="18"/>
        <v>0.37098677910237793</v>
      </c>
      <c r="S66" s="301">
        <f t="shared" si="18"/>
        <v>0.37354903578221127</v>
      </c>
      <c r="T66" s="301">
        <f t="shared" si="18"/>
        <v>0.38472692751187659</v>
      </c>
      <c r="U66" s="301">
        <f t="shared" si="18"/>
        <v>0.38662293501794676</v>
      </c>
      <c r="V66" s="301">
        <f t="shared" si="18"/>
        <v>0.37809678298386407</v>
      </c>
      <c r="W66" s="301">
        <f t="shared" si="18"/>
        <v>0.37121337326855863</v>
      </c>
      <c r="X66" s="301">
        <f t="shared" si="18"/>
        <v>0.38148850301854809</v>
      </c>
      <c r="Y66" s="301">
        <f t="shared" si="18"/>
        <v>0.37456787219527626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1.4712935559219016</v>
      </c>
      <c r="C72" s="320">
        <f>IF(C$5=0,0,C$5/MAE_fec!C$5)</f>
        <v>1.2783038924633296</v>
      </c>
      <c r="D72" s="320">
        <f>IF(D$5=0,0,D$5/MAE_fec!D$5)</f>
        <v>1.212914508277555</v>
      </c>
      <c r="E72" s="320">
        <f>IF(E$5=0,0,E$5/MAE_fec!E$5)</f>
        <v>1.1222792719849328</v>
      </c>
      <c r="F72" s="320">
        <f>IF(F$5=0,0,F$5/MAE_fec!F$5)</f>
        <v>1.0917366558641368</v>
      </c>
      <c r="G72" s="320">
        <f>IF(G$5=0,0,G$5/MAE_fec!G$5)</f>
        <v>1.101775658474319</v>
      </c>
      <c r="H72" s="320">
        <f>IF(H$5=0,0,H$5/MAE_fec!H$5)</f>
        <v>1.1002372410480712</v>
      </c>
      <c r="I72" s="320">
        <f>IF(I$5=0,0,I$5/MAE_fec!I$5)</f>
        <v>1.012702014845051</v>
      </c>
      <c r="J72" s="320">
        <f>IF(J$5=0,0,J$5/MAE_fec!J$5)</f>
        <v>1.0503978943704326</v>
      </c>
      <c r="K72" s="320">
        <f>IF(K$5=0,0,K$5/MAE_fec!K$5)</f>
        <v>0.89072953437587332</v>
      </c>
      <c r="L72" s="320">
        <f>IF(L$5=0,0,L$5/MAE_fec!L$5)</f>
        <v>0.82950252569752492</v>
      </c>
      <c r="M72" s="320">
        <f>IF(M$5=0,0,M$5/MAE_fec!M$5)</f>
        <v>0.90556562274369545</v>
      </c>
      <c r="N72" s="320">
        <f>IF(N$5=0,0,N$5/MAE_fec!N$5)</f>
        <v>0.84558933301392059</v>
      </c>
      <c r="O72" s="320">
        <f>IF(O$5=0,0,O$5/MAE_fec!O$5)</f>
        <v>0.79268769162411357</v>
      </c>
      <c r="P72" s="320">
        <f>IF(P$5=0,0,P$5/MAE_fec!P$5)</f>
        <v>0.79914428230049239</v>
      </c>
      <c r="Q72" s="320">
        <f>IF(Q$5=0,0,Q$5/MAE_fec!Q$5)</f>
        <v>0.84434048022996488</v>
      </c>
      <c r="R72" s="320">
        <f>IF(R$5=0,0,R$5/MAE_fec!R$5)</f>
        <v>0.86464193165842262</v>
      </c>
      <c r="S72" s="320">
        <f>IF(S$5=0,0,S$5/MAE_fec!S$5)</f>
        <v>0.87111876071016769</v>
      </c>
      <c r="T72" s="320">
        <f>IF(T$5=0,0,T$5/MAE_fec!T$5)</f>
        <v>0.82292507148840288</v>
      </c>
      <c r="U72" s="320">
        <f>IF(U$5=0,0,U$5/MAE_fec!U$5)</f>
        <v>0.81680527477582665</v>
      </c>
      <c r="V72" s="320">
        <f>IF(V$5=0,0,V$5/MAE_fec!V$5)</f>
        <v>0.84784159843024709</v>
      </c>
      <c r="W72" s="320">
        <f>IF(W$5=0,0,W$5/MAE_fec!W$5)</f>
        <v>0.8783274135811342</v>
      </c>
      <c r="X72" s="320">
        <f>IF(X$5=0,0,X$5/MAE_fec!X$5)</f>
        <v>0.84009166725316642</v>
      </c>
      <c r="Y72" s="320">
        <f>IF(Y$5=0,0,Y$5/MAE_fec!Y$5)</f>
        <v>0.87635856805327217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1.2453934117867953</v>
      </c>
      <c r="C77" s="332">
        <f>IF(C$10=0,0,C$10/MAE_fec!C$10)</f>
        <v>1.1410776005837002</v>
      </c>
      <c r="D77" s="332">
        <f>IF(D$10=0,0,D$10/MAE_fec!D$10)</f>
        <v>0.98389799864189675</v>
      </c>
      <c r="E77" s="332">
        <f>IF(E$10=0,0,E$10/MAE_fec!E$10)</f>
        <v>0.89376975553294391</v>
      </c>
      <c r="F77" s="332">
        <f>IF(F$10=0,0,F$10/MAE_fec!F$10)</f>
        <v>0.90787323644400408</v>
      </c>
      <c r="G77" s="332">
        <f>IF(G$10=0,0,G$10/MAE_fec!G$10)</f>
        <v>0.94459411846884644</v>
      </c>
      <c r="H77" s="332">
        <f>IF(H$10=0,0,H$10/MAE_fec!H$10)</f>
        <v>1.0010466451191269</v>
      </c>
      <c r="I77" s="332">
        <f>IF(I$10=0,0,I$10/MAE_fec!I$10)</f>
        <v>0.85154216854767362</v>
      </c>
      <c r="J77" s="332">
        <f>IF(J$10=0,0,J$10/MAE_fec!J$10)</f>
        <v>0.84181708025807644</v>
      </c>
      <c r="K77" s="332">
        <f>IF(K$10=0,0,K$10/MAE_fec!K$10)</f>
        <v>0.69731988070184381</v>
      </c>
      <c r="L77" s="332">
        <f>IF(L$10=0,0,L$10/MAE_fec!L$10)</f>
        <v>0.62487174076072594</v>
      </c>
      <c r="M77" s="332">
        <f>IF(M$10=0,0,M$10/MAE_fec!M$10)</f>
        <v>0.80596663680721725</v>
      </c>
      <c r="N77" s="332">
        <f>IF(N$10=0,0,N$10/MAE_fec!N$10)</f>
        <v>0.7805591503675785</v>
      </c>
      <c r="O77" s="332">
        <f>IF(O$10=0,0,O$10/MAE_fec!O$10)</f>
        <v>0.74197976892485129</v>
      </c>
      <c r="P77" s="332">
        <f>IF(P$10=0,0,P$10/MAE_fec!P$10)</f>
        <v>0.7453408225440592</v>
      </c>
      <c r="Q77" s="332">
        <f>IF(Q$10=0,0,Q$10/MAE_fec!Q$10)</f>
        <v>0.83193093046335442</v>
      </c>
      <c r="R77" s="332">
        <f>IF(R$10=0,0,R$10/MAE_fec!R$10)</f>
        <v>0.87968786174553704</v>
      </c>
      <c r="S77" s="332">
        <f>IF(S$10=0,0,S$10/MAE_fec!S$10)</f>
        <v>0.86195578198210043</v>
      </c>
      <c r="T77" s="332">
        <f>IF(T$10=0,0,T$10/MAE_fec!T$10)</f>
        <v>0.77782361337739547</v>
      </c>
      <c r="U77" s="332">
        <f>IF(U$10=0,0,U$10/MAE_fec!U$10)</f>
        <v>0.77279895052209335</v>
      </c>
      <c r="V77" s="332">
        <f>IF(V$10=0,0,V$10/MAE_fec!V$10)</f>
        <v>0.82735799084556882</v>
      </c>
      <c r="W77" s="332">
        <f>IF(W$10=0,0,W$10/MAE_fec!W$10)</f>
        <v>0.87076229421923546</v>
      </c>
      <c r="X77" s="332">
        <f>IF(X$10=0,0,X$10/MAE_fec!X$10)</f>
        <v>0.79792418763328565</v>
      </c>
      <c r="Y77" s="332">
        <f>IF(Y$10=0,0,Y$10/MAE_fec!Y$10)</f>
        <v>0.85292840085832278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2.0004234800089788</v>
      </c>
      <c r="C78" s="348">
        <f>IF(C$16=0,0,C$16/MAE_fec!C$16)</f>
        <v>1.6761540526062104</v>
      </c>
      <c r="D78" s="348">
        <f>IF(D$16=0,0,D$16/MAE_fec!D$16)</f>
        <v>1.5650563749796687</v>
      </c>
      <c r="E78" s="348">
        <f>IF(E$16=0,0,E$16/MAE_fec!E$16)</f>
        <v>1.3963422119942264</v>
      </c>
      <c r="F78" s="348">
        <f>IF(F$16=0,0,F$16/MAE_fec!F$16)</f>
        <v>1.3338576139631</v>
      </c>
      <c r="G78" s="348">
        <f>IF(G$16=0,0,G$16/MAE_fec!G$16)</f>
        <v>1.3493281339887235</v>
      </c>
      <c r="H78" s="348">
        <f>IF(H$16=0,0,H$16/MAE_fec!H$16)</f>
        <v>1.3542136969322218</v>
      </c>
      <c r="I78" s="348">
        <f>IF(I$16=0,0,I$16/MAE_fec!I$16)</f>
        <v>1.1815850949738789</v>
      </c>
      <c r="J78" s="348">
        <f>IF(J$16=0,0,J$16/MAE_fec!J$16)</f>
        <v>1.2206877188433558</v>
      </c>
      <c r="K78" s="348">
        <f>IF(K$16=0,0,K$16/MAE_fec!K$16)</f>
        <v>0.94323451815994419</v>
      </c>
      <c r="L78" s="348">
        <f>IF(L$16=0,0,L$16/MAE_fec!L$16)</f>
        <v>0.83032736414556252</v>
      </c>
      <c r="M78" s="348">
        <f>IF(M$16=0,0,M$16/MAE_fec!M$16)</f>
        <v>0.97131565778288453</v>
      </c>
      <c r="N78" s="348">
        <f>IF(N$16=0,0,N$16/MAE_fec!N$16)</f>
        <v>0.87388171494983813</v>
      </c>
      <c r="O78" s="348">
        <f>IF(O$16=0,0,O$16/MAE_fec!O$16)</f>
        <v>0.78521191204653429</v>
      </c>
      <c r="P78" s="348">
        <f>IF(P$16=0,0,P$16/MAE_fec!P$16)</f>
        <v>0.78716930109707106</v>
      </c>
      <c r="Q78" s="348">
        <f>IF(Q$16=0,0,Q$16/MAE_fec!Q$16)</f>
        <v>0.87363009036607242</v>
      </c>
      <c r="R78" s="348">
        <f>IF(R$16=0,0,R$16/MAE_fec!R$16)</f>
        <v>0.8983476414792616</v>
      </c>
      <c r="S78" s="348">
        <f>IF(S$16=0,0,S$16/MAE_fec!S$16)</f>
        <v>0.90452364990889722</v>
      </c>
      <c r="T78" s="348">
        <f>IF(T$16=0,0,T$16/MAE_fec!T$16)</f>
        <v>0.82284395068593574</v>
      </c>
      <c r="U78" s="348">
        <f>IF(U$16=0,0,U$16/MAE_fec!U$16)</f>
        <v>0.81104449778427601</v>
      </c>
      <c r="V78" s="348">
        <f>IF(V$16=0,0,V$16/MAE_fec!V$16)</f>
        <v>0.86540807026638955</v>
      </c>
      <c r="W78" s="348">
        <f>IF(W$16=0,0,W$16/MAE_fec!W$16)</f>
        <v>0.9166990786799234</v>
      </c>
      <c r="X78" s="348">
        <f>IF(X$16=0,0,X$16/MAE_fec!X$16)</f>
        <v>0.85088673040434093</v>
      </c>
      <c r="Y78" s="348">
        <f>IF(Y$16=0,0,Y$16/MAE_fec!Y$16)</f>
        <v>0.91038013114779226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1.7376381462430026</v>
      </c>
      <c r="C79" s="348">
        <f>IF(C$24=0,0,C$24/MAE_fec!C$24)</f>
        <v>1.7187432712596948</v>
      </c>
      <c r="D79" s="348">
        <f>IF(D$24=0,0,D$24/MAE_fec!D$24)</f>
        <v>1.6816057758350189</v>
      </c>
      <c r="E79" s="348">
        <f>IF(E$24=0,0,E$24/MAE_fec!E$24)</f>
        <v>1.6677387501899654</v>
      </c>
      <c r="F79" s="348">
        <f>IF(F$24=0,0,F$24/MAE_fec!F$24)</f>
        <v>1.6713902511275596</v>
      </c>
      <c r="G79" s="348">
        <f>IF(G$24=0,0,G$24/MAE_fec!G$24)</f>
        <v>1.6789036239086379</v>
      </c>
      <c r="H79" s="348">
        <f>IF(H$24=0,0,H$24/MAE_fec!H$24)</f>
        <v>1.690812039846495</v>
      </c>
      <c r="I79" s="348">
        <f>IF(I$24=0,0,I$24/MAE_fec!I$24)</f>
        <v>1.6650669642950808</v>
      </c>
      <c r="J79" s="348">
        <f>IF(J$24=0,0,J$24/MAE_fec!J$24)</f>
        <v>1.6675386912629857</v>
      </c>
      <c r="K79" s="348">
        <f>IF(K$24=0,0,K$24/MAE_fec!K$24)</f>
        <v>1.6348988333756129</v>
      </c>
      <c r="L79" s="348">
        <f>IF(L$24=0,0,L$24/MAE_fec!L$24)</f>
        <v>1.6155168132930275</v>
      </c>
      <c r="M79" s="348">
        <f>IF(M$24=0,0,M$24/MAE_fec!M$24)</f>
        <v>1.6515766405392425</v>
      </c>
      <c r="N79" s="348">
        <f>IF(N$24=0,0,N$24/MAE_fec!N$24)</f>
        <v>1.6391621926941997</v>
      </c>
      <c r="O79" s="348">
        <f>IF(O$24=0,0,O$24/MAE_fec!O$24)</f>
        <v>1.6274862925887261</v>
      </c>
      <c r="P79" s="348">
        <f>IF(P$24=0,0,P$24/MAE_fec!P$24)</f>
        <v>1.6239327780184178</v>
      </c>
      <c r="Q79" s="348">
        <f>IF(Q$24=0,0,Q$24/MAE_fec!Q$24)</f>
        <v>1.6431307162771716</v>
      </c>
      <c r="R79" s="348">
        <f>IF(R$24=0,0,R$24/MAE_fec!R$24)</f>
        <v>1.6453046830262759</v>
      </c>
      <c r="S79" s="348">
        <f>IF(S$24=0,0,S$24/MAE_fec!S$24)</f>
        <v>1.6429908561450997</v>
      </c>
      <c r="T79" s="348">
        <f>IF(T$24=0,0,T$24/MAE_fec!T$24)</f>
        <v>1.6293575778095593</v>
      </c>
      <c r="U79" s="348">
        <f>IF(U$24=0,0,U$24/MAE_fec!U$24)</f>
        <v>1.6276295290571334</v>
      </c>
      <c r="V79" s="348">
        <f>IF(V$24=0,0,V$24/MAE_fec!V$24)</f>
        <v>1.638665099626889</v>
      </c>
      <c r="W79" s="348">
        <f>IF(W$24=0,0,W$24/MAE_fec!W$24)</f>
        <v>1.6482888103229238</v>
      </c>
      <c r="X79" s="348">
        <f>IF(X$24=0,0,X$24/MAE_fec!X$24)</f>
        <v>1.6343285570042512</v>
      </c>
      <c r="Y79" s="348">
        <f>IF(Y$24=0,0,Y$24/MAE_fec!Y$24)</f>
        <v>1.6429539474970387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2.0004234800089793</v>
      </c>
      <c r="C80" s="348">
        <f>IF(C$27=0,0,C$27/MAE_fec!C$27)</f>
        <v>1.6761540526062104</v>
      </c>
      <c r="D80" s="348">
        <f>IF(D$27=0,0,D$27/MAE_fec!D$27)</f>
        <v>1.5650563749796682</v>
      </c>
      <c r="E80" s="348">
        <f>IF(E$27=0,0,E$27/MAE_fec!E$27)</f>
        <v>1.3963422119942261</v>
      </c>
      <c r="F80" s="348">
        <f>IF(F$27=0,0,F$27/MAE_fec!F$27)</f>
        <v>1.3338576139631002</v>
      </c>
      <c r="G80" s="348">
        <f>IF(G$27=0,0,G$27/MAE_fec!G$27)</f>
        <v>1.3493281339887233</v>
      </c>
      <c r="H80" s="348">
        <f>IF(H$27=0,0,H$27/MAE_fec!H$27)</f>
        <v>1.3542136969322223</v>
      </c>
      <c r="I80" s="348">
        <f>IF(I$27=0,0,I$27/MAE_fec!I$27)</f>
        <v>1.1815850949738784</v>
      </c>
      <c r="J80" s="348">
        <f>IF(J$27=0,0,J$27/MAE_fec!J$27)</f>
        <v>1.2206877188433554</v>
      </c>
      <c r="K80" s="348">
        <f>IF(K$27=0,0,K$27/MAE_fec!K$27)</f>
        <v>0.94323451815994497</v>
      </c>
      <c r="L80" s="348">
        <f>IF(L$27=0,0,L$27/MAE_fec!L$27)</f>
        <v>0.83032736414556307</v>
      </c>
      <c r="M80" s="348">
        <f>IF(M$27=0,0,M$27/MAE_fec!M$27)</f>
        <v>0.97131565778288409</v>
      </c>
      <c r="N80" s="348">
        <f>IF(N$27=0,0,N$27/MAE_fec!N$27)</f>
        <v>0.87388171494983802</v>
      </c>
      <c r="O80" s="348">
        <f>IF(O$27=0,0,O$27/MAE_fec!O$27)</f>
        <v>0.78521191204653407</v>
      </c>
      <c r="P80" s="348">
        <f>IF(P$27=0,0,P$27/MAE_fec!P$27)</f>
        <v>0.78716930109707084</v>
      </c>
      <c r="Q80" s="348">
        <f>IF(Q$27=0,0,Q$27/MAE_fec!Q$27)</f>
        <v>0.87363009036607198</v>
      </c>
      <c r="R80" s="348">
        <f>IF(R$27=0,0,R$27/MAE_fec!R$27)</f>
        <v>0.89834764147926172</v>
      </c>
      <c r="S80" s="348">
        <f>IF(S$27=0,0,S$27/MAE_fec!S$27)</f>
        <v>0.90452364990889755</v>
      </c>
      <c r="T80" s="348">
        <f>IF(T$27=0,0,T$27/MAE_fec!T$27)</f>
        <v>0.82284395068593608</v>
      </c>
      <c r="U80" s="348">
        <f>IF(U$27=0,0,U$27/MAE_fec!U$27)</f>
        <v>0.81104449778427579</v>
      </c>
      <c r="V80" s="348">
        <f>IF(V$27=0,0,V$27/MAE_fec!V$27)</f>
        <v>0.86540807026638933</v>
      </c>
      <c r="W80" s="348">
        <f>IF(W$27=0,0,W$27/MAE_fec!W$27)</f>
        <v>0.91669907867992328</v>
      </c>
      <c r="X80" s="348">
        <f>IF(X$27=0,0,X$27/MAE_fec!X$27)</f>
        <v>0.85088673040434071</v>
      </c>
      <c r="Y80" s="348">
        <f>IF(Y$27=0,0,Y$27/MAE_fec!Y$27)</f>
        <v>0.91038013114779259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2.4491599660220569</v>
      </c>
      <c r="C81" s="348">
        <f>IF(C$35=0,0,C$35/MAE_fec!C$35)</f>
        <v>2.3289100806573488</v>
      </c>
      <c r="D81" s="348">
        <f>IF(D$35=0,0,D$35/MAE_fec!D$35)</f>
        <v>2.3468336349640464</v>
      </c>
      <c r="E81" s="348">
        <f>IF(E$35=0,0,E$35/MAE_fec!E$35)</f>
        <v>2.3389440324025417</v>
      </c>
      <c r="F81" s="348">
        <f>IF(F$35=0,0,F$35/MAE_fec!F$35)</f>
        <v>2.3352025971633354</v>
      </c>
      <c r="G81" s="348">
        <f>IF(G$35=0,0,G$35/MAE_fec!G$35)</f>
        <v>2.3371206511299412</v>
      </c>
      <c r="H81" s="348">
        <f>IF(H$35=0,0,H$35/MAE_fec!H$35)</f>
        <v>2.2744692303485485</v>
      </c>
      <c r="I81" s="348">
        <f>IF(I$35=0,0,I$35/MAE_fec!I$35)</f>
        <v>2.3340889436438546</v>
      </c>
      <c r="J81" s="348">
        <f>IF(J$35=0,0,J$35/MAE_fec!J$35)</f>
        <v>2.4938078901469045</v>
      </c>
      <c r="K81" s="348">
        <f>IF(K$35=0,0,K$35/MAE_fec!K$35)</f>
        <v>2.3959494234423722</v>
      </c>
      <c r="L81" s="348">
        <f>IF(L$35=0,0,L$35/MAE_fec!L$35)</f>
        <v>2.4071695729239346</v>
      </c>
      <c r="M81" s="348">
        <f>IF(M$35=0,0,M$35/MAE_fec!M$35)</f>
        <v>2.3562050385278113</v>
      </c>
      <c r="N81" s="348">
        <f>IF(N$35=0,0,N$35/MAE_fec!N$35)</f>
        <v>2.2806328272209639</v>
      </c>
      <c r="O81" s="348">
        <f>IF(O$35=0,0,O$35/MAE_fec!O$35)</f>
        <v>2.2341770578269351</v>
      </c>
      <c r="P81" s="348">
        <f>IF(P$35=0,0,P$35/MAE_fec!P$35)</f>
        <v>2.2924261430846129</v>
      </c>
      <c r="Q81" s="348">
        <f>IF(Q$35=0,0,Q$35/MAE_fec!Q$35)</f>
        <v>2.2532398376500518</v>
      </c>
      <c r="R81" s="348">
        <f>IF(R$35=0,0,R$35/MAE_fec!R$35)</f>
        <v>2.3140029092527068</v>
      </c>
      <c r="S81" s="348">
        <f>IF(S$35=0,0,S$35/MAE_fec!S$35)</f>
        <v>2.3533071096937555</v>
      </c>
      <c r="T81" s="348">
        <f>IF(T$35=0,0,T$35/MAE_fec!T$35)</f>
        <v>2.3311900288687206</v>
      </c>
      <c r="U81" s="348">
        <f>IF(U$35=0,0,U$35/MAE_fec!U$35)</f>
        <v>2.3349668686472502</v>
      </c>
      <c r="V81" s="348">
        <f>IF(V$35=0,0,V$35/MAE_fec!V$35)</f>
        <v>2.3310442305256647</v>
      </c>
      <c r="W81" s="348">
        <f>IF(W$35=0,0,W$35/MAE_fec!W$35)</f>
        <v>2.3500910032942715</v>
      </c>
      <c r="X81" s="348">
        <f>IF(X$35=0,0,X$35/MAE_fec!X$35)</f>
        <v>2.3423271376398151</v>
      </c>
      <c r="Y81" s="348">
        <f>IF(Y$35=0,0,Y$35/MAE_fec!Y$35)</f>
        <v>2.375281630164233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BG: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794.5030464670748</v>
      </c>
      <c r="C3" s="203">
        <v>1020.347723178013</v>
      </c>
      <c r="D3" s="203">
        <v>1157.2555521314839</v>
      </c>
      <c r="E3" s="203">
        <v>1304.8763324712211</v>
      </c>
      <c r="F3" s="203">
        <v>1235.3241306027819</v>
      </c>
      <c r="G3" s="203">
        <v>1325.3652360904989</v>
      </c>
      <c r="H3" s="203">
        <v>1314.9918960770819</v>
      </c>
      <c r="I3" s="203">
        <v>1429.268453068453</v>
      </c>
      <c r="J3" s="203">
        <v>1158.977327294946</v>
      </c>
      <c r="K3" s="203">
        <v>1340.6567976936799</v>
      </c>
      <c r="L3" s="203">
        <v>1041.082258009679</v>
      </c>
      <c r="M3" s="203">
        <v>1474.309496801706</v>
      </c>
      <c r="N3" s="203">
        <v>1448.373726039222</v>
      </c>
      <c r="O3" s="203">
        <v>1189.874446578707</v>
      </c>
      <c r="P3" s="203">
        <v>1196.2723354304601</v>
      </c>
      <c r="Q3" s="203">
        <v>1097.8019879999999</v>
      </c>
      <c r="R3" s="203">
        <v>1147.067085487846</v>
      </c>
      <c r="S3" s="203">
        <v>1099.5833669027361</v>
      </c>
      <c r="T3" s="203">
        <v>1079.7114310902141</v>
      </c>
      <c r="U3" s="203">
        <v>1121.345893229035</v>
      </c>
      <c r="V3" s="203">
        <v>959.05059287899451</v>
      </c>
      <c r="W3" s="203">
        <v>720.38058517828722</v>
      </c>
      <c r="X3" s="203">
        <v>810.89697862932928</v>
      </c>
      <c r="Y3" s="203">
        <v>818.6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1404.891064456282</v>
      </c>
      <c r="C5" s="203">
        <v>1424.3576165538909</v>
      </c>
      <c r="D5" s="203">
        <v>1370.99058351913</v>
      </c>
      <c r="E5" s="203">
        <v>1450.096360621083</v>
      </c>
      <c r="F5" s="203">
        <v>1446.1552893513419</v>
      </c>
      <c r="G5" s="203">
        <v>1620.2842556096571</v>
      </c>
      <c r="H5" s="203">
        <v>1797.9950576886431</v>
      </c>
      <c r="I5" s="203">
        <v>1802.570924818682</v>
      </c>
      <c r="J5" s="203">
        <v>1746.4719366564591</v>
      </c>
      <c r="K5" s="203">
        <v>1419.6058602084281</v>
      </c>
      <c r="L5" s="203">
        <v>1255.9995221362431</v>
      </c>
      <c r="M5" s="203">
        <v>1425.7098200351561</v>
      </c>
      <c r="N5" s="203">
        <v>1301.693036005697</v>
      </c>
      <c r="O5" s="203">
        <v>1377.1305986403131</v>
      </c>
      <c r="P5" s="203">
        <v>1366.647688062679</v>
      </c>
      <c r="Q5" s="203">
        <v>1469.6618492705261</v>
      </c>
      <c r="R5" s="203">
        <v>1492.2563046041471</v>
      </c>
      <c r="S5" s="203">
        <v>1494.4098067220459</v>
      </c>
      <c r="T5" s="203">
        <v>1483.7945215202481</v>
      </c>
      <c r="U5" s="203">
        <v>1389.5706023868729</v>
      </c>
      <c r="V5" s="203">
        <v>1122.2392943030991</v>
      </c>
      <c r="W5" s="203">
        <v>1183.3547793739681</v>
      </c>
      <c r="X5" s="203">
        <v>1255.4195631956529</v>
      </c>
      <c r="Y5" s="203">
        <v>1180.0258960538281</v>
      </c>
      <c r="DA5" s="112" t="s">
        <v>2677</v>
      </c>
    </row>
    <row r="6" spans="1:105" ht="12" customHeight="1" x14ac:dyDescent="0.25">
      <c r="A6" s="154" t="s">
        <v>2112</v>
      </c>
      <c r="B6" s="338">
        <v>1756.1138305703521</v>
      </c>
      <c r="C6" s="338">
        <v>1668.308139041834</v>
      </c>
      <c r="D6" s="338">
        <v>1668.308139041834</v>
      </c>
      <c r="E6" s="338">
        <v>1580.5024475133171</v>
      </c>
      <c r="F6" s="338">
        <v>1580.5024475133171</v>
      </c>
      <c r="G6" s="338">
        <v>1756.1138305703521</v>
      </c>
      <c r="H6" s="338">
        <v>1931.7252136273869</v>
      </c>
      <c r="I6" s="338">
        <v>1931.7252136273869</v>
      </c>
      <c r="J6" s="338">
        <v>1843.9195220988699</v>
      </c>
      <c r="K6" s="338">
        <v>1843.9195220988699</v>
      </c>
      <c r="L6" s="338">
        <v>1756.1138305703521</v>
      </c>
      <c r="M6" s="338">
        <v>1668.308139041834</v>
      </c>
      <c r="N6" s="338">
        <v>1668.308139041834</v>
      </c>
      <c r="O6" s="338">
        <v>1580.5024475133171</v>
      </c>
      <c r="P6" s="338">
        <v>1492.696755984799</v>
      </c>
      <c r="Q6" s="338">
        <v>1580.5024475133171</v>
      </c>
      <c r="R6" s="338">
        <v>1580.5024475133171</v>
      </c>
      <c r="S6" s="338">
        <v>1580.5024475133171</v>
      </c>
      <c r="T6" s="338">
        <v>1580.5024475133171</v>
      </c>
      <c r="U6" s="338">
        <v>1492.696755984799</v>
      </c>
      <c r="V6" s="338">
        <v>1404.891064456282</v>
      </c>
      <c r="W6" s="338">
        <v>1404.891064456282</v>
      </c>
      <c r="X6" s="338">
        <v>1404.891064456282</v>
      </c>
      <c r="Y6" s="338">
        <v>1317.085372927764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87.805691528517613</v>
      </c>
      <c r="G7" s="340">
        <v>263.41707458555283</v>
      </c>
      <c r="H7" s="340">
        <v>175.6113830570352</v>
      </c>
      <c r="I7" s="340">
        <v>87.805691528517613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87.805691528517613</v>
      </c>
      <c r="R7" s="340">
        <v>87.805691528517613</v>
      </c>
      <c r="S7" s="340">
        <v>87.805691528517613</v>
      </c>
      <c r="T7" s="340">
        <v>0</v>
      </c>
      <c r="U7" s="340">
        <v>0</v>
      </c>
      <c r="V7" s="340">
        <v>0</v>
      </c>
      <c r="W7" s="340">
        <v>0</v>
      </c>
      <c r="X7" s="340">
        <v>87.805691528517613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87.805691528518082</v>
      </c>
      <c r="D8" s="342">
        <f t="shared" si="0"/>
        <v>0</v>
      </c>
      <c r="E8" s="342">
        <f t="shared" si="0"/>
        <v>87.805691528516945</v>
      </c>
      <c r="F8" s="342">
        <f t="shared" si="0"/>
        <v>87.805691528517627</v>
      </c>
      <c r="G8" s="342">
        <f t="shared" si="0"/>
        <v>87.805691528517855</v>
      </c>
      <c r="H8" s="342">
        <f t="shared" si="0"/>
        <v>0</v>
      </c>
      <c r="I8" s="342">
        <f t="shared" si="0"/>
        <v>87.805691528517627</v>
      </c>
      <c r="J8" s="342">
        <f t="shared" si="0"/>
        <v>87.805691528516945</v>
      </c>
      <c r="K8" s="342">
        <f t="shared" si="0"/>
        <v>0</v>
      </c>
      <c r="L8" s="342">
        <f t="shared" si="0"/>
        <v>87.805691528517855</v>
      </c>
      <c r="M8" s="342">
        <f t="shared" si="0"/>
        <v>87.805691528518082</v>
      </c>
      <c r="N8" s="342">
        <f t="shared" si="0"/>
        <v>0</v>
      </c>
      <c r="O8" s="342">
        <f t="shared" si="0"/>
        <v>87.805691528516945</v>
      </c>
      <c r="P8" s="342">
        <f t="shared" si="0"/>
        <v>87.805691528518082</v>
      </c>
      <c r="Q8" s="342">
        <f t="shared" si="0"/>
        <v>0</v>
      </c>
      <c r="R8" s="342">
        <f t="shared" si="0"/>
        <v>87.805691528517627</v>
      </c>
      <c r="S8" s="342">
        <f t="shared" si="0"/>
        <v>87.805691528517627</v>
      </c>
      <c r="T8" s="342">
        <f t="shared" si="0"/>
        <v>0</v>
      </c>
      <c r="U8" s="342">
        <f t="shared" si="0"/>
        <v>87.805691528518082</v>
      </c>
      <c r="V8" s="342">
        <f t="shared" si="0"/>
        <v>87.805691528516945</v>
      </c>
      <c r="W8" s="342">
        <f t="shared" si="0"/>
        <v>0</v>
      </c>
      <c r="X8" s="342">
        <f t="shared" si="0"/>
        <v>87.805691528517627</v>
      </c>
      <c r="Y8" s="342">
        <f t="shared" si="0"/>
        <v>87.805691528518082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351.22276611407005</v>
      </c>
      <c r="C9" s="343">
        <f t="shared" si="1"/>
        <v>243.95052248794309</v>
      </c>
      <c r="D9" s="343">
        <f t="shared" si="1"/>
        <v>297.31755552270397</v>
      </c>
      <c r="E9" s="343">
        <f t="shared" si="1"/>
        <v>130.40608689223404</v>
      </c>
      <c r="F9" s="343">
        <f t="shared" si="1"/>
        <v>134.34715816197513</v>
      </c>
      <c r="G9" s="343">
        <f t="shared" si="1"/>
        <v>135.82957496069503</v>
      </c>
      <c r="H9" s="343">
        <f t="shared" si="1"/>
        <v>133.73015593874379</v>
      </c>
      <c r="I9" s="343">
        <f t="shared" si="1"/>
        <v>129.15428880870491</v>
      </c>
      <c r="J9" s="343">
        <f t="shared" si="1"/>
        <v>97.447585442410855</v>
      </c>
      <c r="K9" s="343">
        <f t="shared" si="1"/>
        <v>424.31366189044184</v>
      </c>
      <c r="L9" s="343">
        <f t="shared" si="1"/>
        <v>500.11430843410903</v>
      </c>
      <c r="M9" s="343">
        <f t="shared" si="1"/>
        <v>242.59831900667791</v>
      </c>
      <c r="N9" s="343">
        <f t="shared" si="1"/>
        <v>366.61510303613704</v>
      </c>
      <c r="O9" s="343">
        <f t="shared" si="1"/>
        <v>203.37184887300396</v>
      </c>
      <c r="P9" s="343">
        <f t="shared" si="1"/>
        <v>126.04906792212</v>
      </c>
      <c r="Q9" s="343">
        <f t="shared" si="1"/>
        <v>110.84059824279097</v>
      </c>
      <c r="R9" s="343">
        <f t="shared" si="1"/>
        <v>88.246142909169976</v>
      </c>
      <c r="S9" s="343">
        <f t="shared" si="1"/>
        <v>86.092640791271151</v>
      </c>
      <c r="T9" s="343">
        <f t="shared" si="1"/>
        <v>96.707925993069011</v>
      </c>
      <c r="U9" s="343">
        <f t="shared" si="1"/>
        <v>103.12615359792608</v>
      </c>
      <c r="V9" s="343">
        <f t="shared" si="1"/>
        <v>282.65177015318295</v>
      </c>
      <c r="W9" s="343">
        <f t="shared" si="1"/>
        <v>221.53628508231395</v>
      </c>
      <c r="X9" s="343">
        <f t="shared" si="1"/>
        <v>149.47150126062911</v>
      </c>
      <c r="Y9" s="343">
        <f t="shared" si="1"/>
        <v>137.05947687393586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115.6085124677558</v>
      </c>
      <c r="C12" s="210">
        <v>115.67815993121241</v>
      </c>
      <c r="D12" s="210">
        <v>115.7343078245916</v>
      </c>
      <c r="E12" s="210">
        <v>127.73447979363711</v>
      </c>
      <c r="F12" s="210">
        <v>124.4611349957007</v>
      </c>
      <c r="G12" s="210">
        <v>120.58598452278591</v>
      </c>
      <c r="H12" s="210">
        <v>124.39286328460879</v>
      </c>
      <c r="I12" s="210">
        <v>112.9960447119518</v>
      </c>
      <c r="J12" s="210">
        <v>102.65520206362849</v>
      </c>
      <c r="K12" s="210">
        <v>83.166895958727423</v>
      </c>
      <c r="L12" s="210">
        <v>69.04496990541702</v>
      </c>
      <c r="M12" s="210">
        <v>69.626139294926901</v>
      </c>
      <c r="N12" s="210">
        <v>64.665176268271708</v>
      </c>
      <c r="O12" s="210">
        <v>66.800171969045579</v>
      </c>
      <c r="P12" s="210">
        <v>62.395786758383487</v>
      </c>
      <c r="Q12" s="210">
        <v>66.599570077386062</v>
      </c>
      <c r="R12" s="210">
        <v>66.826397248495269</v>
      </c>
      <c r="S12" s="210">
        <v>66.601719690455724</v>
      </c>
      <c r="T12" s="210">
        <v>66.256233877901977</v>
      </c>
      <c r="U12" s="210">
        <v>61.517798796216667</v>
      </c>
      <c r="V12" s="210">
        <v>52.059157351676689</v>
      </c>
      <c r="W12" s="210">
        <v>53.173774720550313</v>
      </c>
      <c r="X12" s="210">
        <v>51.566466036113489</v>
      </c>
      <c r="Y12" s="210">
        <v>46.120464316423039</v>
      </c>
      <c r="DA12" s="109" t="s">
        <v>2680</v>
      </c>
    </row>
    <row r="13" spans="1:105" ht="12" customHeight="1" x14ac:dyDescent="0.25">
      <c r="A13" s="24" t="s">
        <v>28</v>
      </c>
      <c r="B13" s="213">
        <v>2.42201203783319</v>
      </c>
      <c r="C13" s="213">
        <v>2.311263972484952</v>
      </c>
      <c r="D13" s="213">
        <v>1.8546001719690459</v>
      </c>
      <c r="E13" s="213">
        <v>2.5645743766122089</v>
      </c>
      <c r="F13" s="213">
        <v>1.531126397248495</v>
      </c>
      <c r="G13" s="213">
        <v>1.8748065348237311</v>
      </c>
      <c r="H13" s="213">
        <v>2.011006018916595</v>
      </c>
      <c r="I13" s="213">
        <v>1.1249355116079101</v>
      </c>
      <c r="J13" s="213">
        <v>3.287790197764402</v>
      </c>
      <c r="K13" s="213">
        <v>0.65296646603611352</v>
      </c>
      <c r="L13" s="213">
        <v>0.65588993981083399</v>
      </c>
      <c r="M13" s="213">
        <v>0.635597592433362</v>
      </c>
      <c r="N13" s="213">
        <v>0.618572656921754</v>
      </c>
      <c r="O13" s="213">
        <v>1.3108340498710229</v>
      </c>
      <c r="P13" s="213">
        <v>1.8839208942390371</v>
      </c>
      <c r="Q13" s="213">
        <v>2.6840928632846079</v>
      </c>
      <c r="R13" s="213">
        <v>3.286328460877042</v>
      </c>
      <c r="S13" s="213">
        <v>1.354858125537403</v>
      </c>
      <c r="T13" s="213">
        <v>1.703955288048151</v>
      </c>
      <c r="U13" s="213">
        <v>1.472484952708512</v>
      </c>
      <c r="V13" s="213">
        <v>0.88091143594153043</v>
      </c>
      <c r="W13" s="213">
        <v>0.87102321582115227</v>
      </c>
      <c r="X13" s="213">
        <v>0.98056749785038677</v>
      </c>
      <c r="Y13" s="213">
        <v>0.41444539982803091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51.046087704213242</v>
      </c>
      <c r="C14" s="204">
        <f t="shared" si="2"/>
        <v>45.505760963026653</v>
      </c>
      <c r="D14" s="204">
        <f t="shared" si="2"/>
        <v>41.478159931212375</v>
      </c>
      <c r="E14" s="204">
        <f t="shared" si="2"/>
        <v>36.600773860705068</v>
      </c>
      <c r="F14" s="204">
        <f t="shared" si="2"/>
        <v>36.895184866723987</v>
      </c>
      <c r="G14" s="204">
        <f t="shared" si="2"/>
        <v>28.66629406706792</v>
      </c>
      <c r="H14" s="204">
        <f t="shared" si="2"/>
        <v>27.096732588134131</v>
      </c>
      <c r="I14" s="204">
        <f t="shared" si="2"/>
        <v>17.669819432502148</v>
      </c>
      <c r="J14" s="204">
        <f t="shared" si="2"/>
        <v>12.783061049011177</v>
      </c>
      <c r="K14" s="204">
        <f t="shared" si="2"/>
        <v>9.7186586414445379</v>
      </c>
      <c r="L14" s="204">
        <f t="shared" si="2"/>
        <v>7.7529664660361135</v>
      </c>
      <c r="M14" s="204">
        <f t="shared" si="2"/>
        <v>6.8453138435081691</v>
      </c>
      <c r="N14" s="204">
        <f t="shared" si="2"/>
        <v>4.8867583834909718</v>
      </c>
      <c r="O14" s="204">
        <f t="shared" si="2"/>
        <v>3.9313843508168529</v>
      </c>
      <c r="P14" s="204">
        <f t="shared" si="2"/>
        <v>2.9760103181427349</v>
      </c>
      <c r="Q14" s="204">
        <f t="shared" si="2"/>
        <v>2.9760103181427349</v>
      </c>
      <c r="R14" s="204">
        <f t="shared" si="2"/>
        <v>1.010318142734308</v>
      </c>
      <c r="S14" s="204">
        <f t="shared" si="2"/>
        <v>1.7384350816852965</v>
      </c>
      <c r="T14" s="204">
        <f t="shared" si="2"/>
        <v>1.402493551160791</v>
      </c>
      <c r="U14" s="204">
        <f t="shared" si="2"/>
        <v>1.4882201203783314</v>
      </c>
      <c r="V14" s="204">
        <f t="shared" si="2"/>
        <v>1.1092863284608769</v>
      </c>
      <c r="W14" s="204">
        <f t="shared" si="2"/>
        <v>1.0260533104041272</v>
      </c>
      <c r="X14" s="204">
        <f t="shared" si="2"/>
        <v>1.7419604471195183</v>
      </c>
      <c r="Y14" s="204">
        <f t="shared" si="2"/>
        <v>1.6564058469475493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1.2479793637145311</v>
      </c>
      <c r="G16" s="204">
        <v>0</v>
      </c>
      <c r="H16" s="204">
        <v>0</v>
      </c>
      <c r="I16" s="204">
        <v>1.098710232158211</v>
      </c>
      <c r="J16" s="204">
        <v>1.098710232158211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0.30326741186586409</v>
      </c>
      <c r="T16" s="204">
        <v>0.18460877042132409</v>
      </c>
      <c r="U16" s="204">
        <v>0.32080825451418737</v>
      </c>
      <c r="V16" s="204">
        <v>0.29002579535683581</v>
      </c>
      <c r="W16" s="204">
        <v>0.1878761822871883</v>
      </c>
      <c r="X16" s="204">
        <v>0.32304385210662079</v>
      </c>
      <c r="Y16" s="204">
        <v>0.748237317282889</v>
      </c>
      <c r="DA16" s="71" t="s">
        <v>2683</v>
      </c>
    </row>
    <row r="17" spans="1:105" ht="12" customHeight="1" x14ac:dyDescent="0.25">
      <c r="A17" s="18" t="s">
        <v>71</v>
      </c>
      <c r="B17" s="204">
        <v>14.378503869303531</v>
      </c>
      <c r="C17" s="204">
        <v>14.378503869303531</v>
      </c>
      <c r="D17" s="204">
        <v>12.32441960447119</v>
      </c>
      <c r="E17" s="204">
        <v>13.351504729148751</v>
      </c>
      <c r="F17" s="204">
        <v>13.351504729148751</v>
      </c>
      <c r="G17" s="204">
        <v>11.297420464316421</v>
      </c>
      <c r="H17" s="204">
        <v>9.9999999999999982</v>
      </c>
      <c r="I17" s="204">
        <v>6.0619088564058474</v>
      </c>
      <c r="J17" s="204">
        <v>4.041272570937231</v>
      </c>
      <c r="K17" s="204">
        <v>3.0309544282029228</v>
      </c>
      <c r="L17" s="204">
        <v>2.020636285468616</v>
      </c>
      <c r="M17" s="204">
        <v>2.020636285468616</v>
      </c>
      <c r="N17" s="204">
        <v>2.020636285468616</v>
      </c>
      <c r="O17" s="204">
        <v>2.020636285468616</v>
      </c>
      <c r="P17" s="204">
        <v>2.020636285468616</v>
      </c>
      <c r="Q17" s="204">
        <v>2.020636285468616</v>
      </c>
      <c r="R17" s="204">
        <v>1.010318142734308</v>
      </c>
      <c r="S17" s="204">
        <v>1.266981943250215</v>
      </c>
      <c r="T17" s="204">
        <v>1.0143594153052451</v>
      </c>
      <c r="U17" s="204">
        <v>0.98202923473774706</v>
      </c>
      <c r="V17" s="204">
        <v>0.74565778159931217</v>
      </c>
      <c r="W17" s="204">
        <v>0.76079105760963028</v>
      </c>
      <c r="X17" s="204">
        <v>0.98710232158211519</v>
      </c>
      <c r="Y17" s="204">
        <v>0.78202923473774721</v>
      </c>
      <c r="DA17" s="71" t="s">
        <v>2684</v>
      </c>
    </row>
    <row r="18" spans="1:105" ht="12" customHeight="1" x14ac:dyDescent="0.25">
      <c r="A18" s="18" t="s">
        <v>32</v>
      </c>
      <c r="B18" s="204">
        <v>36.667583834909713</v>
      </c>
      <c r="C18" s="204">
        <v>27.98314703353396</v>
      </c>
      <c r="D18" s="204">
        <v>26.053310404127259</v>
      </c>
      <c r="E18" s="204">
        <v>21.228632846087699</v>
      </c>
      <c r="F18" s="204">
        <v>20.263714531384348</v>
      </c>
      <c r="G18" s="204">
        <v>17.368873602751499</v>
      </c>
      <c r="H18" s="204">
        <v>17.096732588134131</v>
      </c>
      <c r="I18" s="204">
        <v>10.50920034393809</v>
      </c>
      <c r="J18" s="204">
        <v>7.643078245915734</v>
      </c>
      <c r="K18" s="204">
        <v>6.6877042132416156</v>
      </c>
      <c r="L18" s="204">
        <v>5.732330180567498</v>
      </c>
      <c r="M18" s="204">
        <v>4.8246775580395527</v>
      </c>
      <c r="N18" s="204">
        <v>2.8661220980223558</v>
      </c>
      <c r="O18" s="204">
        <v>1.9107480653482369</v>
      </c>
      <c r="P18" s="204">
        <v>0.95537403267411869</v>
      </c>
      <c r="Q18" s="204">
        <v>0.95537403267411869</v>
      </c>
      <c r="R18" s="204">
        <v>0</v>
      </c>
      <c r="S18" s="204">
        <v>0.16818572656921749</v>
      </c>
      <c r="T18" s="204">
        <v>0.20352536543422181</v>
      </c>
      <c r="U18" s="204">
        <v>0.18538263112639719</v>
      </c>
      <c r="V18" s="204">
        <v>7.3602751504729141E-2</v>
      </c>
      <c r="W18" s="204">
        <v>7.7386070507308682E-2</v>
      </c>
      <c r="X18" s="204">
        <v>0.43181427343078238</v>
      </c>
      <c r="Y18" s="204">
        <v>0.12613929492691309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3.1441100601891661</v>
      </c>
      <c r="D19" s="204">
        <v>3.1004299226139289</v>
      </c>
      <c r="E19" s="204">
        <v>2.020636285468616</v>
      </c>
      <c r="F19" s="204">
        <v>2.031986242476354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15.971453138435081</v>
      </c>
      <c r="C20" s="204">
        <f t="shared" si="3"/>
        <v>17.54110060189166</v>
      </c>
      <c r="D20" s="204">
        <f t="shared" si="3"/>
        <v>24.097334479793641</v>
      </c>
      <c r="E20" s="204">
        <f t="shared" si="3"/>
        <v>31.642562338779019</v>
      </c>
      <c r="F20" s="204">
        <f t="shared" si="3"/>
        <v>27.88065348237317</v>
      </c>
      <c r="G20" s="204">
        <f t="shared" si="3"/>
        <v>30.352536543422179</v>
      </c>
      <c r="H20" s="204">
        <f t="shared" si="3"/>
        <v>34.565692175408429</v>
      </c>
      <c r="I20" s="204">
        <f t="shared" si="3"/>
        <v>33.663370593293202</v>
      </c>
      <c r="J20" s="204">
        <f t="shared" si="3"/>
        <v>30.073344797936372</v>
      </c>
      <c r="K20" s="204">
        <f t="shared" si="3"/>
        <v>23.301633705932929</v>
      </c>
      <c r="L20" s="204">
        <f t="shared" si="3"/>
        <v>19.755202063628541</v>
      </c>
      <c r="M20" s="204">
        <f t="shared" si="3"/>
        <v>19.5828890799656</v>
      </c>
      <c r="N20" s="204">
        <f t="shared" si="3"/>
        <v>17.734393809114358</v>
      </c>
      <c r="O20" s="204">
        <f t="shared" si="3"/>
        <v>18.29337919174549</v>
      </c>
      <c r="P20" s="204">
        <f t="shared" si="3"/>
        <v>16.186844368013759</v>
      </c>
      <c r="Q20" s="204">
        <f t="shared" si="3"/>
        <v>17.971023215821148</v>
      </c>
      <c r="R20" s="204">
        <f t="shared" si="3"/>
        <v>18.09965606190886</v>
      </c>
      <c r="S20" s="204">
        <f t="shared" si="3"/>
        <v>19.62648323301806</v>
      </c>
      <c r="T20" s="204">
        <f t="shared" si="3"/>
        <v>17.46027515047291</v>
      </c>
      <c r="U20" s="204">
        <f t="shared" si="3"/>
        <v>15.77644024075666</v>
      </c>
      <c r="V20" s="204">
        <f t="shared" si="3"/>
        <v>14.362596732588131</v>
      </c>
      <c r="W20" s="204">
        <f t="shared" si="3"/>
        <v>16.1128116938951</v>
      </c>
      <c r="X20" s="204">
        <f t="shared" si="3"/>
        <v>13.672656921754079</v>
      </c>
      <c r="Y20" s="204">
        <f t="shared" si="3"/>
        <v>12.48624247635426</v>
      </c>
      <c r="DA20" s="71"/>
    </row>
    <row r="21" spans="1:105" ht="12" customHeight="1" x14ac:dyDescent="0.25">
      <c r="A21" s="18" t="s">
        <v>73</v>
      </c>
      <c r="B21" s="204">
        <v>15.971453138435081</v>
      </c>
      <c r="C21" s="204">
        <v>17.54110060189166</v>
      </c>
      <c r="D21" s="204">
        <v>24.097334479793641</v>
      </c>
      <c r="E21" s="204">
        <v>31.642562338779019</v>
      </c>
      <c r="F21" s="204">
        <v>27.88065348237317</v>
      </c>
      <c r="G21" s="204">
        <v>30.352536543422179</v>
      </c>
      <c r="H21" s="204">
        <v>34.565692175408429</v>
      </c>
      <c r="I21" s="204">
        <v>33.663370593293202</v>
      </c>
      <c r="J21" s="204">
        <v>30.073344797936372</v>
      </c>
      <c r="K21" s="204">
        <v>23.301633705932929</v>
      </c>
      <c r="L21" s="204">
        <v>19.755202063628541</v>
      </c>
      <c r="M21" s="204">
        <v>19.5828890799656</v>
      </c>
      <c r="N21" s="204">
        <v>17.734393809114358</v>
      </c>
      <c r="O21" s="204">
        <v>18.29337919174549</v>
      </c>
      <c r="P21" s="204">
        <v>16.186844368013759</v>
      </c>
      <c r="Q21" s="204">
        <v>17.971023215821148</v>
      </c>
      <c r="R21" s="204">
        <v>18.09965606190886</v>
      </c>
      <c r="S21" s="204">
        <v>19.62648323301806</v>
      </c>
      <c r="T21" s="204">
        <v>17.46027515047291</v>
      </c>
      <c r="U21" s="204">
        <v>15.77644024075666</v>
      </c>
      <c r="V21" s="204">
        <v>14.362596732588131</v>
      </c>
      <c r="W21" s="204">
        <v>16.1128116938951</v>
      </c>
      <c r="X21" s="204">
        <v>13.672656921754079</v>
      </c>
      <c r="Y21" s="204">
        <v>12.48624247635426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0.23886500429922611</v>
      </c>
      <c r="C23" s="204">
        <f t="shared" si="4"/>
        <v>0.28658641444539978</v>
      </c>
      <c r="D23" s="204">
        <f t="shared" si="4"/>
        <v>0.3343938091143594</v>
      </c>
      <c r="E23" s="204">
        <f t="shared" si="4"/>
        <v>0.35829750644883918</v>
      </c>
      <c r="F23" s="204">
        <f t="shared" si="4"/>
        <v>0.31049011177987962</v>
      </c>
      <c r="G23" s="204">
        <f t="shared" si="4"/>
        <v>0.28658641444539978</v>
      </c>
      <c r="H23" s="204">
        <f t="shared" si="4"/>
        <v>0.3343938091143594</v>
      </c>
      <c r="I23" s="204">
        <f t="shared" si="4"/>
        <v>0.2149613069647463</v>
      </c>
      <c r="J23" s="204">
        <f t="shared" si="4"/>
        <v>0.14333619948409279</v>
      </c>
      <c r="K23" s="204">
        <f t="shared" si="4"/>
        <v>0.19105760963026661</v>
      </c>
      <c r="L23" s="204">
        <f t="shared" si="4"/>
        <v>0.26276870163370591</v>
      </c>
      <c r="M23" s="204">
        <f t="shared" si="4"/>
        <v>0.28658641444539978</v>
      </c>
      <c r="N23" s="204">
        <f t="shared" si="4"/>
        <v>0.9792777300085983</v>
      </c>
      <c r="O23" s="204">
        <f t="shared" si="4"/>
        <v>2.8900257953568351</v>
      </c>
      <c r="P23" s="204">
        <f t="shared" si="4"/>
        <v>3.0333619948409281</v>
      </c>
      <c r="Q23" s="204">
        <f t="shared" si="4"/>
        <v>3.272226999140154</v>
      </c>
      <c r="R23" s="204">
        <f t="shared" si="4"/>
        <v>1.7435941530524499</v>
      </c>
      <c r="S23" s="204">
        <f t="shared" si="4"/>
        <v>1.7609630266552021</v>
      </c>
      <c r="T23" s="204">
        <f t="shared" si="4"/>
        <v>1.942648323301805</v>
      </c>
      <c r="U23" s="204">
        <f t="shared" si="4"/>
        <v>1.326655202063628</v>
      </c>
      <c r="V23" s="204">
        <f t="shared" si="4"/>
        <v>0.95563198624247636</v>
      </c>
      <c r="W23" s="204">
        <f t="shared" si="4"/>
        <v>0.64754944110060186</v>
      </c>
      <c r="X23" s="204">
        <f t="shared" si="4"/>
        <v>0.60696474634565778</v>
      </c>
      <c r="Y23" s="204">
        <f t="shared" si="4"/>
        <v>0.57626827171109196</v>
      </c>
      <c r="DA23" s="71"/>
    </row>
    <row r="24" spans="1:105" ht="12" customHeight="1" x14ac:dyDescent="0.25">
      <c r="A24" s="18" t="s">
        <v>38</v>
      </c>
      <c r="B24" s="204">
        <v>0.23886500429922611</v>
      </c>
      <c r="C24" s="204">
        <v>0.28658641444539978</v>
      </c>
      <c r="D24" s="204">
        <v>0.3343938091143594</v>
      </c>
      <c r="E24" s="204">
        <v>0.35829750644883918</v>
      </c>
      <c r="F24" s="204">
        <v>0.31049011177987962</v>
      </c>
      <c r="G24" s="204">
        <v>0.28658641444539978</v>
      </c>
      <c r="H24" s="204">
        <v>0.3343938091143594</v>
      </c>
      <c r="I24" s="204">
        <v>0.2149613069647463</v>
      </c>
      <c r="J24" s="204">
        <v>0.14333619948409279</v>
      </c>
      <c r="K24" s="204">
        <v>0.19105760963026661</v>
      </c>
      <c r="L24" s="204">
        <v>0.26276870163370591</v>
      </c>
      <c r="M24" s="204">
        <v>0.28658641444539978</v>
      </c>
      <c r="N24" s="204">
        <v>0.9792777300085983</v>
      </c>
      <c r="O24" s="204">
        <v>2.8900257953568351</v>
      </c>
      <c r="P24" s="204">
        <v>3.0333619948409281</v>
      </c>
      <c r="Q24" s="204">
        <v>3.272226999140154</v>
      </c>
      <c r="R24" s="204">
        <v>1.7435941530524499</v>
      </c>
      <c r="S24" s="204">
        <v>1.7609630266552021</v>
      </c>
      <c r="T24" s="204">
        <v>1.942648323301805</v>
      </c>
      <c r="U24" s="204">
        <v>1.326655202063628</v>
      </c>
      <c r="V24" s="204">
        <v>0.95563198624247636</v>
      </c>
      <c r="W24" s="204">
        <v>0.64754944110060186</v>
      </c>
      <c r="X24" s="204">
        <v>0.60696474634565778</v>
      </c>
      <c r="Y24" s="204">
        <v>0.57626827171109196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11.96620808254514</v>
      </c>
      <c r="C30" s="204">
        <v>10.22261392949269</v>
      </c>
      <c r="D30" s="204">
        <v>9.7926913155631983</v>
      </c>
      <c r="E30" s="204">
        <v>12.80214961306965</v>
      </c>
      <c r="F30" s="204">
        <v>10.294239036973339</v>
      </c>
      <c r="G30" s="204">
        <v>11.08245915735168</v>
      </c>
      <c r="H30" s="204">
        <v>9.0522785898538256</v>
      </c>
      <c r="I30" s="204">
        <v>6.926569217540842</v>
      </c>
      <c r="J30" s="204">
        <v>9.9360275150472912</v>
      </c>
      <c r="K30" s="204">
        <v>6.9981943250214949</v>
      </c>
      <c r="L30" s="204">
        <v>7.4281169389509882</v>
      </c>
      <c r="M30" s="204">
        <v>8.3118658641444529</v>
      </c>
      <c r="N30" s="204">
        <v>7.8580395528804807</v>
      </c>
      <c r="O30" s="204">
        <v>7.3564918314703336</v>
      </c>
      <c r="P30" s="204">
        <v>6.7593293207222702</v>
      </c>
      <c r="Q30" s="204">
        <v>7.0220980223559746</v>
      </c>
      <c r="R30" s="204">
        <v>10.700257953568361</v>
      </c>
      <c r="S30" s="204">
        <v>10.67007738607051</v>
      </c>
      <c r="T30" s="204">
        <v>12.51306964746346</v>
      </c>
      <c r="U30" s="204">
        <v>11.86534823731728</v>
      </c>
      <c r="V30" s="204">
        <v>10.17936371453138</v>
      </c>
      <c r="W30" s="204">
        <v>9.5115219260533106</v>
      </c>
      <c r="X30" s="204">
        <v>9.4730008598452287</v>
      </c>
      <c r="Y30" s="204">
        <v>9.4048151332760099</v>
      </c>
      <c r="DA30" s="71" t="s">
        <v>2695</v>
      </c>
    </row>
    <row r="31" spans="1:105" ht="12" customHeight="1" x14ac:dyDescent="0.25">
      <c r="A31" s="21" t="s">
        <v>40</v>
      </c>
      <c r="B31" s="207">
        <v>33.963886500429922</v>
      </c>
      <c r="C31" s="207">
        <v>39.810834049871019</v>
      </c>
      <c r="D31" s="207">
        <v>38.177128116938952</v>
      </c>
      <c r="E31" s="207">
        <v>43.76612209802235</v>
      </c>
      <c r="F31" s="207">
        <v>47.549441100601889</v>
      </c>
      <c r="G31" s="207">
        <v>48.323301805674973</v>
      </c>
      <c r="H31" s="207">
        <v>51.332760103181421</v>
      </c>
      <c r="I31" s="207">
        <v>53.396388650042987</v>
      </c>
      <c r="J31" s="207">
        <v>46.431642304385207</v>
      </c>
      <c r="K31" s="207">
        <v>42.304385210662083</v>
      </c>
      <c r="L31" s="207">
        <v>33.190025795356831</v>
      </c>
      <c r="M31" s="207">
        <v>33.963886500429922</v>
      </c>
      <c r="N31" s="207">
        <v>32.58813413585554</v>
      </c>
      <c r="O31" s="207">
        <v>33.018056749785039</v>
      </c>
      <c r="P31" s="207">
        <v>31.556319862424761</v>
      </c>
      <c r="Q31" s="207">
        <v>32.67411865864144</v>
      </c>
      <c r="R31" s="207">
        <v>31.986242476354249</v>
      </c>
      <c r="S31" s="207">
        <v>31.450902837489249</v>
      </c>
      <c r="T31" s="207">
        <v>31.233791917454859</v>
      </c>
      <c r="U31" s="207">
        <v>29.58865004299226</v>
      </c>
      <c r="V31" s="207">
        <v>24.571367153912291</v>
      </c>
      <c r="W31" s="207">
        <v>25.004815133276011</v>
      </c>
      <c r="X31" s="207">
        <v>25.09131556319862</v>
      </c>
      <c r="Y31" s="207">
        <v>21.5822871883061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211.20304952729239</v>
      </c>
      <c r="C33" s="203">
        <f>TEL_emi!C5</f>
        <v>195.91227052969589</v>
      </c>
      <c r="D33" s="203">
        <f>TEL_emi!D5</f>
        <v>196.65798088348421</v>
      </c>
      <c r="E33" s="203">
        <f>TEL_emi!E5</f>
        <v>201.41842009282101</v>
      </c>
      <c r="F33" s="203">
        <f>TEL_emi!F5</f>
        <v>188.55637114650509</v>
      </c>
      <c r="G33" s="203">
        <f>TEL_emi!G5</f>
        <v>170.47316509074031</v>
      </c>
      <c r="H33" s="203">
        <f>TEL_emi!H5</f>
        <v>176.02537986303449</v>
      </c>
      <c r="I33" s="203">
        <f>TEL_emi!I5</f>
        <v>139.55008278424529</v>
      </c>
      <c r="J33" s="203">
        <f>TEL_emi!J5</f>
        <v>125.2330807752052</v>
      </c>
      <c r="K33" s="203">
        <f>TEL_emi!K5</f>
        <v>88.490315529713769</v>
      </c>
      <c r="L33" s="203">
        <f>TEL_emi!L5</f>
        <v>73.898795925832289</v>
      </c>
      <c r="M33" s="203">
        <f>TEL_emi!M5</f>
        <v>70.490937432183728</v>
      </c>
      <c r="N33" s="203">
        <f>TEL_emi!N5</f>
        <v>59.762220781326072</v>
      </c>
      <c r="O33" s="203">
        <f>TEL_emi!O5</f>
        <v>60.849071945712808</v>
      </c>
      <c r="P33" s="203">
        <f>TEL_emi!P5</f>
        <v>55.094879162940828</v>
      </c>
      <c r="Q33" s="203">
        <f>TEL_emi!Q5</f>
        <v>62.434759133388077</v>
      </c>
      <c r="R33" s="203">
        <f>TEL_emi!R5</f>
        <v>59.16763774700398</v>
      </c>
      <c r="S33" s="203">
        <f>TEL_emi!S5</f>
        <v>56.958383264552239</v>
      </c>
      <c r="T33" s="203">
        <f>TEL_emi!T5</f>
        <v>52.106983285018472</v>
      </c>
      <c r="U33" s="203">
        <f>TEL_emi!U5</f>
        <v>47.49523235869723</v>
      </c>
      <c r="V33" s="203">
        <f>TEL_emi!V5</f>
        <v>40.284895256502573</v>
      </c>
      <c r="W33" s="203">
        <f>TEL_emi!W5</f>
        <v>44.259226313640347</v>
      </c>
      <c r="X33" s="203">
        <f>TEL_emi!X5</f>
        <v>41.439941222771438</v>
      </c>
      <c r="Y33" s="203">
        <f>TEL_emi!Y5</f>
        <v>35.735143261718711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145.51047095644682</v>
      </c>
      <c r="C35" s="284">
        <f t="shared" si="5"/>
        <v>113.37131186113388</v>
      </c>
      <c r="D35" s="284">
        <f t="shared" si="5"/>
        <v>100.00756324860751</v>
      </c>
      <c r="E35" s="284">
        <f t="shared" si="5"/>
        <v>97.890103924046983</v>
      </c>
      <c r="F35" s="284">
        <f t="shared" si="5"/>
        <v>100.75180425316337</v>
      </c>
      <c r="G35" s="284">
        <f t="shared" si="5"/>
        <v>90.983210694800533</v>
      </c>
      <c r="H35" s="284">
        <f t="shared" si="5"/>
        <v>94.595916260549458</v>
      </c>
      <c r="I35" s="284">
        <f t="shared" si="5"/>
        <v>79.058657223815459</v>
      </c>
      <c r="J35" s="284">
        <f t="shared" si="5"/>
        <v>88.573951919513235</v>
      </c>
      <c r="K35" s="284">
        <f t="shared" si="5"/>
        <v>62.034441701857411</v>
      </c>
      <c r="L35" s="284">
        <f t="shared" si="5"/>
        <v>66.320378984669148</v>
      </c>
      <c r="M35" s="284">
        <f t="shared" si="5"/>
        <v>47.226270634470168</v>
      </c>
      <c r="N35" s="284">
        <f t="shared" si="5"/>
        <v>44.646747663054867</v>
      </c>
      <c r="O35" s="284">
        <f t="shared" si="5"/>
        <v>56.140521515626084</v>
      </c>
      <c r="P35" s="284">
        <f t="shared" si="5"/>
        <v>52.158513500967423</v>
      </c>
      <c r="Q35" s="284">
        <f t="shared" si="5"/>
        <v>60.666286639468233</v>
      </c>
      <c r="R35" s="284">
        <f t="shared" si="5"/>
        <v>58.258490801411234</v>
      </c>
      <c r="S35" s="284">
        <f t="shared" si="5"/>
        <v>60.569959218332734</v>
      </c>
      <c r="T35" s="284">
        <f t="shared" si="5"/>
        <v>61.364760963029951</v>
      </c>
      <c r="U35" s="284">
        <f t="shared" si="5"/>
        <v>54.860680515866171</v>
      </c>
      <c r="V35" s="284">
        <f t="shared" si="5"/>
        <v>54.281971919123876</v>
      </c>
      <c r="W35" s="284">
        <f t="shared" si="5"/>
        <v>73.813447800498835</v>
      </c>
      <c r="X35" s="284">
        <f t="shared" si="5"/>
        <v>63.591883303446295</v>
      </c>
      <c r="Y35" s="284">
        <f t="shared" si="5"/>
        <v>56.340660049380695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82.290019057455069</v>
      </c>
      <c r="C36" s="344">
        <f t="shared" si="6"/>
        <v>81.214267110169729</v>
      </c>
      <c r="D36" s="344">
        <f t="shared" si="6"/>
        <v>84.416559249822669</v>
      </c>
      <c r="E36" s="344">
        <f t="shared" si="6"/>
        <v>88.086890818019739</v>
      </c>
      <c r="F36" s="344">
        <f t="shared" si="6"/>
        <v>86.063464907372747</v>
      </c>
      <c r="G36" s="344">
        <f t="shared" si="6"/>
        <v>74.422734224133762</v>
      </c>
      <c r="H36" s="344">
        <f t="shared" si="6"/>
        <v>69.184207572026466</v>
      </c>
      <c r="I36" s="344">
        <f t="shared" si="6"/>
        <v>62.686046444090913</v>
      </c>
      <c r="J36" s="344">
        <f t="shared" si="6"/>
        <v>58.778615280905797</v>
      </c>
      <c r="K36" s="344">
        <f t="shared" si="6"/>
        <v>58.584497493210378</v>
      </c>
      <c r="L36" s="344">
        <f t="shared" si="6"/>
        <v>54.972130712265866</v>
      </c>
      <c r="M36" s="344">
        <f t="shared" si="6"/>
        <v>48.836122411789248</v>
      </c>
      <c r="N36" s="344">
        <f t="shared" si="6"/>
        <v>49.677746196368759</v>
      </c>
      <c r="O36" s="344">
        <f t="shared" si="6"/>
        <v>48.506780718545954</v>
      </c>
      <c r="P36" s="344">
        <f t="shared" si="6"/>
        <v>45.656087741848076</v>
      </c>
      <c r="Q36" s="344">
        <f t="shared" si="6"/>
        <v>45.316254286959328</v>
      </c>
      <c r="R36" s="344">
        <f t="shared" si="6"/>
        <v>44.782117550659237</v>
      </c>
      <c r="S36" s="344">
        <f t="shared" si="6"/>
        <v>44.567239448558688</v>
      </c>
      <c r="T36" s="344">
        <f t="shared" si="6"/>
        <v>44.653240672446998</v>
      </c>
      <c r="U36" s="344">
        <f t="shared" si="6"/>
        <v>44.27108539180896</v>
      </c>
      <c r="V36" s="344">
        <f t="shared" si="6"/>
        <v>46.388642436553589</v>
      </c>
      <c r="W36" s="344">
        <f t="shared" si="6"/>
        <v>44.934769899421809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37.993777519121068</v>
      </c>
      <c r="C37" s="344">
        <f>IF(TEL_ued!C$5=0,"",TEL_ued!C$5/C$5*1000)</f>
        <v>37.795640574616336</v>
      </c>
      <c r="D37" s="344">
        <f>IF(TEL_ued!D$5=0,"",TEL_ued!D$5/D$5*1000)</f>
        <v>39.488148845740632</v>
      </c>
      <c r="E37" s="344">
        <f>IF(TEL_ued!E$5=0,"",TEL_ued!E$5/E$5*1000)</f>
        <v>41.667815523545613</v>
      </c>
      <c r="F37" s="344">
        <f>IF(TEL_ued!F$5=0,"",TEL_ued!F$5/F$5*1000)</f>
        <v>40.73616879017932</v>
      </c>
      <c r="G37" s="344">
        <f>IF(TEL_ued!G$5=0,"",TEL_ued!G$5/G$5*1000)</f>
        <v>35.463803380804123</v>
      </c>
      <c r="H37" s="344">
        <f>IF(TEL_ued!H$5=0,"",TEL_ued!H$5/H$5*1000)</f>
        <v>33.009952594903993</v>
      </c>
      <c r="I37" s="344">
        <f>IF(TEL_ued!I$5=0,"",TEL_ued!I$5/I$5*1000)</f>
        <v>30.228832682555336</v>
      </c>
      <c r="J37" s="344">
        <f>IF(TEL_ued!J$5=0,"",TEL_ued!J$5/J$5*1000)</f>
        <v>28.365873284390762</v>
      </c>
      <c r="K37" s="344">
        <f>IF(TEL_ued!K$5=0,"",TEL_ued!K$5/K$5*1000)</f>
        <v>28.434813524260576</v>
      </c>
      <c r="L37" s="344">
        <f>IF(TEL_ued!L$5=0,"",TEL_ued!L$5/L$5*1000)</f>
        <v>26.661081139027907</v>
      </c>
      <c r="M37" s="344">
        <f>IF(TEL_ued!M$5=0,"",TEL_ued!M$5/M$5*1000)</f>
        <v>23.75337294867062</v>
      </c>
      <c r="N37" s="344">
        <f>IF(TEL_ued!N$5=0,"",TEL_ued!N$5/N$5*1000)</f>
        <v>24.224778060441071</v>
      </c>
      <c r="O37" s="344">
        <f>IF(TEL_ued!O$5=0,"",TEL_ued!O$5/O$5*1000)</f>
        <v>23.541148575666803</v>
      </c>
      <c r="P37" s="344">
        <f>IF(TEL_ued!P$5=0,"",TEL_ued!P$5/P$5*1000)</f>
        <v>22.152400288629707</v>
      </c>
      <c r="Q37" s="344">
        <f>IF(TEL_ued!Q$5=0,"",TEL_ued!Q$5/Q$5*1000)</f>
        <v>21.932499683142861</v>
      </c>
      <c r="R37" s="344">
        <f>IF(TEL_ued!R$5=0,"",TEL_ued!R$5/R$5*1000)</f>
        <v>21.827954120492205</v>
      </c>
      <c r="S37" s="344">
        <f>IF(TEL_ued!S$5=0,"",TEL_ued!S$5/S$5*1000)</f>
        <v>21.800610767334849</v>
      </c>
      <c r="T37" s="344">
        <f>IF(TEL_ued!T$5=0,"",TEL_ued!T$5/T$5*1000)</f>
        <v>21.847944897665379</v>
      </c>
      <c r="U37" s="344">
        <f>IF(TEL_ued!U$5=0,"",TEL_ued!U$5/U$5*1000)</f>
        <v>21.705797596508734</v>
      </c>
      <c r="V37" s="344">
        <f>IF(TEL_ued!V$5=0,"",TEL_ued!V$5/V$5*1000)</f>
        <v>22.779644310674662</v>
      </c>
      <c r="W37" s="344">
        <f>IF(TEL_ued!W$5=0,"",TEL_ued!W$5/W$5*1000)</f>
        <v>22.070364959431508</v>
      </c>
      <c r="X37" s="344">
        <f>IF(TEL_ued!X$5=0,"",TEL_ued!X$5/X$5*1000)</f>
        <v>20.161947296477919</v>
      </c>
      <c r="Y37" s="344">
        <f>IF(TEL_ued!Y$5=0,"",TEL_ued!Y$5/Y$5*1000)</f>
        <v>19.224983660889286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1.8268814728171399</v>
      </c>
      <c r="C38" s="345">
        <f t="shared" si="7"/>
        <v>1.6935977426179185</v>
      </c>
      <c r="D38" s="345">
        <f t="shared" si="7"/>
        <v>1.6992193981195409</v>
      </c>
      <c r="E38" s="345">
        <f t="shared" si="7"/>
        <v>1.5768523926994875</v>
      </c>
      <c r="F38" s="345">
        <f t="shared" si="7"/>
        <v>1.5149819351480158</v>
      </c>
      <c r="G38" s="345">
        <f t="shared" si="7"/>
        <v>1.4137062923637509</v>
      </c>
      <c r="H38" s="345">
        <f t="shared" si="7"/>
        <v>1.4150761966166125</v>
      </c>
      <c r="I38" s="345">
        <f t="shared" si="7"/>
        <v>1.2349997129544201</v>
      </c>
      <c r="J38" s="345">
        <f t="shared" si="7"/>
        <v>1.2199389632254809</v>
      </c>
      <c r="K38" s="345">
        <f t="shared" si="7"/>
        <v>1.064008876484078</v>
      </c>
      <c r="L38" s="345">
        <f t="shared" si="7"/>
        <v>1.0702994878130065</v>
      </c>
      <c r="M38" s="345">
        <f t="shared" si="7"/>
        <v>1.0124205958568757</v>
      </c>
      <c r="N38" s="345">
        <f t="shared" si="7"/>
        <v>0.9241793532487238</v>
      </c>
      <c r="O38" s="345">
        <f t="shared" si="7"/>
        <v>0.91091190564463753</v>
      </c>
      <c r="P38" s="345">
        <f t="shared" si="7"/>
        <v>0.88299037523616597</v>
      </c>
      <c r="Q38" s="345">
        <f t="shared" si="7"/>
        <v>0.93746489745866768</v>
      </c>
      <c r="R38" s="345">
        <f t="shared" si="7"/>
        <v>0.88539320063878291</v>
      </c>
      <c r="S38" s="345">
        <f t="shared" si="7"/>
        <v>0.85520889744705175</v>
      </c>
      <c r="T38" s="345">
        <f t="shared" si="7"/>
        <v>0.78644650073292777</v>
      </c>
      <c r="U38" s="345">
        <f t="shared" si="7"/>
        <v>0.77205675898823245</v>
      </c>
      <c r="V38" s="345">
        <f t="shared" si="7"/>
        <v>0.7738291840639081</v>
      </c>
      <c r="W38" s="345">
        <f t="shared" si="7"/>
        <v>0.83235065680855791</v>
      </c>
      <c r="X38" s="345">
        <f t="shared" si="7"/>
        <v>0.80362189632599312</v>
      </c>
      <c r="Y38" s="345">
        <f t="shared" si="7"/>
        <v>0.77482184516936403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BG: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115.6085124677558</v>
      </c>
      <c r="C5" s="223">
        <v>115.67815993121231</v>
      </c>
      <c r="D5" s="223">
        <v>115.7343078245915</v>
      </c>
      <c r="E5" s="223">
        <v>127.73447979363711</v>
      </c>
      <c r="F5" s="223">
        <v>124.4611349957007</v>
      </c>
      <c r="G5" s="223">
        <v>120.58598452278591</v>
      </c>
      <c r="H5" s="223">
        <v>124.39286328460869</v>
      </c>
      <c r="I5" s="223">
        <v>112.9960447119518</v>
      </c>
      <c r="J5" s="223">
        <v>102.65520206362849</v>
      </c>
      <c r="K5" s="223">
        <v>83.166895958727423</v>
      </c>
      <c r="L5" s="223">
        <v>69.044969905416991</v>
      </c>
      <c r="M5" s="223">
        <v>69.626139294926901</v>
      </c>
      <c r="N5" s="223">
        <v>64.665176268271722</v>
      </c>
      <c r="O5" s="223">
        <v>66.800171969045579</v>
      </c>
      <c r="P5" s="223">
        <v>62.395786758383487</v>
      </c>
      <c r="Q5" s="223">
        <v>66.599570077386062</v>
      </c>
      <c r="R5" s="223">
        <v>66.82639724849524</v>
      </c>
      <c r="S5" s="223">
        <v>66.601719690455695</v>
      </c>
      <c r="T5" s="223">
        <v>66.256233877901963</v>
      </c>
      <c r="U5" s="223">
        <v>61.517798796216653</v>
      </c>
      <c r="V5" s="223">
        <v>52.059157351676667</v>
      </c>
      <c r="W5" s="223">
        <v>53.173774720550277</v>
      </c>
      <c r="X5" s="223">
        <v>51.566466036113482</v>
      </c>
      <c r="Y5" s="223">
        <v>46.120464316423032</v>
      </c>
      <c r="DA5" s="89" t="s">
        <v>2680</v>
      </c>
    </row>
    <row r="6" spans="1:105" ht="12" customHeight="1" x14ac:dyDescent="0.25">
      <c r="A6" s="55" t="s">
        <v>91</v>
      </c>
      <c r="B6" s="259">
        <v>2.2942154980427669</v>
      </c>
      <c r="C6" s="259">
        <v>2.666154641597462</v>
      </c>
      <c r="D6" s="259">
        <v>2.572502550584856</v>
      </c>
      <c r="E6" s="259">
        <v>2.950243456714956</v>
      </c>
      <c r="F6" s="259">
        <v>3.1767709361801648</v>
      </c>
      <c r="G6" s="259">
        <v>3.220627975753517</v>
      </c>
      <c r="H6" s="259">
        <v>3.4171300531560531</v>
      </c>
      <c r="I6" s="259">
        <v>3.5115975025585722</v>
      </c>
      <c r="J6" s="259">
        <v>3.059852268337989</v>
      </c>
      <c r="K6" s="259">
        <v>2.7538146448586969</v>
      </c>
      <c r="L6" s="259">
        <v>2.171462576760165</v>
      </c>
      <c r="M6" s="259">
        <v>2.217752689291236</v>
      </c>
      <c r="N6" s="259">
        <v>2.1201612046680571</v>
      </c>
      <c r="O6" s="259">
        <v>2.1514868179843298</v>
      </c>
      <c r="P6" s="259">
        <v>2.0491368671813981</v>
      </c>
      <c r="Q6" s="259">
        <v>2.129712076909672</v>
      </c>
      <c r="R6" s="259">
        <v>2.0860157002552908</v>
      </c>
      <c r="S6" s="259">
        <v>2.0595178459845869</v>
      </c>
      <c r="T6" s="259">
        <v>2.037565473811437</v>
      </c>
      <c r="U6" s="259">
        <v>1.9253245386991711</v>
      </c>
      <c r="V6" s="259">
        <v>1.6047947745477229</v>
      </c>
      <c r="W6" s="259">
        <v>1.638549335675209</v>
      </c>
      <c r="X6" s="259">
        <v>1.6333767202542431</v>
      </c>
      <c r="Y6" s="259">
        <v>1.410286145560004</v>
      </c>
      <c r="DA6" s="67" t="s">
        <v>2697</v>
      </c>
    </row>
    <row r="7" spans="1:105" ht="12" customHeight="1" x14ac:dyDescent="0.25">
      <c r="A7" s="173" t="s">
        <v>92</v>
      </c>
      <c r="B7" s="224">
        <v>1.8824332291632959</v>
      </c>
      <c r="C7" s="224">
        <v>2.1876140649004809</v>
      </c>
      <c r="D7" s="224">
        <v>2.110771323556806</v>
      </c>
      <c r="E7" s="224">
        <v>2.420712579868681</v>
      </c>
      <c r="F7" s="224">
        <v>2.6065812809683409</v>
      </c>
      <c r="G7" s="224">
        <v>2.6425665442080151</v>
      </c>
      <c r="H7" s="224">
        <v>2.8037990179741978</v>
      </c>
      <c r="I7" s="224">
        <v>2.8813107713301092</v>
      </c>
      <c r="J7" s="224">
        <v>2.5106480150465562</v>
      </c>
      <c r="K7" s="224">
        <v>2.2595402214225202</v>
      </c>
      <c r="L7" s="224">
        <v>1.7817128834955209</v>
      </c>
      <c r="M7" s="224">
        <v>1.819694514290245</v>
      </c>
      <c r="N7" s="224">
        <v>1.7396194499840469</v>
      </c>
      <c r="O7" s="224">
        <v>1.7653225173204761</v>
      </c>
      <c r="P7" s="224">
        <v>1.6813430705078141</v>
      </c>
      <c r="Q7" s="224">
        <v>1.747456063105371</v>
      </c>
      <c r="R7" s="224">
        <v>1.7116026258504951</v>
      </c>
      <c r="S7" s="224">
        <v>1.6898607967053021</v>
      </c>
      <c r="T7" s="224">
        <v>1.671848593896563</v>
      </c>
      <c r="U7" s="224">
        <v>1.579753467650602</v>
      </c>
      <c r="V7" s="224">
        <v>1.3167546868083879</v>
      </c>
      <c r="W7" s="224">
        <v>1.344450736964274</v>
      </c>
      <c r="X7" s="224">
        <v>1.340206539695789</v>
      </c>
      <c r="Y7" s="224">
        <v>1.157157863023593</v>
      </c>
      <c r="DA7" s="177" t="s">
        <v>2698</v>
      </c>
    </row>
    <row r="8" spans="1:105" ht="12" customHeight="1" x14ac:dyDescent="0.25">
      <c r="A8" s="173" t="s">
        <v>93</v>
      </c>
      <c r="B8" s="224">
        <v>1.352998883461118</v>
      </c>
      <c r="C8" s="224">
        <v>1.572347609147221</v>
      </c>
      <c r="D8" s="224">
        <v>1.5171168888064539</v>
      </c>
      <c r="E8" s="224">
        <v>1.7398871667806139</v>
      </c>
      <c r="F8" s="224">
        <v>1.8734802956959951</v>
      </c>
      <c r="G8" s="224">
        <v>1.8993447036495099</v>
      </c>
      <c r="H8" s="224">
        <v>2.0152305441689542</v>
      </c>
      <c r="I8" s="224">
        <v>2.0709421168935158</v>
      </c>
      <c r="J8" s="224">
        <v>1.804528260814712</v>
      </c>
      <c r="K8" s="224">
        <v>1.624044534147437</v>
      </c>
      <c r="L8" s="224">
        <v>1.2806061350124049</v>
      </c>
      <c r="M8" s="224">
        <v>1.3079054321461141</v>
      </c>
      <c r="N8" s="224">
        <v>1.2503514796760331</v>
      </c>
      <c r="O8" s="224">
        <v>1.268825559324092</v>
      </c>
      <c r="P8" s="224">
        <v>1.2084653319274909</v>
      </c>
      <c r="Q8" s="224">
        <v>1.2559840453569859</v>
      </c>
      <c r="R8" s="224">
        <v>1.2302143873300431</v>
      </c>
      <c r="S8" s="224">
        <v>1.214587447631936</v>
      </c>
      <c r="T8" s="224">
        <v>1.201641176863155</v>
      </c>
      <c r="U8" s="224">
        <v>1.1354478048738701</v>
      </c>
      <c r="V8" s="224">
        <v>0.94641743114352928</v>
      </c>
      <c r="W8" s="224">
        <v>0.96632396719307156</v>
      </c>
      <c r="X8" s="224">
        <v>0.96327345040634837</v>
      </c>
      <c r="Y8" s="224">
        <v>0.83170721404820713</v>
      </c>
      <c r="DA8" s="177" t="s">
        <v>2699</v>
      </c>
    </row>
    <row r="9" spans="1:105" ht="12" customHeight="1" x14ac:dyDescent="0.25">
      <c r="A9" s="173" t="s">
        <v>94</v>
      </c>
      <c r="B9" s="224">
        <v>2.6471717285108851</v>
      </c>
      <c r="C9" s="224">
        <v>3.0763322787663019</v>
      </c>
      <c r="D9" s="224">
        <v>2.9682721737517568</v>
      </c>
      <c r="E9" s="224">
        <v>3.4041270654403331</v>
      </c>
      <c r="F9" s="224">
        <v>3.665504926361729</v>
      </c>
      <c r="G9" s="224">
        <v>3.7161092027925209</v>
      </c>
      <c r="H9" s="224">
        <v>3.9428423690262151</v>
      </c>
      <c r="I9" s="224">
        <v>4.0518432721829658</v>
      </c>
      <c r="J9" s="224">
        <v>3.5305987711592199</v>
      </c>
      <c r="K9" s="224">
        <v>3.1774784363754192</v>
      </c>
      <c r="L9" s="224">
        <v>2.5055337424155759</v>
      </c>
      <c r="M9" s="224">
        <v>2.558945410720658</v>
      </c>
      <c r="N9" s="224">
        <v>2.4463398515400661</v>
      </c>
      <c r="O9" s="224">
        <v>2.4824847899819189</v>
      </c>
      <c r="P9" s="224">
        <v>2.3643886929016129</v>
      </c>
      <c r="Q9" s="224">
        <v>2.4573600887419289</v>
      </c>
      <c r="R9" s="224">
        <v>2.4069411926022579</v>
      </c>
      <c r="S9" s="224">
        <v>2.3763667453668309</v>
      </c>
      <c r="T9" s="224">
        <v>2.3510370851670421</v>
      </c>
      <c r="U9" s="224">
        <v>2.2215283138836588</v>
      </c>
      <c r="V9" s="224">
        <v>1.851686278324296</v>
      </c>
      <c r="W9" s="224">
        <v>1.890633848856009</v>
      </c>
      <c r="X9" s="224">
        <v>1.884665446447203</v>
      </c>
      <c r="Y9" s="224">
        <v>1.6272532448769279</v>
      </c>
      <c r="DA9" s="177" t="s">
        <v>2700</v>
      </c>
    </row>
    <row r="10" spans="1:105" ht="12" customHeight="1" x14ac:dyDescent="0.25">
      <c r="A10" s="56" t="s">
        <v>95</v>
      </c>
      <c r="B10" s="260">
        <v>9.7724366306434121</v>
      </c>
      <c r="C10" s="260">
        <v>9.3874344738503837</v>
      </c>
      <c r="D10" s="260">
        <v>9.8583894270783965</v>
      </c>
      <c r="E10" s="260">
        <v>11.01735903906277</v>
      </c>
      <c r="F10" s="260">
        <v>10.18265623942456</v>
      </c>
      <c r="G10" s="260">
        <v>9.7898042925131215</v>
      </c>
      <c r="H10" s="260">
        <v>10.08362606911103</v>
      </c>
      <c r="I10" s="260">
        <v>8.7650005370377588</v>
      </c>
      <c r="J10" s="260">
        <v>7.9634185728524809</v>
      </c>
      <c r="K10" s="260">
        <v>6.2652966150833711</v>
      </c>
      <c r="L10" s="260">
        <v>5.2341224790567074</v>
      </c>
      <c r="M10" s="260">
        <v>5.2461773784011143</v>
      </c>
      <c r="N10" s="260">
        <v>4.8325799780536656</v>
      </c>
      <c r="O10" s="260">
        <v>4.9919033006898914</v>
      </c>
      <c r="P10" s="260">
        <v>4.6268998745407073</v>
      </c>
      <c r="Q10" s="260">
        <v>4.9742912719409453</v>
      </c>
      <c r="R10" s="260">
        <v>4.9573649076952044</v>
      </c>
      <c r="S10" s="260">
        <v>5.0116057835018424</v>
      </c>
      <c r="T10" s="260">
        <v>4.883158390216181</v>
      </c>
      <c r="U10" s="260">
        <v>4.5107279067429342</v>
      </c>
      <c r="V10" s="260">
        <v>3.8591386721940939</v>
      </c>
      <c r="W10" s="260">
        <v>4.0078309955617746</v>
      </c>
      <c r="X10" s="260">
        <v>3.807534877294187</v>
      </c>
      <c r="Y10" s="260">
        <v>3.4186536238720509</v>
      </c>
      <c r="DA10" s="68" t="s">
        <v>2701</v>
      </c>
    </row>
    <row r="11" spans="1:105" ht="12" customHeight="1" x14ac:dyDescent="0.25">
      <c r="A11" s="37" t="s">
        <v>159</v>
      </c>
      <c r="B11" s="226">
        <v>4.1180404206757402</v>
      </c>
      <c r="C11" s="226">
        <v>3.5097514277893511</v>
      </c>
      <c r="D11" s="226">
        <v>2.8944403361982558</v>
      </c>
      <c r="E11" s="226">
        <v>2.830316508215847</v>
      </c>
      <c r="F11" s="226">
        <v>2.64455790046912</v>
      </c>
      <c r="G11" s="226">
        <v>2.0692981034230198</v>
      </c>
      <c r="H11" s="226">
        <v>1.734457535221513</v>
      </c>
      <c r="I11" s="226">
        <v>0.87002611298431709</v>
      </c>
      <c r="J11" s="226">
        <v>0.63846766802519594</v>
      </c>
      <c r="K11" s="226">
        <v>0.39506209444474522</v>
      </c>
      <c r="L11" s="226">
        <v>0.2940034273620632</v>
      </c>
      <c r="M11" s="226">
        <v>0.28715285020130998</v>
      </c>
      <c r="N11" s="226">
        <v>0.26935875383395458</v>
      </c>
      <c r="O11" s="226">
        <v>0.27969232199923399</v>
      </c>
      <c r="P11" s="226">
        <v>0.27095829434318558</v>
      </c>
      <c r="Q11" s="226">
        <v>0.28563964466718739</v>
      </c>
      <c r="R11" s="226">
        <v>0.15176895919164879</v>
      </c>
      <c r="S11" s="226">
        <v>0.18679934442219351</v>
      </c>
      <c r="T11" s="226">
        <v>0.15672624697735549</v>
      </c>
      <c r="U11" s="226">
        <v>0.14757545412336329</v>
      </c>
      <c r="V11" s="226">
        <v>0.113013023529885</v>
      </c>
      <c r="W11" s="226">
        <v>0.1122181809368924</v>
      </c>
      <c r="X11" s="226">
        <v>0.1432838441977152</v>
      </c>
      <c r="Y11" s="226">
        <v>0.1208541581149072</v>
      </c>
      <c r="DA11" s="69" t="s">
        <v>2702</v>
      </c>
    </row>
    <row r="12" spans="1:105" ht="12" customHeight="1" x14ac:dyDescent="0.25">
      <c r="A12" s="37" t="s">
        <v>35</v>
      </c>
      <c r="B12" s="226">
        <v>4.5742651807757158</v>
      </c>
      <c r="C12" s="226">
        <v>4.2817321914778601</v>
      </c>
      <c r="D12" s="226">
        <v>5.6593575317633329</v>
      </c>
      <c r="E12" s="226">
        <v>6.7077433118211047</v>
      </c>
      <c r="F12" s="226">
        <v>5.5223739895085791</v>
      </c>
      <c r="G12" s="226">
        <v>5.5595387019333904</v>
      </c>
      <c r="H12" s="226">
        <v>5.9952725253784456</v>
      </c>
      <c r="I12" s="226">
        <v>4.8314833101265924</v>
      </c>
      <c r="J12" s="226">
        <v>4.7511911126556674</v>
      </c>
      <c r="K12" s="226">
        <v>3.0371925523499872</v>
      </c>
      <c r="L12" s="226">
        <v>2.874390189221959</v>
      </c>
      <c r="M12" s="226">
        <v>2.782926573638218</v>
      </c>
      <c r="N12" s="226">
        <v>2.3640643547662532</v>
      </c>
      <c r="O12" s="226">
        <v>2.5321319527651509</v>
      </c>
      <c r="P12" s="226">
        <v>2.1705834802122439</v>
      </c>
      <c r="Q12" s="226">
        <v>2.5404060703989848</v>
      </c>
      <c r="R12" s="226">
        <v>2.718911841777266</v>
      </c>
      <c r="S12" s="226">
        <v>2.8936593933106338</v>
      </c>
      <c r="T12" s="226">
        <v>2.6977453496620099</v>
      </c>
      <c r="U12" s="226">
        <v>2.3708207970015489</v>
      </c>
      <c r="V12" s="226">
        <v>2.1768169293544042</v>
      </c>
      <c r="W12" s="226">
        <v>2.3766714921028642</v>
      </c>
      <c r="X12" s="226">
        <v>1.9846684597048161</v>
      </c>
      <c r="Y12" s="226">
        <v>1.929613696608713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1.080131029191957</v>
      </c>
      <c r="C15" s="226">
        <v>1.595950854583172</v>
      </c>
      <c r="D15" s="226">
        <v>1.304591559116808</v>
      </c>
      <c r="E15" s="226">
        <v>1.4792992190258181</v>
      </c>
      <c r="F15" s="226">
        <v>2.0157243494468662</v>
      </c>
      <c r="G15" s="226">
        <v>2.1609674871567108</v>
      </c>
      <c r="H15" s="226">
        <v>2.3538960085110712</v>
      </c>
      <c r="I15" s="226">
        <v>3.0634911139268501</v>
      </c>
      <c r="J15" s="226">
        <v>2.573759792171618</v>
      </c>
      <c r="K15" s="226">
        <v>2.8330419682886392</v>
      </c>
      <c r="L15" s="226">
        <v>2.0657288624726848</v>
      </c>
      <c r="M15" s="226">
        <v>2.1760979545615848</v>
      </c>
      <c r="N15" s="226">
        <v>2.199156869453458</v>
      </c>
      <c r="O15" s="226">
        <v>2.1800790259255072</v>
      </c>
      <c r="P15" s="226">
        <v>2.1853580999852782</v>
      </c>
      <c r="Q15" s="226">
        <v>2.1482455568747731</v>
      </c>
      <c r="R15" s="226">
        <v>2.0866841067262878</v>
      </c>
      <c r="S15" s="226">
        <v>1.931147045769015</v>
      </c>
      <c r="T15" s="226">
        <v>2.0286867935768149</v>
      </c>
      <c r="U15" s="226">
        <v>1.9923316556180219</v>
      </c>
      <c r="V15" s="226">
        <v>1.569308719309805</v>
      </c>
      <c r="W15" s="226">
        <v>1.518941322522019</v>
      </c>
      <c r="X15" s="226">
        <v>1.679582573391655</v>
      </c>
      <c r="Y15" s="226">
        <v>1.36818576914843</v>
      </c>
      <c r="DA15" s="69" t="s">
        <v>2706</v>
      </c>
    </row>
    <row r="16" spans="1:105" ht="12" customHeight="1" x14ac:dyDescent="0.25">
      <c r="A16" s="57" t="s">
        <v>2707</v>
      </c>
      <c r="B16" s="261">
        <v>6.0161032363194256</v>
      </c>
      <c r="C16" s="261">
        <v>5.6181648367341408</v>
      </c>
      <c r="D16" s="261">
        <v>5.6941018422887186</v>
      </c>
      <c r="E16" s="261">
        <v>6.1441516345277289</v>
      </c>
      <c r="F16" s="261">
        <v>5.6713314212416233</v>
      </c>
      <c r="G16" s="261">
        <v>5.3311298632259287</v>
      </c>
      <c r="H16" s="261">
        <v>5.3846051515186257</v>
      </c>
      <c r="I16" s="261">
        <v>4.4408227838274454</v>
      </c>
      <c r="J16" s="261">
        <v>4.194549794244832</v>
      </c>
      <c r="K16" s="261">
        <v>3.087554757498975</v>
      </c>
      <c r="L16" s="261">
        <v>2.6992529686028428</v>
      </c>
      <c r="M16" s="261">
        <v>2.6933467507418558</v>
      </c>
      <c r="N16" s="261">
        <v>2.4354020477137981</v>
      </c>
      <c r="O16" s="261">
        <v>2.5641361955284778</v>
      </c>
      <c r="P16" s="261">
        <v>2.3519267264879482</v>
      </c>
      <c r="Q16" s="261">
        <v>2.574844299785604</v>
      </c>
      <c r="R16" s="261">
        <v>2.6520521380503732</v>
      </c>
      <c r="S16" s="261">
        <v>2.6607552674104391</v>
      </c>
      <c r="T16" s="261">
        <v>2.6748597042788171</v>
      </c>
      <c r="U16" s="261">
        <v>2.4452192405509559</v>
      </c>
      <c r="V16" s="261">
        <v>2.094766931598449</v>
      </c>
      <c r="W16" s="261">
        <v>2.131273437201699</v>
      </c>
      <c r="X16" s="261">
        <v>2.0214863816819451</v>
      </c>
      <c r="Y16" s="261">
        <v>1.8696346061447671</v>
      </c>
      <c r="DA16" s="70" t="s">
        <v>2708</v>
      </c>
    </row>
    <row r="17" spans="1:105" ht="12" customHeight="1" x14ac:dyDescent="0.25">
      <c r="A17" s="46" t="s">
        <v>28</v>
      </c>
      <c r="B17" s="229">
        <v>0.19381156717775691</v>
      </c>
      <c r="C17" s="229">
        <v>0.18372264432194091</v>
      </c>
      <c r="D17" s="229">
        <v>0.14771021682615509</v>
      </c>
      <c r="E17" s="229">
        <v>0.2037600204114757</v>
      </c>
      <c r="F17" s="229">
        <v>0.12212946253624229</v>
      </c>
      <c r="G17" s="229">
        <v>0.14977372017388679</v>
      </c>
      <c r="H17" s="229">
        <v>0.16162747645518799</v>
      </c>
      <c r="I17" s="229">
        <v>9.0582825176599754E-2</v>
      </c>
      <c r="J17" s="229">
        <v>0.2614342655109258</v>
      </c>
      <c r="K17" s="229">
        <v>5.1976130271039658E-2</v>
      </c>
      <c r="L17" s="229">
        <v>5.1730060931743801E-2</v>
      </c>
      <c r="M17" s="229">
        <v>4.9791258068809442E-2</v>
      </c>
      <c r="N17" s="229">
        <v>4.8001654162969649E-2</v>
      </c>
      <c r="O17" s="229">
        <v>0.10085222527996519</v>
      </c>
      <c r="P17" s="229">
        <v>0.14430962602746281</v>
      </c>
      <c r="Q17" s="229">
        <v>0.2064979848462529</v>
      </c>
      <c r="R17" s="229">
        <v>0.2481541649447952</v>
      </c>
      <c r="S17" s="229">
        <v>0.1023985545328142</v>
      </c>
      <c r="T17" s="229">
        <v>0.12571788882431209</v>
      </c>
      <c r="U17" s="229">
        <v>0.10865313605154391</v>
      </c>
      <c r="V17" s="229">
        <v>6.5207646153366092E-2</v>
      </c>
      <c r="W17" s="229">
        <v>6.5650673288654274E-2</v>
      </c>
      <c r="X17" s="229">
        <v>7.3371014054771713E-2</v>
      </c>
      <c r="Y17" s="229">
        <v>3.065445393539765E-2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9.9544393735666814E-2</v>
      </c>
      <c r="G19" s="229">
        <v>0</v>
      </c>
      <c r="H19" s="229">
        <v>0</v>
      </c>
      <c r="I19" s="229">
        <v>8.8471095322677648E-2</v>
      </c>
      <c r="J19" s="229">
        <v>8.7365824847624285E-2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2.2920587791916979E-2</v>
      </c>
      <c r="T19" s="229">
        <v>1.362044241337226E-2</v>
      </c>
      <c r="U19" s="229">
        <v>2.3672108064718839E-2</v>
      </c>
      <c r="V19" s="229">
        <v>2.1468559343611901E-2</v>
      </c>
      <c r="W19" s="229">
        <v>1.4160584514877551E-2</v>
      </c>
      <c r="X19" s="229">
        <v>2.4171773044876999E-2</v>
      </c>
      <c r="Y19" s="229">
        <v>5.5343373059300913E-2</v>
      </c>
      <c r="DA19" s="73" t="s">
        <v>2711</v>
      </c>
    </row>
    <row r="20" spans="1:105" ht="12" customHeight="1" x14ac:dyDescent="0.25">
      <c r="A20" s="46" t="s">
        <v>159</v>
      </c>
      <c r="B20" s="229">
        <v>0.82105145221481635</v>
      </c>
      <c r="C20" s="229">
        <v>0.86395840665702006</v>
      </c>
      <c r="D20" s="229">
        <v>0.75105367908066023</v>
      </c>
      <c r="E20" s="229">
        <v>0.83592721903422595</v>
      </c>
      <c r="F20" s="229">
        <v>0.85403377796840818</v>
      </c>
      <c r="G20" s="229">
        <v>0.73721218191701732</v>
      </c>
      <c r="H20" s="229">
        <v>0.66431366069910458</v>
      </c>
      <c r="I20" s="229">
        <v>0.4180643263829073</v>
      </c>
      <c r="J20" s="229">
        <v>0.27057985666913559</v>
      </c>
      <c r="K20" s="229">
        <v>0.20981702804971411</v>
      </c>
      <c r="L20" s="229">
        <v>0.1361795897987369</v>
      </c>
      <c r="M20" s="229">
        <v>0.13579711772180381</v>
      </c>
      <c r="N20" s="229">
        <v>0.1359003141768759</v>
      </c>
      <c r="O20" s="229">
        <v>0.1339437839754323</v>
      </c>
      <c r="P20" s="229">
        <v>0.1340265280457858</v>
      </c>
      <c r="Q20" s="229">
        <v>0.13348022154568301</v>
      </c>
      <c r="R20" s="229">
        <v>6.4829963968100049E-2</v>
      </c>
      <c r="S20" s="229">
        <v>8.1638907178973139E-2</v>
      </c>
      <c r="T20" s="229">
        <v>6.3276209219879906E-2</v>
      </c>
      <c r="U20" s="229">
        <v>6.1573478212483379E-2</v>
      </c>
      <c r="V20" s="229">
        <v>4.6830219068350658E-2</v>
      </c>
      <c r="W20" s="229">
        <v>4.8884168937055307E-2</v>
      </c>
      <c r="X20" s="229">
        <v>6.3138761482059422E-2</v>
      </c>
      <c r="Y20" s="229">
        <v>4.8903814442069309E-2</v>
      </c>
      <c r="DA20" s="73" t="s">
        <v>2712</v>
      </c>
    </row>
    <row r="21" spans="1:105" ht="12" customHeight="1" x14ac:dyDescent="0.25">
      <c r="A21" s="46" t="s">
        <v>32</v>
      </c>
      <c r="B21" s="229">
        <v>2.934172818572542</v>
      </c>
      <c r="C21" s="229">
        <v>2.2243836405769999</v>
      </c>
      <c r="D21" s="229">
        <v>2.0750241410508141</v>
      </c>
      <c r="E21" s="229">
        <v>1.6866528424652589</v>
      </c>
      <c r="F21" s="229">
        <v>1.61632414486037</v>
      </c>
      <c r="G21" s="229">
        <v>1.387556937952904</v>
      </c>
      <c r="H21" s="229">
        <v>1.37408924580842</v>
      </c>
      <c r="I21" s="229">
        <v>0.84622900395432066</v>
      </c>
      <c r="J21" s="229">
        <v>0.60775244990456068</v>
      </c>
      <c r="K21" s="229">
        <v>0.53234125101671326</v>
      </c>
      <c r="L21" s="229">
        <v>0.45210906818780339</v>
      </c>
      <c r="M21" s="229">
        <v>0.37795417769195971</v>
      </c>
      <c r="N21" s="229">
        <v>0.22241300225385979</v>
      </c>
      <c r="O21" s="229">
        <v>0.14700807806962191</v>
      </c>
      <c r="P21" s="229">
        <v>7.318230282022542E-2</v>
      </c>
      <c r="Q21" s="229">
        <v>7.3500740313516014E-2</v>
      </c>
      <c r="R21" s="229">
        <v>0</v>
      </c>
      <c r="S21" s="229">
        <v>1.2711275792738759E-2</v>
      </c>
      <c r="T21" s="229">
        <v>1.5016109544691261E-2</v>
      </c>
      <c r="U21" s="229">
        <v>1.367919190231408E-2</v>
      </c>
      <c r="V21" s="229">
        <v>5.4482913721114077E-3</v>
      </c>
      <c r="W21" s="229">
        <v>5.8327350404529963E-3</v>
      </c>
      <c r="X21" s="229">
        <v>3.2310525480801773E-2</v>
      </c>
      <c r="Y21" s="229">
        <v>9.329892930130361E-3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0.29754984796349521</v>
      </c>
      <c r="D22" s="229">
        <v>0.2934160810022346</v>
      </c>
      <c r="E22" s="229">
        <v>0.19122740871802449</v>
      </c>
      <c r="F22" s="229">
        <v>0.192301537140845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0.91201316301681379</v>
      </c>
      <c r="C23" s="229">
        <v>1.0539887504829031</v>
      </c>
      <c r="D23" s="229">
        <v>1.4684985011805609</v>
      </c>
      <c r="E23" s="229">
        <v>1.981115962249979</v>
      </c>
      <c r="F23" s="229">
        <v>1.783395977368412</v>
      </c>
      <c r="G23" s="229">
        <v>1.980652111034463</v>
      </c>
      <c r="H23" s="229">
        <v>2.2962461503643978</v>
      </c>
      <c r="I23" s="229">
        <v>2.321620909227518</v>
      </c>
      <c r="J23" s="229">
        <v>2.0135343959489411</v>
      </c>
      <c r="K23" s="229">
        <v>1.6130495026217431</v>
      </c>
      <c r="L23" s="229">
        <v>1.331390182767199</v>
      </c>
      <c r="M23" s="229">
        <v>1.316070543149918</v>
      </c>
      <c r="N23" s="229">
        <v>1.1927479020976519</v>
      </c>
      <c r="O23" s="229">
        <v>1.2126301246102631</v>
      </c>
      <c r="P23" s="229">
        <v>1.0736551482639709</v>
      </c>
      <c r="Q23" s="229">
        <v>1.1871390103707391</v>
      </c>
      <c r="R23" s="229">
        <v>1.1614163902400929</v>
      </c>
      <c r="S23" s="229">
        <v>1.264646786361975</v>
      </c>
      <c r="T23" s="229">
        <v>1.089180034993344</v>
      </c>
      <c r="U23" s="229">
        <v>0.98918674217900804</v>
      </c>
      <c r="V23" s="229">
        <v>0.90202713359318354</v>
      </c>
      <c r="W23" s="229">
        <v>1.0353189630936559</v>
      </c>
      <c r="X23" s="229">
        <v>0.87455434490825035</v>
      </c>
      <c r="Y23" s="229">
        <v>0.78082104609181913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2.2605520911392209E-2</v>
      </c>
      <c r="C25" s="229">
        <v>2.7121742691635111E-2</v>
      </c>
      <c r="D25" s="229">
        <v>3.1646101808688522E-2</v>
      </c>
      <c r="E25" s="229">
        <v>3.3908281367149268E-2</v>
      </c>
      <c r="F25" s="229">
        <v>2.9383922250151961E-2</v>
      </c>
      <c r="G25" s="229">
        <v>2.7121742691746768E-2</v>
      </c>
      <c r="H25" s="229">
        <v>3.1646101808667483E-2</v>
      </c>
      <c r="I25" s="229">
        <v>2.0343341352925141E-2</v>
      </c>
      <c r="J25" s="229">
        <v>1.356494001410298E-2</v>
      </c>
      <c r="K25" s="229">
        <v>1.8081161794373451E-2</v>
      </c>
      <c r="L25" s="229">
        <v>2.486770046955615E-2</v>
      </c>
      <c r="M25" s="229">
        <v>2.712174269146516E-2</v>
      </c>
      <c r="N25" s="229">
        <v>9.2676125866728049E-2</v>
      </c>
      <c r="O25" s="229">
        <v>0.27350401848289302</v>
      </c>
      <c r="P25" s="229">
        <v>0.28706895849728659</v>
      </c>
      <c r="Q25" s="229">
        <v>0.30967447940787851</v>
      </c>
      <c r="R25" s="229">
        <v>0.16500891037990889</v>
      </c>
      <c r="S25" s="229">
        <v>0.1666526523611005</v>
      </c>
      <c r="T25" s="229">
        <v>0.18384684447219679</v>
      </c>
      <c r="U25" s="229">
        <v>0.12555096549219971</v>
      </c>
      <c r="V25" s="229">
        <v>9.0438358317388542E-2</v>
      </c>
      <c r="W25" s="229">
        <v>6.1282281490771563E-2</v>
      </c>
      <c r="X25" s="229">
        <v>5.744145864350636E-2</v>
      </c>
      <c r="Y25" s="229">
        <v>5.4536429498172813E-2</v>
      </c>
      <c r="DA25" s="73" t="s">
        <v>2717</v>
      </c>
    </row>
    <row r="26" spans="1:105" ht="12" customHeight="1" x14ac:dyDescent="0.25">
      <c r="A26" s="46" t="s">
        <v>39</v>
      </c>
      <c r="B26" s="229">
        <v>1.1324487144261051</v>
      </c>
      <c r="C26" s="229">
        <v>0.96743980404014596</v>
      </c>
      <c r="D26" s="229">
        <v>0.92675312133960597</v>
      </c>
      <c r="E26" s="229">
        <v>1.2115599002816151</v>
      </c>
      <c r="F26" s="229">
        <v>0.97421820538152637</v>
      </c>
      <c r="G26" s="229">
        <v>1.0488131694559111</v>
      </c>
      <c r="H26" s="229">
        <v>0.85668251638284776</v>
      </c>
      <c r="I26" s="229">
        <v>0.65551128241049528</v>
      </c>
      <c r="J26" s="229">
        <v>0.9403180613495411</v>
      </c>
      <c r="K26" s="229">
        <v>0.66228968374539166</v>
      </c>
      <c r="L26" s="229">
        <v>0.70297636644780304</v>
      </c>
      <c r="M26" s="229">
        <v>0.78661191141790054</v>
      </c>
      <c r="N26" s="229">
        <v>0.74366304915571257</v>
      </c>
      <c r="O26" s="229">
        <v>0.69619796511030285</v>
      </c>
      <c r="P26" s="229">
        <v>0.63968416283321639</v>
      </c>
      <c r="Q26" s="229">
        <v>0.66455186330153493</v>
      </c>
      <c r="R26" s="229">
        <v>1.012642708517477</v>
      </c>
      <c r="S26" s="229">
        <v>1.009786503390921</v>
      </c>
      <c r="T26" s="229">
        <v>1.184202174811021</v>
      </c>
      <c r="U26" s="229">
        <v>1.122903618648688</v>
      </c>
      <c r="V26" s="229">
        <v>0.96334672375043695</v>
      </c>
      <c r="W26" s="229">
        <v>0.90014403083623151</v>
      </c>
      <c r="X26" s="229">
        <v>0.89649850406767806</v>
      </c>
      <c r="Y26" s="229">
        <v>0.89004559618787649</v>
      </c>
      <c r="DA26" s="73" t="s">
        <v>2718</v>
      </c>
    </row>
    <row r="27" spans="1:105" ht="12" customHeight="1" x14ac:dyDescent="0.25">
      <c r="A27" s="57" t="s">
        <v>2719</v>
      </c>
      <c r="B27" s="261">
        <v>51.136877508715131</v>
      </c>
      <c r="C27" s="261">
        <v>47.754401112240203</v>
      </c>
      <c r="D27" s="261">
        <v>48.399865659454107</v>
      </c>
      <c r="E27" s="261">
        <v>52.225288893485711</v>
      </c>
      <c r="F27" s="261">
        <v>48.206317080553809</v>
      </c>
      <c r="G27" s="261">
        <v>45.314603837420393</v>
      </c>
      <c r="H27" s="261">
        <v>45.76914378790832</v>
      </c>
      <c r="I27" s="261">
        <v>37.746993662533278</v>
      </c>
      <c r="J27" s="261">
        <v>35.653673251081067</v>
      </c>
      <c r="K27" s="261">
        <v>26.244215438741289</v>
      </c>
      <c r="L27" s="261">
        <v>22.94365023312416</v>
      </c>
      <c r="M27" s="261">
        <v>22.893447381305791</v>
      </c>
      <c r="N27" s="261">
        <v>20.700917405567282</v>
      </c>
      <c r="O27" s="261">
        <v>21.795157661992071</v>
      </c>
      <c r="P27" s="261">
        <v>19.991377175147559</v>
      </c>
      <c r="Q27" s="261">
        <v>21.886176548177641</v>
      </c>
      <c r="R27" s="261">
        <v>22.542443173428179</v>
      </c>
      <c r="S27" s="261">
        <v>22.616419772988731</v>
      </c>
      <c r="T27" s="261">
        <v>22.736307486369942</v>
      </c>
      <c r="U27" s="261">
        <v>20.784363544683131</v>
      </c>
      <c r="V27" s="261">
        <v>17.80551891858682</v>
      </c>
      <c r="W27" s="261">
        <v>18.115824216214438</v>
      </c>
      <c r="X27" s="261">
        <v>17.182634244296519</v>
      </c>
      <c r="Y27" s="261">
        <v>15.89189415223052</v>
      </c>
      <c r="DA27" s="70" t="s">
        <v>2720</v>
      </c>
    </row>
    <row r="28" spans="1:105" ht="12" customHeight="1" x14ac:dyDescent="0.25">
      <c r="A28" s="46" t="s">
        <v>28</v>
      </c>
      <c r="B28" s="229">
        <v>1.647398321010934</v>
      </c>
      <c r="C28" s="229">
        <v>1.561642476736498</v>
      </c>
      <c r="D28" s="229">
        <v>1.255536843022319</v>
      </c>
      <c r="E28" s="229">
        <v>1.7319601734975441</v>
      </c>
      <c r="F28" s="229">
        <v>1.03810043155806</v>
      </c>
      <c r="G28" s="229">
        <v>1.273076621478038</v>
      </c>
      <c r="H28" s="229">
        <v>1.3738335498690979</v>
      </c>
      <c r="I28" s="229">
        <v>0.76995401400109809</v>
      </c>
      <c r="J28" s="229">
        <v>2.2221912568428701</v>
      </c>
      <c r="K28" s="229">
        <v>0.44179710730383731</v>
      </c>
      <c r="L28" s="229">
        <v>0.43970551791982238</v>
      </c>
      <c r="M28" s="229">
        <v>0.42322569358488032</v>
      </c>
      <c r="N28" s="229">
        <v>0.40801406038524191</v>
      </c>
      <c r="O28" s="229">
        <v>0.85724391487970397</v>
      </c>
      <c r="P28" s="229">
        <v>1.2266318212334339</v>
      </c>
      <c r="Q28" s="229">
        <v>1.75523287119315</v>
      </c>
      <c r="R28" s="229">
        <v>2.10931040203076</v>
      </c>
      <c r="S28" s="229">
        <v>0.87038771352892075</v>
      </c>
      <c r="T28" s="229">
        <v>1.0686020550066531</v>
      </c>
      <c r="U28" s="229">
        <v>0.9235516564381232</v>
      </c>
      <c r="V28" s="229">
        <v>0.55426499230361193</v>
      </c>
      <c r="W28" s="229">
        <v>0.55803072295356126</v>
      </c>
      <c r="X28" s="229">
        <v>0.62365361946555931</v>
      </c>
      <c r="Y28" s="229">
        <v>0.26056285845088012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0.84612734675316847</v>
      </c>
      <c r="G30" s="229">
        <v>0</v>
      </c>
      <c r="H30" s="229">
        <v>0</v>
      </c>
      <c r="I30" s="229">
        <v>0.75200431024276004</v>
      </c>
      <c r="J30" s="229">
        <v>0.74260951120480656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0.19482499623129429</v>
      </c>
      <c r="T30" s="229">
        <v>0.1157737605136642</v>
      </c>
      <c r="U30" s="229">
        <v>0.2012129185501102</v>
      </c>
      <c r="V30" s="229">
        <v>0.18248275442070119</v>
      </c>
      <c r="W30" s="229">
        <v>0.1203649683764592</v>
      </c>
      <c r="X30" s="229">
        <v>0.2054600708814544</v>
      </c>
      <c r="Y30" s="229">
        <v>0.47041867100405782</v>
      </c>
      <c r="DA30" s="73" t="s">
        <v>2723</v>
      </c>
    </row>
    <row r="31" spans="1:105" ht="12" customHeight="1" x14ac:dyDescent="0.25">
      <c r="A31" s="46" t="s">
        <v>159</v>
      </c>
      <c r="B31" s="229">
        <v>6.9789373438259394</v>
      </c>
      <c r="C31" s="229">
        <v>7.343646456584672</v>
      </c>
      <c r="D31" s="229">
        <v>6.3839562721856113</v>
      </c>
      <c r="E31" s="229">
        <v>7.1053813617909221</v>
      </c>
      <c r="F31" s="229">
        <v>7.2592871127314718</v>
      </c>
      <c r="G31" s="229">
        <v>6.2663035462946466</v>
      </c>
      <c r="H31" s="229">
        <v>5.6466661159423897</v>
      </c>
      <c r="I31" s="229">
        <v>3.5535467742547131</v>
      </c>
      <c r="J31" s="229">
        <v>2.2999287816876541</v>
      </c>
      <c r="K31" s="229">
        <v>1.78344473842257</v>
      </c>
      <c r="L31" s="229">
        <v>1.157526513289264</v>
      </c>
      <c r="M31" s="229">
        <v>1.154275500635332</v>
      </c>
      <c r="N31" s="229">
        <v>1.1551526705034449</v>
      </c>
      <c r="O31" s="229">
        <v>1.1385221637911751</v>
      </c>
      <c r="P31" s="229">
        <v>1.139225488389179</v>
      </c>
      <c r="Q31" s="229">
        <v>1.1345818831383061</v>
      </c>
      <c r="R31" s="229">
        <v>0.55105469372885041</v>
      </c>
      <c r="S31" s="229">
        <v>0.69393071102127157</v>
      </c>
      <c r="T31" s="229">
        <v>0.53784777836897923</v>
      </c>
      <c r="U31" s="229">
        <v>0.52337456480610878</v>
      </c>
      <c r="V31" s="229">
        <v>0.39805686208098079</v>
      </c>
      <c r="W31" s="229">
        <v>0.41551543596496998</v>
      </c>
      <c r="X31" s="229">
        <v>0.53667947259750493</v>
      </c>
      <c r="Y31" s="229">
        <v>0.41568242275758921</v>
      </c>
      <c r="DA31" s="73" t="s">
        <v>2724</v>
      </c>
    </row>
    <row r="32" spans="1:105" ht="12" customHeight="1" x14ac:dyDescent="0.25">
      <c r="A32" s="46" t="s">
        <v>32</v>
      </c>
      <c r="B32" s="229">
        <v>24.94046895786661</v>
      </c>
      <c r="C32" s="229">
        <v>18.9072609449045</v>
      </c>
      <c r="D32" s="229">
        <v>17.637705198931918</v>
      </c>
      <c r="E32" s="229">
        <v>14.336549160954711</v>
      </c>
      <c r="F32" s="229">
        <v>13.738755231313149</v>
      </c>
      <c r="G32" s="229">
        <v>11.794233972599679</v>
      </c>
      <c r="H32" s="229">
        <v>11.67975858937157</v>
      </c>
      <c r="I32" s="229">
        <v>7.1929465336117273</v>
      </c>
      <c r="J32" s="229">
        <v>5.1658958241887669</v>
      </c>
      <c r="K32" s="229">
        <v>4.5249006336420647</v>
      </c>
      <c r="L32" s="229">
        <v>3.84292707959633</v>
      </c>
      <c r="M32" s="229">
        <v>3.212610510381658</v>
      </c>
      <c r="N32" s="229">
        <v>1.890510519157808</v>
      </c>
      <c r="O32" s="229">
        <v>1.249568663591786</v>
      </c>
      <c r="P32" s="229">
        <v>0.62204957397191607</v>
      </c>
      <c r="Q32" s="229">
        <v>0.6247562926648863</v>
      </c>
      <c r="R32" s="229">
        <v>0</v>
      </c>
      <c r="S32" s="229">
        <v>0.1080458442382794</v>
      </c>
      <c r="T32" s="229">
        <v>0.1276369311298757</v>
      </c>
      <c r="U32" s="229">
        <v>0.1162731311696697</v>
      </c>
      <c r="V32" s="229">
        <v>4.6310476662946978E-2</v>
      </c>
      <c r="W32" s="229">
        <v>4.957824784385044E-2</v>
      </c>
      <c r="X32" s="229">
        <v>0.27463946658681498</v>
      </c>
      <c r="Y32" s="229">
        <v>7.9304089906108072E-2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2.5291737076897101</v>
      </c>
      <c r="D33" s="229">
        <v>2.4940366885189942</v>
      </c>
      <c r="E33" s="229">
        <v>1.625432974103209</v>
      </c>
      <c r="F33" s="229">
        <v>1.634563065697183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7.7521118856429174</v>
      </c>
      <c r="C34" s="229">
        <v>8.958904379104677</v>
      </c>
      <c r="D34" s="229">
        <v>12.48223726003476</v>
      </c>
      <c r="E34" s="229">
        <v>16.83948567912482</v>
      </c>
      <c r="F34" s="229">
        <v>15.158865807631511</v>
      </c>
      <c r="G34" s="229">
        <v>16.835542943792941</v>
      </c>
      <c r="H34" s="229">
        <v>19.518092278097392</v>
      </c>
      <c r="I34" s="229">
        <v>19.73377772843391</v>
      </c>
      <c r="J34" s="229">
        <v>17.115042365566001</v>
      </c>
      <c r="K34" s="229">
        <v>13.710920772284821</v>
      </c>
      <c r="L34" s="229">
        <v>11.316816553521191</v>
      </c>
      <c r="M34" s="229">
        <v>11.186599616774309</v>
      </c>
      <c r="N34" s="229">
        <v>10.138357167830041</v>
      </c>
      <c r="O34" s="229">
        <v>10.30735605918724</v>
      </c>
      <c r="P34" s="229">
        <v>9.1260687602437525</v>
      </c>
      <c r="Q34" s="229">
        <v>10.090681588151289</v>
      </c>
      <c r="R34" s="229">
        <v>9.8720393170407892</v>
      </c>
      <c r="S34" s="229">
        <v>10.749497684076781</v>
      </c>
      <c r="T34" s="229">
        <v>9.258030297443419</v>
      </c>
      <c r="U34" s="229">
        <v>8.4080873085215693</v>
      </c>
      <c r="V34" s="229">
        <v>7.6672306355420634</v>
      </c>
      <c r="W34" s="229">
        <v>8.8002111862960746</v>
      </c>
      <c r="X34" s="229">
        <v>7.4337119317201257</v>
      </c>
      <c r="Y34" s="229">
        <v>6.6369788917804629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0.19214692774683381</v>
      </c>
      <c r="C36" s="229">
        <v>0.23053481287889849</v>
      </c>
      <c r="D36" s="229">
        <v>0.26899186537385228</v>
      </c>
      <c r="E36" s="229">
        <v>0.28822039162076879</v>
      </c>
      <c r="F36" s="229">
        <v>0.24976333912629181</v>
      </c>
      <c r="G36" s="229">
        <v>0.23053481287984759</v>
      </c>
      <c r="H36" s="229">
        <v>0.26899186537367348</v>
      </c>
      <c r="I36" s="229">
        <v>0.17291840149986379</v>
      </c>
      <c r="J36" s="229">
        <v>0.11530199011987539</v>
      </c>
      <c r="K36" s="229">
        <v>0.1536898752521744</v>
      </c>
      <c r="L36" s="229">
        <v>0.2113754539912274</v>
      </c>
      <c r="M36" s="229">
        <v>0.23053481287745389</v>
      </c>
      <c r="N36" s="229">
        <v>0.78774706986718845</v>
      </c>
      <c r="O36" s="229">
        <v>2.32478415710459</v>
      </c>
      <c r="P36" s="229">
        <v>2.440086147226936</v>
      </c>
      <c r="Q36" s="229">
        <v>2.632233074966968</v>
      </c>
      <c r="R36" s="229">
        <v>1.4025757382292261</v>
      </c>
      <c r="S36" s="229">
        <v>1.4165475450693541</v>
      </c>
      <c r="T36" s="229">
        <v>1.5626981780136719</v>
      </c>
      <c r="U36" s="229">
        <v>1.067183206683697</v>
      </c>
      <c r="V36" s="229">
        <v>0.76872604569780278</v>
      </c>
      <c r="W36" s="229">
        <v>0.52089939267155805</v>
      </c>
      <c r="X36" s="229">
        <v>0.48825239846980389</v>
      </c>
      <c r="Y36" s="229">
        <v>0.46355965073446898</v>
      </c>
      <c r="DA36" s="73" t="s">
        <v>2729</v>
      </c>
    </row>
    <row r="37" spans="1:105" ht="12" customHeight="1" x14ac:dyDescent="0.25">
      <c r="A37" s="46" t="s">
        <v>39</v>
      </c>
      <c r="B37" s="229">
        <v>9.6258140726218961</v>
      </c>
      <c r="C37" s="229">
        <v>8.2232383343412412</v>
      </c>
      <c r="D37" s="229">
        <v>7.8774015313866492</v>
      </c>
      <c r="E37" s="229">
        <v>10.298259152393729</v>
      </c>
      <c r="F37" s="229">
        <v>8.2808547457429782</v>
      </c>
      <c r="G37" s="229">
        <v>8.9149119403752444</v>
      </c>
      <c r="H37" s="229">
        <v>7.2818013892542064</v>
      </c>
      <c r="I37" s="229">
        <v>5.57184590048921</v>
      </c>
      <c r="J37" s="229">
        <v>7.9927035214711006</v>
      </c>
      <c r="K37" s="229">
        <v>5.629462311835832</v>
      </c>
      <c r="L37" s="229">
        <v>5.9752991148063277</v>
      </c>
      <c r="M37" s="229">
        <v>6.686201247052157</v>
      </c>
      <c r="N37" s="229">
        <v>6.3211359178235567</v>
      </c>
      <c r="O37" s="229">
        <v>5.9176827034375741</v>
      </c>
      <c r="P37" s="229">
        <v>5.4373153840823392</v>
      </c>
      <c r="Q37" s="229">
        <v>5.6486908380630494</v>
      </c>
      <c r="R37" s="229">
        <v>8.6074630223985551</v>
      </c>
      <c r="S37" s="229">
        <v>8.5831852788228229</v>
      </c>
      <c r="T37" s="229">
        <v>10.065718485893679</v>
      </c>
      <c r="U37" s="229">
        <v>9.5446807585138487</v>
      </c>
      <c r="V37" s="229">
        <v>8.1884471518787176</v>
      </c>
      <c r="W37" s="229">
        <v>7.6512242621079656</v>
      </c>
      <c r="X37" s="229">
        <v>7.6202372845752597</v>
      </c>
      <c r="Y37" s="229">
        <v>7.5653875675969493</v>
      </c>
      <c r="DA37" s="73" t="s">
        <v>2730</v>
      </c>
    </row>
    <row r="38" spans="1:105" ht="12" customHeight="1" x14ac:dyDescent="0.25">
      <c r="A38" s="57" t="s">
        <v>2731</v>
      </c>
      <c r="B38" s="261">
        <v>8.3532974544121235</v>
      </c>
      <c r="C38" s="261">
        <v>9.7075374129958849</v>
      </c>
      <c r="D38" s="261">
        <v>9.3665477482833204</v>
      </c>
      <c r="E38" s="261">
        <v>10.741912073167271</v>
      </c>
      <c r="F38" s="261">
        <v>11.56670443429701</v>
      </c>
      <c r="G38" s="261">
        <v>11.72638903992306</v>
      </c>
      <c r="H38" s="261">
        <v>12.4418581422605</v>
      </c>
      <c r="I38" s="261">
        <v>12.78581654777736</v>
      </c>
      <c r="J38" s="261">
        <v>11.14100056676909</v>
      </c>
      <c r="K38" s="261">
        <v>10.026709732562431</v>
      </c>
      <c r="L38" s="261">
        <v>7.9063509205113727</v>
      </c>
      <c r="M38" s="261">
        <v>8.0748944071629598</v>
      </c>
      <c r="N38" s="261">
        <v>7.719561309304205</v>
      </c>
      <c r="O38" s="261">
        <v>7.83361867060961</v>
      </c>
      <c r="P38" s="261">
        <v>7.4609598753784221</v>
      </c>
      <c r="Q38" s="261">
        <v>7.7543362800300848</v>
      </c>
      <c r="R38" s="261">
        <v>7.59523665221157</v>
      </c>
      <c r="S38" s="261">
        <v>7.498757285379777</v>
      </c>
      <c r="T38" s="261">
        <v>7.4188281354160006</v>
      </c>
      <c r="U38" s="261">
        <v>7.010156012699543</v>
      </c>
      <c r="V38" s="261">
        <v>5.8430989227122234</v>
      </c>
      <c r="W38" s="261">
        <v>5.9660001452789624</v>
      </c>
      <c r="X38" s="261">
        <v>5.9471665199000627</v>
      </c>
      <c r="Y38" s="261">
        <v>5.1348880171671922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29.087669129398734</v>
      </c>
      <c r="C39" s="261">
        <f t="shared" si="0"/>
        <v>30.145915170814781</v>
      </c>
      <c r="D39" s="261">
        <f t="shared" si="0"/>
        <v>29.809610759547844</v>
      </c>
      <c r="E39" s="261">
        <f t="shared" si="0"/>
        <v>33.148967517464413</v>
      </c>
      <c r="F39" s="261">
        <f t="shared" si="0"/>
        <v>33.26729387421657</v>
      </c>
      <c r="G39" s="261">
        <f t="shared" si="0"/>
        <v>32.642317016051528</v>
      </c>
      <c r="H39" s="261">
        <f t="shared" si="0"/>
        <v>33.968989004929973</v>
      </c>
      <c r="I39" s="261">
        <f t="shared" si="0"/>
        <v>32.049860091197864</v>
      </c>
      <c r="J39" s="261">
        <f t="shared" si="0"/>
        <v>28.70865348832039</v>
      </c>
      <c r="K39" s="261">
        <f t="shared" si="0"/>
        <v>24.048860417872461</v>
      </c>
      <c r="L39" s="261">
        <f t="shared" si="0"/>
        <v>19.620979395072606</v>
      </c>
      <c r="M39" s="261">
        <f t="shared" si="0"/>
        <v>19.850828381918319</v>
      </c>
      <c r="N39" s="261">
        <f t="shared" si="0"/>
        <v>18.587488909011036</v>
      </c>
      <c r="O39" s="261">
        <f t="shared" si="0"/>
        <v>19.072627563831198</v>
      </c>
      <c r="P39" s="261">
        <f t="shared" si="0"/>
        <v>17.923430371650397</v>
      </c>
      <c r="Q39" s="261">
        <f t="shared" si="0"/>
        <v>18.973893817535199</v>
      </c>
      <c r="R39" s="261">
        <f t="shared" si="0"/>
        <v>18.857393763481358</v>
      </c>
      <c r="S39" s="261">
        <f t="shared" si="0"/>
        <v>18.722119911562615</v>
      </c>
      <c r="T39" s="261">
        <f t="shared" si="0"/>
        <v>18.558589637457956</v>
      </c>
      <c r="U39" s="261">
        <f t="shared" si="0"/>
        <v>17.332845269076635</v>
      </c>
      <c r="V39" s="261">
        <f t="shared" si="0"/>
        <v>14.592808951931886</v>
      </c>
      <c r="W39" s="261">
        <f t="shared" si="0"/>
        <v>14.923616669272329</v>
      </c>
      <c r="X39" s="261">
        <f t="shared" si="0"/>
        <v>14.603761636949805</v>
      </c>
      <c r="Y39" s="261">
        <f t="shared" si="0"/>
        <v>12.894701309736035</v>
      </c>
      <c r="DA39" s="70"/>
    </row>
    <row r="40" spans="1:105" ht="12" customHeight="1" x14ac:dyDescent="0.25">
      <c r="A40" s="60" t="s">
        <v>2734</v>
      </c>
      <c r="B40" s="329">
        <v>9.3821628347241202</v>
      </c>
      <c r="C40" s="329">
        <v>8.7105671529742779</v>
      </c>
      <c r="D40" s="329">
        <v>8.8357057056127388</v>
      </c>
      <c r="E40" s="329">
        <v>9.50709560348362</v>
      </c>
      <c r="F40" s="329">
        <v>8.8176933199072582</v>
      </c>
      <c r="G40" s="329">
        <v>8.3015736897183228</v>
      </c>
      <c r="H40" s="329">
        <v>8.4330453525474773</v>
      </c>
      <c r="I40" s="329">
        <v>6.973452555797885</v>
      </c>
      <c r="J40" s="329">
        <v>6.5114914854111223</v>
      </c>
      <c r="K40" s="329">
        <v>4.805094163096892</v>
      </c>
      <c r="L40" s="329">
        <v>4.1644441245612054</v>
      </c>
      <c r="M40" s="329">
        <v>4.1324760371791047</v>
      </c>
      <c r="N40" s="329">
        <v>3.7095373858001039</v>
      </c>
      <c r="O40" s="329">
        <v>3.875918477829376</v>
      </c>
      <c r="P40" s="329">
        <v>3.5458993776867729</v>
      </c>
      <c r="Q40" s="329">
        <v>3.8918842686719199</v>
      </c>
      <c r="R40" s="329">
        <v>3.9461230450752591</v>
      </c>
      <c r="S40" s="329">
        <v>3.955044122204487</v>
      </c>
      <c r="T40" s="329">
        <v>3.9036194878423611</v>
      </c>
      <c r="U40" s="329">
        <v>3.572935859630499</v>
      </c>
      <c r="V40" s="329">
        <v>3.0632563337415988</v>
      </c>
      <c r="W40" s="329">
        <v>3.1596139272125798</v>
      </c>
      <c r="X40" s="329">
        <v>2.9868254020692819</v>
      </c>
      <c r="Y40" s="329">
        <v>2.7319036012612248</v>
      </c>
      <c r="DA40" s="72" t="s">
        <v>2735</v>
      </c>
    </row>
    <row r="41" spans="1:105" ht="12" customHeight="1" x14ac:dyDescent="0.25">
      <c r="A41" s="59" t="s">
        <v>28</v>
      </c>
      <c r="B41" s="230">
        <v>0.37406981129946998</v>
      </c>
      <c r="C41" s="230">
        <v>0.36992803078596309</v>
      </c>
      <c r="D41" s="230">
        <v>0.29379554749188802</v>
      </c>
      <c r="E41" s="230">
        <v>0.41151016091217801</v>
      </c>
      <c r="F41" s="230">
        <v>0.24062507643276329</v>
      </c>
      <c r="G41" s="230">
        <v>0.29219755830263527</v>
      </c>
      <c r="H41" s="230">
        <v>0.30314235102346182</v>
      </c>
      <c r="I41" s="230">
        <v>0.1677769922305028</v>
      </c>
      <c r="J41" s="230">
        <v>0.52530145882588941</v>
      </c>
      <c r="K41" s="230">
        <v>0.1037520228283947</v>
      </c>
      <c r="L41" s="230">
        <v>0.1092756292853357</v>
      </c>
      <c r="M41" s="230">
        <v>0.1094699654939609</v>
      </c>
      <c r="N41" s="230">
        <v>0.1113551779224831</v>
      </c>
      <c r="O41" s="230">
        <v>0.24516220272165989</v>
      </c>
      <c r="P41" s="230">
        <v>0.35904917918295343</v>
      </c>
      <c r="Q41" s="230">
        <v>0.50209749002417847</v>
      </c>
      <c r="R41" s="230">
        <v>0.664166117889473</v>
      </c>
      <c r="S41" s="230">
        <v>0.27284673261058162</v>
      </c>
      <c r="T41" s="230">
        <v>0.37553626276528101</v>
      </c>
      <c r="U41" s="230">
        <v>0.32438348173181109</v>
      </c>
      <c r="V41" s="230">
        <v>0.19188397490095099</v>
      </c>
      <c r="W41" s="230">
        <v>0.17731443471806899</v>
      </c>
      <c r="X41" s="230">
        <v>0.20528044931822001</v>
      </c>
      <c r="Y41" s="230">
        <v>9.0530003234282633E-2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0.19612693656119071</v>
      </c>
      <c r="G42" s="295">
        <v>0</v>
      </c>
      <c r="H42" s="295">
        <v>0</v>
      </c>
      <c r="I42" s="295">
        <v>0.1638656582375117</v>
      </c>
      <c r="J42" s="295">
        <v>0.17554468292170439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6.1073200857874037E-2</v>
      </c>
      <c r="T42" s="295">
        <v>4.0686095582432157E-2</v>
      </c>
      <c r="U42" s="295">
        <v>7.0672979290008042E-2</v>
      </c>
      <c r="V42" s="295">
        <v>6.3174684952748431E-2</v>
      </c>
      <c r="W42" s="295">
        <v>3.8246005909080019E-2</v>
      </c>
      <c r="X42" s="295">
        <v>6.7628783592472153E-2</v>
      </c>
      <c r="Y42" s="295">
        <v>0.1634423419387401</v>
      </c>
      <c r="DA42" s="122" t="s">
        <v>2737</v>
      </c>
    </row>
    <row r="43" spans="1:105" ht="12" customHeight="1" x14ac:dyDescent="0.25">
      <c r="A43" s="59" t="s">
        <v>159</v>
      </c>
      <c r="B43" s="295">
        <v>1.584686436777343</v>
      </c>
      <c r="C43" s="295">
        <v>1.7395919443417329</v>
      </c>
      <c r="D43" s="295">
        <v>1.4938453925702151</v>
      </c>
      <c r="E43" s="295">
        <v>1.6882239397158509</v>
      </c>
      <c r="F43" s="295">
        <v>1.682656574688737</v>
      </c>
      <c r="G43" s="295">
        <v>1.438246971878768</v>
      </c>
      <c r="H43" s="295">
        <v>1.245961449983801</v>
      </c>
      <c r="I43" s="295">
        <v>0.77433636125444205</v>
      </c>
      <c r="J43" s="295">
        <v>0.54367775073178726</v>
      </c>
      <c r="K43" s="295">
        <v>0.41882573732368078</v>
      </c>
      <c r="L43" s="295">
        <v>0.28766852586373348</v>
      </c>
      <c r="M43" s="295">
        <v>0.298560557972675</v>
      </c>
      <c r="N43" s="295">
        <v>0.31526421180213671</v>
      </c>
      <c r="O43" s="295">
        <v>0.32560464609613932</v>
      </c>
      <c r="P43" s="295">
        <v>0.33346434474456083</v>
      </c>
      <c r="Q43" s="295">
        <v>0.32455563310149599</v>
      </c>
      <c r="R43" s="295">
        <v>0.17351256426095499</v>
      </c>
      <c r="S43" s="295">
        <v>0.2175314796122757</v>
      </c>
      <c r="T43" s="295">
        <v>0.18901455755111579</v>
      </c>
      <c r="U43" s="295">
        <v>0.18382736081752851</v>
      </c>
      <c r="V43" s="295">
        <v>0.1378054432325736</v>
      </c>
      <c r="W43" s="295">
        <v>0.13203015822283309</v>
      </c>
      <c r="X43" s="295">
        <v>0.17665223103986999</v>
      </c>
      <c r="Y43" s="295">
        <v>0.14442477066919779</v>
      </c>
      <c r="DA43" s="122" t="s">
        <v>2738</v>
      </c>
    </row>
    <row r="44" spans="1:105" ht="12" customHeight="1" x14ac:dyDescent="0.25">
      <c r="A44" s="59" t="s">
        <v>32</v>
      </c>
      <c r="B44" s="295">
        <v>5.663157718325448</v>
      </c>
      <c r="C44" s="295">
        <v>4.4788265644013032</v>
      </c>
      <c r="D44" s="295">
        <v>4.1272219801586587</v>
      </c>
      <c r="E44" s="295">
        <v>3.4063344772160771</v>
      </c>
      <c r="F44" s="295">
        <v>3.184556067146628</v>
      </c>
      <c r="G44" s="295">
        <v>2.7070219582247441</v>
      </c>
      <c r="H44" s="295">
        <v>2.5771895572836501</v>
      </c>
      <c r="I44" s="295">
        <v>1.567380535381528</v>
      </c>
      <c r="J44" s="295">
        <v>1.2211606918318509</v>
      </c>
      <c r="K44" s="295">
        <v>1.062631660725162</v>
      </c>
      <c r="L44" s="295">
        <v>0.95504435993254755</v>
      </c>
      <c r="M44" s="295">
        <v>0.83096174700103331</v>
      </c>
      <c r="N44" s="295">
        <v>0.51595804082431596</v>
      </c>
      <c r="O44" s="295">
        <v>0.35736270704366851</v>
      </c>
      <c r="P44" s="295">
        <v>0.18208103285722479</v>
      </c>
      <c r="Q44" s="295">
        <v>0.17871621000956731</v>
      </c>
      <c r="R44" s="295">
        <v>0</v>
      </c>
      <c r="S44" s="295">
        <v>3.3869912355543423E-2</v>
      </c>
      <c r="T44" s="295">
        <v>4.4855141240622703E-2</v>
      </c>
      <c r="U44" s="295">
        <v>4.0839170021242911E-2</v>
      </c>
      <c r="V44" s="295">
        <v>1.6032472671079951E-2</v>
      </c>
      <c r="W44" s="295">
        <v>1.5753503578110759E-2</v>
      </c>
      <c r="X44" s="295">
        <v>9.0399720841467981E-2</v>
      </c>
      <c r="Y44" s="295">
        <v>2.7553426295579369E-2</v>
      </c>
      <c r="DA44" s="122" t="s">
        <v>2739</v>
      </c>
    </row>
    <row r="45" spans="1:105" ht="12" customHeight="1" x14ac:dyDescent="0.25">
      <c r="A45" s="59" t="s">
        <v>35</v>
      </c>
      <c r="B45" s="295">
        <v>1.760248868321858</v>
      </c>
      <c r="C45" s="295">
        <v>2.122220613445279</v>
      </c>
      <c r="D45" s="295">
        <v>2.9208427853919781</v>
      </c>
      <c r="E45" s="295">
        <v>4.0010270256395142</v>
      </c>
      <c r="F45" s="295">
        <v>3.5137286650779389</v>
      </c>
      <c r="G45" s="295">
        <v>3.8641072013121751</v>
      </c>
      <c r="H45" s="295">
        <v>4.3067519942565644</v>
      </c>
      <c r="I45" s="295">
        <v>4.3000930086939002</v>
      </c>
      <c r="J45" s="295">
        <v>4.0458069010998896</v>
      </c>
      <c r="K45" s="295">
        <v>3.219884742219655</v>
      </c>
      <c r="L45" s="295">
        <v>2.8124556094795881</v>
      </c>
      <c r="M45" s="295">
        <v>2.893483766711435</v>
      </c>
      <c r="N45" s="295">
        <v>2.7669599552511679</v>
      </c>
      <c r="O45" s="295">
        <v>2.9477889219679092</v>
      </c>
      <c r="P45" s="295">
        <v>2.671304820902034</v>
      </c>
      <c r="Q45" s="295">
        <v>2.8865149355366788</v>
      </c>
      <c r="R45" s="295">
        <v>3.1084443629248311</v>
      </c>
      <c r="S45" s="295">
        <v>3.3697227967682122</v>
      </c>
      <c r="T45" s="295">
        <v>3.253527430702909</v>
      </c>
      <c r="U45" s="295">
        <v>2.953212867769909</v>
      </c>
      <c r="V45" s="295">
        <v>2.6543597579842459</v>
      </c>
      <c r="W45" s="295">
        <v>2.796269824784487</v>
      </c>
      <c r="X45" s="295">
        <v>2.4468642172772519</v>
      </c>
      <c r="Y45" s="295">
        <v>2.305953059123425</v>
      </c>
      <c r="DA45" s="122" t="s">
        <v>2740</v>
      </c>
    </row>
    <row r="46" spans="1:105" ht="12" customHeight="1" x14ac:dyDescent="0.25">
      <c r="A46" s="60" t="s">
        <v>2741</v>
      </c>
      <c r="B46" s="329">
        <v>6.4171767854073911</v>
      </c>
      <c r="C46" s="329">
        <v>5.9927091591830841</v>
      </c>
      <c r="D46" s="329">
        <v>6.073708631774636</v>
      </c>
      <c r="E46" s="329">
        <v>6.5537617434962456</v>
      </c>
      <c r="F46" s="329">
        <v>6.0494201826577338</v>
      </c>
      <c r="G46" s="329">
        <v>5.6865385207743246</v>
      </c>
      <c r="H46" s="329">
        <v>5.7435788282865357</v>
      </c>
      <c r="I46" s="329">
        <v>4.7368776360826086</v>
      </c>
      <c r="J46" s="329">
        <v>4.474186447194489</v>
      </c>
      <c r="K46" s="329">
        <v>3.2933917413322411</v>
      </c>
      <c r="L46" s="329">
        <v>2.8792031665097002</v>
      </c>
      <c r="M46" s="329">
        <v>2.872903200791316</v>
      </c>
      <c r="N46" s="329">
        <v>2.5977621842280518</v>
      </c>
      <c r="O46" s="329">
        <v>2.7350786085637102</v>
      </c>
      <c r="P46" s="329">
        <v>2.5087218415871448</v>
      </c>
      <c r="Q46" s="329">
        <v>2.7465005864379788</v>
      </c>
      <c r="R46" s="329">
        <v>2.8288556139204002</v>
      </c>
      <c r="S46" s="329">
        <v>2.8381389519044689</v>
      </c>
      <c r="T46" s="329">
        <v>2.8531836845640721</v>
      </c>
      <c r="U46" s="329">
        <v>2.6082338565876868</v>
      </c>
      <c r="V46" s="329">
        <v>2.2344180603716799</v>
      </c>
      <c r="W46" s="329">
        <v>2.2733583330151448</v>
      </c>
      <c r="X46" s="329">
        <v>2.1562521404607411</v>
      </c>
      <c r="Y46" s="329">
        <v>1.9942769132210849</v>
      </c>
      <c r="DA46" s="72" t="s">
        <v>2742</v>
      </c>
    </row>
    <row r="47" spans="1:105" ht="12" customHeight="1" x14ac:dyDescent="0.25">
      <c r="A47" s="64" t="s">
        <v>28</v>
      </c>
      <c r="B47" s="229">
        <v>0.2067323383229408</v>
      </c>
      <c r="C47" s="229">
        <v>0.19597082061007029</v>
      </c>
      <c r="D47" s="229">
        <v>0.15755756461456549</v>
      </c>
      <c r="E47" s="229">
        <v>0.2173440217722408</v>
      </c>
      <c r="F47" s="229">
        <v>0.13027142670532521</v>
      </c>
      <c r="G47" s="229">
        <v>0.15975863485214589</v>
      </c>
      <c r="H47" s="229">
        <v>0.17240264155220059</v>
      </c>
      <c r="I47" s="229">
        <v>9.6621680188373082E-2</v>
      </c>
      <c r="J47" s="229">
        <v>0.27886321654498769</v>
      </c>
      <c r="K47" s="229">
        <v>5.5441205622442313E-2</v>
      </c>
      <c r="L47" s="229">
        <v>5.5178731660526739E-2</v>
      </c>
      <c r="M47" s="229">
        <v>5.311067527339678E-2</v>
      </c>
      <c r="N47" s="229">
        <v>5.1201764440500959E-2</v>
      </c>
      <c r="O47" s="229">
        <v>0.1075757069652962</v>
      </c>
      <c r="P47" s="229">
        <v>0.153930267762627</v>
      </c>
      <c r="Q47" s="229">
        <v>0.22026451716933651</v>
      </c>
      <c r="R47" s="229">
        <v>0.26469777594111499</v>
      </c>
      <c r="S47" s="229">
        <v>0.10922512483500189</v>
      </c>
      <c r="T47" s="229">
        <v>0.13409908141259949</v>
      </c>
      <c r="U47" s="229">
        <v>0.1158966784549802</v>
      </c>
      <c r="V47" s="229">
        <v>6.9554822563590524E-2</v>
      </c>
      <c r="W47" s="229">
        <v>7.0027384841231222E-2</v>
      </c>
      <c r="X47" s="229">
        <v>7.8262414991756485E-2</v>
      </c>
      <c r="Y47" s="229">
        <v>3.2698084197757507E-2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0.106180686651378</v>
      </c>
      <c r="G49" s="229">
        <v>0</v>
      </c>
      <c r="H49" s="229">
        <v>0</v>
      </c>
      <c r="I49" s="229">
        <v>9.4369168344189486E-2</v>
      </c>
      <c r="J49" s="229">
        <v>9.3190213170799285E-2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2.4448626978044789E-2</v>
      </c>
      <c r="T49" s="229">
        <v>1.452847190759708E-2</v>
      </c>
      <c r="U49" s="229">
        <v>2.5250248602366781E-2</v>
      </c>
      <c r="V49" s="229">
        <v>2.2899796633186031E-2</v>
      </c>
      <c r="W49" s="229">
        <v>1.510462348253605E-2</v>
      </c>
      <c r="X49" s="229">
        <v>2.5783224581202129E-2</v>
      </c>
      <c r="Y49" s="229">
        <v>5.9032931263254318E-2</v>
      </c>
      <c r="DA49" s="73" t="s">
        <v>2745</v>
      </c>
    </row>
    <row r="50" spans="1:105" ht="12" customHeight="1" x14ac:dyDescent="0.25">
      <c r="A50" s="64" t="s">
        <v>159</v>
      </c>
      <c r="B50" s="229">
        <v>0.87578821569580456</v>
      </c>
      <c r="C50" s="229">
        <v>0.92155563376748839</v>
      </c>
      <c r="D50" s="229">
        <v>0.80112392435270452</v>
      </c>
      <c r="E50" s="229">
        <v>0.89165570030317465</v>
      </c>
      <c r="F50" s="229">
        <v>0.9109693631663025</v>
      </c>
      <c r="G50" s="229">
        <v>0.78635966071148522</v>
      </c>
      <c r="H50" s="229">
        <v>0.70860123807904496</v>
      </c>
      <c r="I50" s="229">
        <v>0.44593528147510131</v>
      </c>
      <c r="J50" s="229">
        <v>0.28861851378041148</v>
      </c>
      <c r="K50" s="229">
        <v>0.22380482991969511</v>
      </c>
      <c r="L50" s="229">
        <v>0.14525822911865269</v>
      </c>
      <c r="M50" s="229">
        <v>0.14485025890325751</v>
      </c>
      <c r="N50" s="229">
        <v>0.14496033512200099</v>
      </c>
      <c r="O50" s="229">
        <v>0.14287336957379451</v>
      </c>
      <c r="P50" s="229">
        <v>0.1429616299155049</v>
      </c>
      <c r="Q50" s="229">
        <v>0.14237890298206191</v>
      </c>
      <c r="R50" s="229">
        <v>6.9151961565973419E-2</v>
      </c>
      <c r="S50" s="229">
        <v>8.7081500990904698E-2</v>
      </c>
      <c r="T50" s="229">
        <v>6.7494623167871914E-2</v>
      </c>
      <c r="U50" s="229">
        <v>6.5678376759982296E-2</v>
      </c>
      <c r="V50" s="229">
        <v>4.9952233672907388E-2</v>
      </c>
      <c r="W50" s="229">
        <v>5.2143113532858991E-2</v>
      </c>
      <c r="X50" s="229">
        <v>6.7348012247530065E-2</v>
      </c>
      <c r="Y50" s="229">
        <v>5.2164068738207288E-2</v>
      </c>
      <c r="DA50" s="73" t="s">
        <v>2746</v>
      </c>
    </row>
    <row r="51" spans="1:105" ht="12" customHeight="1" x14ac:dyDescent="0.25">
      <c r="A51" s="64" t="s">
        <v>32</v>
      </c>
      <c r="B51" s="229">
        <v>3.1297843398107128</v>
      </c>
      <c r="C51" s="229">
        <v>2.3726758832821342</v>
      </c>
      <c r="D51" s="229">
        <v>2.2133590837875361</v>
      </c>
      <c r="E51" s="229">
        <v>1.799096365296277</v>
      </c>
      <c r="F51" s="229">
        <v>1.7240790878510619</v>
      </c>
      <c r="G51" s="229">
        <v>1.4800607338164311</v>
      </c>
      <c r="H51" s="229">
        <v>1.465695195528981</v>
      </c>
      <c r="I51" s="229">
        <v>0.90264427088460886</v>
      </c>
      <c r="J51" s="229">
        <v>0.64826927989819838</v>
      </c>
      <c r="K51" s="229">
        <v>0.56783066775116098</v>
      </c>
      <c r="L51" s="229">
        <v>0.4822496727336571</v>
      </c>
      <c r="M51" s="229">
        <v>0.40315112287142402</v>
      </c>
      <c r="N51" s="229">
        <v>0.23724053573745049</v>
      </c>
      <c r="O51" s="229">
        <v>0.15680861660759671</v>
      </c>
      <c r="P51" s="229">
        <v>7.806112300824046E-2</v>
      </c>
      <c r="Q51" s="229">
        <v>7.8400789667750451E-2</v>
      </c>
      <c r="R51" s="229">
        <v>0</v>
      </c>
      <c r="S51" s="229">
        <v>1.3558694178921339E-2</v>
      </c>
      <c r="T51" s="229">
        <v>1.6017183514337341E-2</v>
      </c>
      <c r="U51" s="229">
        <v>1.4591138029135021E-2</v>
      </c>
      <c r="V51" s="229">
        <v>5.811510796918838E-3</v>
      </c>
      <c r="W51" s="229">
        <v>6.2215840431498592E-3</v>
      </c>
      <c r="X51" s="229">
        <v>3.4464560512855229E-2</v>
      </c>
      <c r="Y51" s="229">
        <v>9.9518857921390546E-3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0.31738650449439498</v>
      </c>
      <c r="D52" s="229">
        <v>0.31297715306905038</v>
      </c>
      <c r="E52" s="229">
        <v>0.20397590263255949</v>
      </c>
      <c r="F52" s="229">
        <v>0.20512163961690141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0.97281404055126852</v>
      </c>
      <c r="C53" s="229">
        <v>1.124254667181763</v>
      </c>
      <c r="D53" s="229">
        <v>1.5663984012592651</v>
      </c>
      <c r="E53" s="229">
        <v>2.113190359733311</v>
      </c>
      <c r="F53" s="229">
        <v>1.9022890425263079</v>
      </c>
      <c r="G53" s="229">
        <v>2.1126955851034279</v>
      </c>
      <c r="H53" s="229">
        <v>2.449329227055359</v>
      </c>
      <c r="I53" s="229">
        <v>2.4763956365093529</v>
      </c>
      <c r="J53" s="229">
        <v>2.1477700223455378</v>
      </c>
      <c r="K53" s="229">
        <v>1.7205861361298589</v>
      </c>
      <c r="L53" s="229">
        <v>1.420149528285013</v>
      </c>
      <c r="M53" s="229">
        <v>1.4038085793599131</v>
      </c>
      <c r="N53" s="229">
        <v>1.272264428904162</v>
      </c>
      <c r="O53" s="229">
        <v>1.293472132917614</v>
      </c>
      <c r="P53" s="229">
        <v>1.1452321581482361</v>
      </c>
      <c r="Q53" s="229">
        <v>1.266281611062122</v>
      </c>
      <c r="R53" s="229">
        <v>1.2388441495894329</v>
      </c>
      <c r="S53" s="229">
        <v>1.3489565721194401</v>
      </c>
      <c r="T53" s="229">
        <v>1.1617920373262329</v>
      </c>
      <c r="U53" s="229">
        <v>1.055132524990942</v>
      </c>
      <c r="V53" s="229">
        <v>0.96216227583272962</v>
      </c>
      <c r="W53" s="229">
        <v>1.1043402272998999</v>
      </c>
      <c r="X53" s="229">
        <v>0.93285796790213371</v>
      </c>
      <c r="Y53" s="229">
        <v>0.83287578249794081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2.4112555638818371E-2</v>
      </c>
      <c r="C55" s="229">
        <v>2.8929858871077459E-2</v>
      </c>
      <c r="D55" s="229">
        <v>3.3755841929267769E-2</v>
      </c>
      <c r="E55" s="229">
        <v>3.6168833458292568E-2</v>
      </c>
      <c r="F55" s="229">
        <v>3.1342850400162117E-2</v>
      </c>
      <c r="G55" s="229">
        <v>2.8929858871196559E-2</v>
      </c>
      <c r="H55" s="229">
        <v>3.3755841929245307E-2</v>
      </c>
      <c r="I55" s="229">
        <v>2.169956410978682E-2</v>
      </c>
      <c r="J55" s="229">
        <v>1.446926934837652E-2</v>
      </c>
      <c r="K55" s="229">
        <v>1.9286572580665021E-2</v>
      </c>
      <c r="L55" s="229">
        <v>2.6525547167526569E-2</v>
      </c>
      <c r="M55" s="229">
        <v>2.8929858870896191E-2</v>
      </c>
      <c r="N55" s="229">
        <v>9.8854534257843268E-2</v>
      </c>
      <c r="O55" s="229">
        <v>0.29173761971508583</v>
      </c>
      <c r="P55" s="229">
        <v>0.30620688906377252</v>
      </c>
      <c r="Q55" s="229">
        <v>0.33031944470173719</v>
      </c>
      <c r="R55" s="229">
        <v>0.17600950440523619</v>
      </c>
      <c r="S55" s="229">
        <v>0.17776282918517389</v>
      </c>
      <c r="T55" s="229">
        <v>0.19610330077034319</v>
      </c>
      <c r="U55" s="229">
        <v>0.13392102985834639</v>
      </c>
      <c r="V55" s="229">
        <v>9.646758220521448E-2</v>
      </c>
      <c r="W55" s="229">
        <v>6.536776692348964E-2</v>
      </c>
      <c r="X55" s="229">
        <v>6.1270889219740117E-2</v>
      </c>
      <c r="Y55" s="229">
        <v>5.8172191464717693E-2</v>
      </c>
      <c r="DA55" s="73" t="s">
        <v>2751</v>
      </c>
    </row>
    <row r="56" spans="1:105" ht="12" customHeight="1" x14ac:dyDescent="0.25">
      <c r="A56" s="64" t="s">
        <v>39</v>
      </c>
      <c r="B56" s="229">
        <v>1.207945295387846</v>
      </c>
      <c r="C56" s="229">
        <v>1.031935790976156</v>
      </c>
      <c r="D56" s="229">
        <v>0.9885366627622465</v>
      </c>
      <c r="E56" s="229">
        <v>1.2923305603003901</v>
      </c>
      <c r="F56" s="229">
        <v>1.0391660857402949</v>
      </c>
      <c r="G56" s="229">
        <v>1.118734047419639</v>
      </c>
      <c r="H56" s="229">
        <v>0.91379468414170451</v>
      </c>
      <c r="I56" s="229">
        <v>0.69921203457119496</v>
      </c>
      <c r="J56" s="229">
        <v>1.0030059321061779</v>
      </c>
      <c r="K56" s="229">
        <v>0.70644232932841799</v>
      </c>
      <c r="L56" s="229">
        <v>0.74984145754432363</v>
      </c>
      <c r="M56" s="229">
        <v>0.83905270551242794</v>
      </c>
      <c r="N56" s="229">
        <v>0.79324058576609358</v>
      </c>
      <c r="O56" s="229">
        <v>0.74261116278432293</v>
      </c>
      <c r="P56" s="229">
        <v>0.68232977368876424</v>
      </c>
      <c r="Q56" s="229">
        <v>0.70885532085497083</v>
      </c>
      <c r="R56" s="229">
        <v>1.0801522224186419</v>
      </c>
      <c r="S56" s="229">
        <v>1.0771056036169819</v>
      </c>
      <c r="T56" s="229">
        <v>1.2631489864650891</v>
      </c>
      <c r="U56" s="229">
        <v>1.197763859891934</v>
      </c>
      <c r="V56" s="229">
        <v>1.027569838667133</v>
      </c>
      <c r="W56" s="229">
        <v>0.96015363289198008</v>
      </c>
      <c r="X56" s="229">
        <v>0.95626507100552338</v>
      </c>
      <c r="Y56" s="229">
        <v>0.94938196926706853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13.28832950926722</v>
      </c>
      <c r="C58" s="329">
        <v>15.442638858657419</v>
      </c>
      <c r="D58" s="329">
        <v>14.900196422160469</v>
      </c>
      <c r="E58" s="329">
        <v>17.088110170484551</v>
      </c>
      <c r="F58" s="329">
        <v>18.400180371651579</v>
      </c>
      <c r="G58" s="329">
        <v>18.65420480555888</v>
      </c>
      <c r="H58" s="329">
        <v>19.792364824095959</v>
      </c>
      <c r="I58" s="329">
        <v>20.33952989931737</v>
      </c>
      <c r="J58" s="329">
        <v>17.722975555714779</v>
      </c>
      <c r="K58" s="329">
        <v>15.950374513443331</v>
      </c>
      <c r="L58" s="329">
        <v>12.5773321040017</v>
      </c>
      <c r="M58" s="329">
        <v>12.845449143947899</v>
      </c>
      <c r="N58" s="329">
        <v>12.280189338982879</v>
      </c>
      <c r="O58" s="329">
        <v>12.46163047743811</v>
      </c>
      <c r="P58" s="329">
        <v>11.86880915237648</v>
      </c>
      <c r="Q58" s="329">
        <v>12.335508962425299</v>
      </c>
      <c r="R58" s="329">
        <v>12.082415104485699</v>
      </c>
      <c r="S58" s="329">
        <v>11.92893683745366</v>
      </c>
      <c r="T58" s="329">
        <v>11.801786465051521</v>
      </c>
      <c r="U58" s="329">
        <v>11.15167555285845</v>
      </c>
      <c r="V58" s="329">
        <v>9.2951345578186082</v>
      </c>
      <c r="W58" s="329">
        <v>9.490644409044604</v>
      </c>
      <c r="X58" s="329">
        <v>9.4606840944197828</v>
      </c>
      <c r="Y58" s="329">
        <v>8.1685207952537269</v>
      </c>
      <c r="DA58" s="72" t="s">
        <v>2756</v>
      </c>
    </row>
    <row r="59" spans="1:105" ht="12" customHeight="1" x14ac:dyDescent="0.25">
      <c r="A59" s="132" t="s">
        <v>2757</v>
      </c>
      <c r="B59" s="316">
        <v>3.0653091690889109</v>
      </c>
      <c r="C59" s="316">
        <v>3.5622583301655091</v>
      </c>
      <c r="D59" s="316">
        <v>3.437129451239274</v>
      </c>
      <c r="E59" s="316">
        <v>3.9418303671246222</v>
      </c>
      <c r="F59" s="316">
        <v>4.2444945067608906</v>
      </c>
      <c r="G59" s="316">
        <v>4.3030920472482528</v>
      </c>
      <c r="H59" s="316">
        <v>4.5656391445548818</v>
      </c>
      <c r="I59" s="316">
        <v>4.6918574266129616</v>
      </c>
      <c r="J59" s="316">
        <v>4.0882790750021787</v>
      </c>
      <c r="K59" s="316">
        <v>3.679381160164811</v>
      </c>
      <c r="L59" s="316">
        <v>2.9012985713656319</v>
      </c>
      <c r="M59" s="316">
        <v>2.9631469489486002</v>
      </c>
      <c r="N59" s="316">
        <v>2.832754632753526</v>
      </c>
      <c r="O59" s="316">
        <v>2.8746088917835189</v>
      </c>
      <c r="P59" s="316">
        <v>2.7378587726601502</v>
      </c>
      <c r="Q59" s="316">
        <v>2.8455155858026169</v>
      </c>
      <c r="R59" s="316">
        <v>2.7871327075904748</v>
      </c>
      <c r="S59" s="316">
        <v>2.7517288339236541</v>
      </c>
      <c r="T59" s="316">
        <v>2.7223981944248732</v>
      </c>
      <c r="U59" s="316">
        <v>2.5724326973561542</v>
      </c>
      <c r="V59" s="316">
        <v>2.144171783829266</v>
      </c>
      <c r="W59" s="316">
        <v>2.1892713683325189</v>
      </c>
      <c r="X59" s="316">
        <v>2.182360219187383</v>
      </c>
      <c r="Y59" s="316">
        <v>1.8842881397637361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1.0000000000000007</v>
      </c>
      <c r="D63" s="232">
        <f t="shared" si="1"/>
        <v>1.0000000000000002</v>
      </c>
      <c r="E63" s="232">
        <f t="shared" si="1"/>
        <v>1</v>
      </c>
      <c r="F63" s="232">
        <f t="shared" si="1"/>
        <v>0.99999999999999989</v>
      </c>
      <c r="G63" s="232">
        <f t="shared" si="1"/>
        <v>0.99999999999999944</v>
      </c>
      <c r="H63" s="232">
        <f t="shared" si="1"/>
        <v>1.0000000000000004</v>
      </c>
      <c r="I63" s="232">
        <f t="shared" si="1"/>
        <v>1.0000000000000002</v>
      </c>
      <c r="J63" s="232">
        <f t="shared" si="1"/>
        <v>1.0000000000000004</v>
      </c>
      <c r="K63" s="232">
        <f t="shared" si="1"/>
        <v>0.99999999999999989</v>
      </c>
      <c r="L63" s="232">
        <f t="shared" si="1"/>
        <v>1</v>
      </c>
      <c r="M63" s="232">
        <f t="shared" si="1"/>
        <v>0.99999999999999978</v>
      </c>
      <c r="N63" s="232">
        <f t="shared" si="1"/>
        <v>0.99999999999999978</v>
      </c>
      <c r="O63" s="232">
        <f t="shared" si="1"/>
        <v>1.0000000000000002</v>
      </c>
      <c r="P63" s="232">
        <f t="shared" si="1"/>
        <v>1.0000000000000002</v>
      </c>
      <c r="Q63" s="232">
        <f t="shared" si="1"/>
        <v>0.99999999999999978</v>
      </c>
      <c r="R63" s="232">
        <f t="shared" si="1"/>
        <v>1.0000000000000002</v>
      </c>
      <c r="S63" s="232">
        <f t="shared" si="1"/>
        <v>1.0000000000000004</v>
      </c>
      <c r="T63" s="232">
        <f t="shared" si="1"/>
        <v>1</v>
      </c>
      <c r="U63" s="232">
        <f t="shared" si="1"/>
        <v>1</v>
      </c>
      <c r="V63" s="232">
        <f t="shared" si="1"/>
        <v>1</v>
      </c>
      <c r="W63" s="232">
        <f t="shared" si="1"/>
        <v>1.0000000000000002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1.9844693518417542E-2</v>
      </c>
      <c r="C64" s="299">
        <f t="shared" si="2"/>
        <v>2.3048038136004957E-2</v>
      </c>
      <c r="D64" s="299">
        <f t="shared" si="2"/>
        <v>2.2227657459046424E-2</v>
      </c>
      <c r="E64" s="299">
        <f t="shared" si="2"/>
        <v>2.3096688235480785E-2</v>
      </c>
      <c r="F64" s="299">
        <f t="shared" si="2"/>
        <v>2.5524200275772038E-2</v>
      </c>
      <c r="G64" s="299">
        <f t="shared" si="2"/>
        <v>2.6708145133939241E-2</v>
      </c>
      <c r="H64" s="299">
        <f t="shared" si="2"/>
        <v>2.7470467058369093E-2</v>
      </c>
      <c r="I64" s="299">
        <f t="shared" si="2"/>
        <v>3.1077171873673062E-2</v>
      </c>
      <c r="J64" s="299">
        <f t="shared" si="2"/>
        <v>2.980708436423328E-2</v>
      </c>
      <c r="K64" s="299">
        <f t="shared" si="2"/>
        <v>3.3111908447626931E-2</v>
      </c>
      <c r="L64" s="299">
        <f t="shared" si="2"/>
        <v>3.1449974990716896E-2</v>
      </c>
      <c r="M64" s="299">
        <f t="shared" si="2"/>
        <v>3.1852300181360566E-2</v>
      </c>
      <c r="N64" s="299">
        <f t="shared" si="2"/>
        <v>3.2786753659686911E-2</v>
      </c>
      <c r="O64" s="299">
        <f t="shared" si="2"/>
        <v>3.2207803581423472E-2</v>
      </c>
      <c r="P64" s="299">
        <f t="shared" si="2"/>
        <v>3.2840949263390394E-2</v>
      </c>
      <c r="Q64" s="299">
        <f t="shared" si="2"/>
        <v>3.1977865238995248E-2</v>
      </c>
      <c r="R64" s="299">
        <f t="shared" si="2"/>
        <v>3.1215444586940717E-2</v>
      </c>
      <c r="S64" s="299">
        <f t="shared" si="2"/>
        <v>3.0922892915627286E-2</v>
      </c>
      <c r="T64" s="299">
        <f t="shared" si="2"/>
        <v>3.0752811540213636E-2</v>
      </c>
      <c r="U64" s="299">
        <f t="shared" si="2"/>
        <v>3.129703234468751E-2</v>
      </c>
      <c r="V64" s="299">
        <f t="shared" si="2"/>
        <v>3.0826368619584224E-2</v>
      </c>
      <c r="W64" s="299">
        <f t="shared" si="2"/>
        <v>3.0814989988701184E-2</v>
      </c>
      <c r="X64" s="299">
        <f t="shared" si="2"/>
        <v>3.1675172758791385E-2</v>
      </c>
      <c r="Y64" s="299">
        <f t="shared" si="2"/>
        <v>3.0578316295437107E-2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1.6282825451009262E-2</v>
      </c>
      <c r="C65" s="233">
        <f t="shared" si="3"/>
        <v>1.8911210778260475E-2</v>
      </c>
      <c r="D65" s="233">
        <f t="shared" si="3"/>
        <v>1.8238077915115024E-2</v>
      </c>
      <c r="E65" s="233">
        <f t="shared" si="3"/>
        <v>1.8951128808599612E-2</v>
      </c>
      <c r="F65" s="233">
        <f t="shared" si="3"/>
        <v>2.0942933559607829E-2</v>
      </c>
      <c r="G65" s="233">
        <f t="shared" si="3"/>
        <v>2.1914375494514259E-2</v>
      </c>
      <c r="H65" s="233">
        <f t="shared" si="3"/>
        <v>2.253987040686695E-2</v>
      </c>
      <c r="I65" s="233">
        <f t="shared" si="3"/>
        <v>2.5499217947629167E-2</v>
      </c>
      <c r="J65" s="233">
        <f t="shared" si="3"/>
        <v>2.4457094862960653E-2</v>
      </c>
      <c r="K65" s="233">
        <f t="shared" si="3"/>
        <v>2.7168745392924659E-2</v>
      </c>
      <c r="L65" s="233">
        <f t="shared" si="3"/>
        <v>2.5805107684690798E-2</v>
      </c>
      <c r="M65" s="233">
        <f t="shared" si="3"/>
        <v>2.6135220661629183E-2</v>
      </c>
      <c r="N65" s="233">
        <f t="shared" si="3"/>
        <v>2.6901951720768751E-2</v>
      </c>
      <c r="O65" s="233">
        <f t="shared" si="3"/>
        <v>2.6426915759116699E-2</v>
      </c>
      <c r="P65" s="233">
        <f t="shared" si="3"/>
        <v>2.6946419908422888E-2</v>
      </c>
      <c r="Q65" s="233">
        <f t="shared" si="3"/>
        <v>2.623824840122686E-2</v>
      </c>
      <c r="R65" s="233">
        <f t="shared" si="3"/>
        <v>2.5612672481592384E-2</v>
      </c>
      <c r="S65" s="233">
        <f t="shared" si="3"/>
        <v>2.5372630084617261E-2</v>
      </c>
      <c r="T65" s="233">
        <f t="shared" si="3"/>
        <v>2.5233076135559893E-2</v>
      </c>
      <c r="U65" s="233">
        <f t="shared" si="3"/>
        <v>2.5679616282820523E-2</v>
      </c>
      <c r="V65" s="233">
        <f t="shared" si="3"/>
        <v>2.5293430662222949E-2</v>
      </c>
      <c r="W65" s="233">
        <f t="shared" si="3"/>
        <v>2.5284094349703537E-2</v>
      </c>
      <c r="X65" s="233">
        <f t="shared" si="3"/>
        <v>2.5989885340546776E-2</v>
      </c>
      <c r="Y65" s="233">
        <f t="shared" si="3"/>
        <v>2.508990055010224E-2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1.17032807929129E-2</v>
      </c>
      <c r="C66" s="233">
        <f t="shared" si="4"/>
        <v>1.3592432746874718E-2</v>
      </c>
      <c r="D66" s="233">
        <f t="shared" si="4"/>
        <v>1.3108618501488919E-2</v>
      </c>
      <c r="E66" s="233">
        <f t="shared" si="4"/>
        <v>1.3621123831180967E-2</v>
      </c>
      <c r="F66" s="233">
        <f t="shared" si="4"/>
        <v>1.5052733495968128E-2</v>
      </c>
      <c r="G66" s="233">
        <f t="shared" si="4"/>
        <v>1.5750957386682116E-2</v>
      </c>
      <c r="H66" s="233">
        <f t="shared" si="4"/>
        <v>1.6200531854935616E-2</v>
      </c>
      <c r="I66" s="233">
        <f t="shared" si="4"/>
        <v>1.8327562899858464E-2</v>
      </c>
      <c r="J66" s="233">
        <f t="shared" si="4"/>
        <v>1.7578536932752967E-2</v>
      </c>
      <c r="K66" s="233">
        <f t="shared" si="4"/>
        <v>1.9527535751164605E-2</v>
      </c>
      <c r="L66" s="233">
        <f t="shared" si="4"/>
        <v>1.8547421148371501E-2</v>
      </c>
      <c r="M66" s="233">
        <f t="shared" si="4"/>
        <v>1.8784689850545981E-2</v>
      </c>
      <c r="N66" s="233">
        <f t="shared" si="4"/>
        <v>1.9335777799302529E-2</v>
      </c>
      <c r="O66" s="233">
        <f t="shared" si="4"/>
        <v>1.8994345701865124E-2</v>
      </c>
      <c r="P66" s="233">
        <f t="shared" si="4"/>
        <v>1.9367739309178945E-2</v>
      </c>
      <c r="Q66" s="233">
        <f t="shared" si="4"/>
        <v>1.8858741038381813E-2</v>
      </c>
      <c r="R66" s="233">
        <f t="shared" si="4"/>
        <v>1.8409108346144523E-2</v>
      </c>
      <c r="S66" s="233">
        <f t="shared" si="4"/>
        <v>1.8236577873318661E-2</v>
      </c>
      <c r="T66" s="233">
        <f t="shared" si="4"/>
        <v>1.813627347243368E-2</v>
      </c>
      <c r="U66" s="233">
        <f t="shared" si="4"/>
        <v>1.845722420327725E-2</v>
      </c>
      <c r="V66" s="233">
        <f t="shared" si="4"/>
        <v>1.8179653288472753E-2</v>
      </c>
      <c r="W66" s="233">
        <f t="shared" si="4"/>
        <v>1.8172942813849409E-2</v>
      </c>
      <c r="X66" s="233">
        <f t="shared" si="4"/>
        <v>1.8680230088517994E-2</v>
      </c>
      <c r="Y66" s="233">
        <f t="shared" si="4"/>
        <v>1.803336602038598E-2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2.2897723290481779E-2</v>
      </c>
      <c r="C67" s="233">
        <f t="shared" si="5"/>
        <v>2.6593890156928795E-2</v>
      </c>
      <c r="D67" s="233">
        <f t="shared" si="5"/>
        <v>2.5647297068130487E-2</v>
      </c>
      <c r="E67" s="233">
        <f t="shared" si="5"/>
        <v>2.6650024887093206E-2</v>
      </c>
      <c r="F67" s="233">
        <f t="shared" si="5"/>
        <v>2.9451000318198507E-2</v>
      </c>
      <c r="G67" s="233">
        <f t="shared" si="5"/>
        <v>3.0817090539160673E-2</v>
      </c>
      <c r="H67" s="233">
        <f t="shared" si="5"/>
        <v>3.1696692759656642E-2</v>
      </c>
      <c r="I67" s="233">
        <f t="shared" si="5"/>
        <v>3.5858275238853515E-2</v>
      </c>
      <c r="J67" s="233">
        <f t="shared" si="5"/>
        <v>3.4392789651038418E-2</v>
      </c>
      <c r="K67" s="233">
        <f t="shared" si="5"/>
        <v>3.8206048208800303E-2</v>
      </c>
      <c r="L67" s="233">
        <f t="shared" si="5"/>
        <v>3.6288432681596428E-2</v>
      </c>
      <c r="M67" s="233">
        <f t="shared" si="5"/>
        <v>3.6752654055416049E-2</v>
      </c>
      <c r="N67" s="233">
        <f t="shared" si="5"/>
        <v>3.7830869607331057E-2</v>
      </c>
      <c r="O67" s="233">
        <f t="shared" si="5"/>
        <v>3.7162850286257848E-2</v>
      </c>
      <c r="P67" s="233">
        <f t="shared" si="5"/>
        <v>3.7893402996219676E-2</v>
      </c>
      <c r="Q67" s="233">
        <f t="shared" si="5"/>
        <v>3.6897536814225286E-2</v>
      </c>
      <c r="R67" s="233">
        <f t="shared" si="5"/>
        <v>3.6017820677239278E-2</v>
      </c>
      <c r="S67" s="233">
        <f t="shared" si="5"/>
        <v>3.5680261056493023E-2</v>
      </c>
      <c r="T67" s="233">
        <f t="shared" si="5"/>
        <v>3.5484013315631106E-2</v>
      </c>
      <c r="U67" s="233">
        <f t="shared" si="5"/>
        <v>3.6111960397716358E-2</v>
      </c>
      <c r="V67" s="233">
        <f t="shared" si="5"/>
        <v>3.556888686875103E-2</v>
      </c>
      <c r="W67" s="233">
        <f t="shared" si="5"/>
        <v>3.5555757679270578E-2</v>
      </c>
      <c r="X67" s="233">
        <f t="shared" si="5"/>
        <v>3.6548276260143897E-2</v>
      </c>
      <c r="Y67" s="233">
        <f t="shared" si="5"/>
        <v>3.528267264858128E-2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8.4530424464799053E-2</v>
      </c>
      <c r="C68" s="300">
        <f t="shared" si="6"/>
        <v>8.1151312222052935E-2</v>
      </c>
      <c r="D68" s="300">
        <f t="shared" si="6"/>
        <v>8.5181219055804155E-2</v>
      </c>
      <c r="E68" s="300">
        <f t="shared" si="6"/>
        <v>8.6252036700364618E-2</v>
      </c>
      <c r="F68" s="300">
        <f t="shared" si="6"/>
        <v>8.1813943282586191E-2</v>
      </c>
      <c r="G68" s="300">
        <f t="shared" si="6"/>
        <v>8.1185258230928495E-2</v>
      </c>
      <c r="H68" s="300">
        <f t="shared" si="6"/>
        <v>8.1062737868167492E-2</v>
      </c>
      <c r="I68" s="300">
        <f t="shared" si="6"/>
        <v>7.7569091549898023E-2</v>
      </c>
      <c r="J68" s="300">
        <f t="shared" si="6"/>
        <v>7.7574427917608477E-2</v>
      </c>
      <c r="K68" s="300">
        <f t="shared" si="6"/>
        <v>7.5334020139366506E-2</v>
      </c>
      <c r="L68" s="300">
        <f t="shared" si="6"/>
        <v>7.5807440950829627E-2</v>
      </c>
      <c r="M68" s="300">
        <f t="shared" si="6"/>
        <v>7.5347813788425311E-2</v>
      </c>
      <c r="N68" s="300">
        <f t="shared" si="6"/>
        <v>7.4732340603311617E-2</v>
      </c>
      <c r="O68" s="300">
        <f t="shared" si="6"/>
        <v>7.472889894659375E-2</v>
      </c>
      <c r="P68" s="300">
        <f t="shared" si="6"/>
        <v>7.415404332439221E-2</v>
      </c>
      <c r="Q68" s="300">
        <f t="shared" si="6"/>
        <v>7.4689540280230282E-2</v>
      </c>
      <c r="R68" s="300">
        <f t="shared" si="6"/>
        <v>7.418273484445298E-2</v>
      </c>
      <c r="S68" s="300">
        <f t="shared" si="6"/>
        <v>7.524739311228365E-2</v>
      </c>
      <c r="T68" s="300">
        <f t="shared" si="6"/>
        <v>7.3701116172931638E-2</v>
      </c>
      <c r="U68" s="300">
        <f t="shared" si="6"/>
        <v>7.3323948434584493E-2</v>
      </c>
      <c r="V68" s="300">
        <f t="shared" si="6"/>
        <v>7.4129872024711191E-2</v>
      </c>
      <c r="W68" s="300">
        <f t="shared" si="6"/>
        <v>7.5372324357722384E-2</v>
      </c>
      <c r="X68" s="300">
        <f t="shared" si="6"/>
        <v>7.3837421292893349E-2</v>
      </c>
      <c r="Y68" s="300">
        <f t="shared" si="6"/>
        <v>7.41244407345375E-2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5.2038583560162735E-2</v>
      </c>
      <c r="C69" s="301">
        <f t="shared" si="7"/>
        <v>4.8567204389099609E-2</v>
      </c>
      <c r="D69" s="301">
        <f t="shared" si="7"/>
        <v>4.9199774460298995E-2</v>
      </c>
      <c r="E69" s="301">
        <f t="shared" si="7"/>
        <v>4.8100964159825781E-2</v>
      </c>
      <c r="F69" s="301">
        <f t="shared" si="7"/>
        <v>4.5567087440087459E-2</v>
      </c>
      <c r="G69" s="301">
        <f t="shared" si="7"/>
        <v>4.4210194777806529E-2</v>
      </c>
      <c r="H69" s="301">
        <f t="shared" si="7"/>
        <v>4.3287090668527692E-2</v>
      </c>
      <c r="I69" s="301">
        <f t="shared" si="7"/>
        <v>3.9300692295451044E-2</v>
      </c>
      <c r="J69" s="301">
        <f t="shared" si="7"/>
        <v>4.0860567315867104E-2</v>
      </c>
      <c r="K69" s="301">
        <f t="shared" si="7"/>
        <v>3.7124804550012443E-2</v>
      </c>
      <c r="L69" s="301">
        <f t="shared" si="7"/>
        <v>3.9094129120491809E-2</v>
      </c>
      <c r="M69" s="301">
        <f t="shared" si="7"/>
        <v>3.868298282823357E-2</v>
      </c>
      <c r="N69" s="301">
        <f t="shared" si="7"/>
        <v>3.7661724412691965E-2</v>
      </c>
      <c r="O69" s="301">
        <f t="shared" si="7"/>
        <v>3.8385173569862492E-2</v>
      </c>
      <c r="P69" s="301">
        <f t="shared" si="7"/>
        <v>3.7693678510623857E-2</v>
      </c>
      <c r="Q69" s="301">
        <f t="shared" si="7"/>
        <v>3.8661575394461807E-2</v>
      </c>
      <c r="R69" s="301">
        <f t="shared" si="7"/>
        <v>3.9685696779203382E-2</v>
      </c>
      <c r="S69" s="301">
        <f t="shared" si="7"/>
        <v>3.9950248728963925E-2</v>
      </c>
      <c r="T69" s="301">
        <f t="shared" si="7"/>
        <v>4.0371442017185746E-2</v>
      </c>
      <c r="U69" s="301">
        <f t="shared" si="7"/>
        <v>3.974815888083006E-2</v>
      </c>
      <c r="V69" s="301">
        <f t="shared" si="7"/>
        <v>4.0238202809308107E-2</v>
      </c>
      <c r="W69" s="301">
        <f t="shared" si="7"/>
        <v>4.008128910167473E-2</v>
      </c>
      <c r="X69" s="301">
        <f t="shared" si="7"/>
        <v>3.9201569102413181E-2</v>
      </c>
      <c r="Y69" s="301">
        <f t="shared" si="7"/>
        <v>4.0538069897076236E-2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0.44232796026138338</v>
      </c>
      <c r="C70" s="301">
        <f t="shared" si="8"/>
        <v>0.41282123730734671</v>
      </c>
      <c r="D70" s="301">
        <f t="shared" si="8"/>
        <v>0.41819808291254146</v>
      </c>
      <c r="E70" s="301">
        <f t="shared" si="8"/>
        <v>0.40885819535851925</v>
      </c>
      <c r="F70" s="301">
        <f t="shared" si="8"/>
        <v>0.38732024324074349</v>
      </c>
      <c r="G70" s="301">
        <f t="shared" si="8"/>
        <v>0.37578665561135549</v>
      </c>
      <c r="H70" s="301">
        <f t="shared" si="8"/>
        <v>0.36794027068248536</v>
      </c>
      <c r="I70" s="301">
        <f t="shared" si="8"/>
        <v>0.33405588451133378</v>
      </c>
      <c r="J70" s="301">
        <f t="shared" si="8"/>
        <v>0.34731482218487036</v>
      </c>
      <c r="K70" s="301">
        <f t="shared" si="8"/>
        <v>0.31556083867510576</v>
      </c>
      <c r="L70" s="301">
        <f t="shared" si="8"/>
        <v>0.33230009752418027</v>
      </c>
      <c r="M70" s="301">
        <f t="shared" si="8"/>
        <v>0.32880535403998556</v>
      </c>
      <c r="N70" s="301">
        <f t="shared" si="8"/>
        <v>0.32012465750788166</v>
      </c>
      <c r="O70" s="301">
        <f t="shared" si="8"/>
        <v>0.32627397534383135</v>
      </c>
      <c r="P70" s="301">
        <f t="shared" si="8"/>
        <v>0.32039626734030274</v>
      </c>
      <c r="Q70" s="301">
        <f t="shared" si="8"/>
        <v>0.32862339085292547</v>
      </c>
      <c r="R70" s="301">
        <f t="shared" si="8"/>
        <v>0.33732842262322882</v>
      </c>
      <c r="S70" s="301">
        <f t="shared" si="8"/>
        <v>0.33957711419619335</v>
      </c>
      <c r="T70" s="301">
        <f t="shared" si="8"/>
        <v>0.34315725714607881</v>
      </c>
      <c r="U70" s="301">
        <f t="shared" si="8"/>
        <v>0.33785935048705562</v>
      </c>
      <c r="V70" s="301">
        <f t="shared" si="8"/>
        <v>0.34202472387911897</v>
      </c>
      <c r="W70" s="301">
        <f t="shared" si="8"/>
        <v>0.34069095736423516</v>
      </c>
      <c r="X70" s="301">
        <f t="shared" si="8"/>
        <v>0.33321333737051179</v>
      </c>
      <c r="Y70" s="301">
        <f t="shared" si="8"/>
        <v>0.34457359412514799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7.2255037938853586E-2</v>
      </c>
      <c r="C71" s="301">
        <f t="shared" si="9"/>
        <v>8.391849782853085E-2</v>
      </c>
      <c r="D71" s="301">
        <f t="shared" si="9"/>
        <v>8.0931470748322867E-2</v>
      </c>
      <c r="E71" s="301">
        <f t="shared" si="9"/>
        <v>8.4095634088160759E-2</v>
      </c>
      <c r="F71" s="301">
        <f t="shared" si="9"/>
        <v>9.2934267670759726E-2</v>
      </c>
      <c r="G71" s="301">
        <f t="shared" si="9"/>
        <v>9.7245041256906958E-2</v>
      </c>
      <c r="H71" s="301">
        <f t="shared" si="9"/>
        <v>0.10002067493047206</v>
      </c>
      <c r="I71" s="301">
        <f t="shared" si="9"/>
        <v>0.11315277964260444</v>
      </c>
      <c r="J71" s="301">
        <f t="shared" si="9"/>
        <v>0.10852835845438787</v>
      </c>
      <c r="K71" s="301">
        <f t="shared" si="9"/>
        <v>0.12056130768110314</v>
      </c>
      <c r="L71" s="301">
        <f t="shared" si="9"/>
        <v>0.1145101653508154</v>
      </c>
      <c r="M71" s="301">
        <f t="shared" si="9"/>
        <v>0.11597504168597945</v>
      </c>
      <c r="N71" s="301">
        <f t="shared" si="9"/>
        <v>0.11937741076091127</v>
      </c>
      <c r="O71" s="301">
        <f t="shared" si="9"/>
        <v>0.11726943868108031</v>
      </c>
      <c r="P71" s="301">
        <f t="shared" si="9"/>
        <v>0.11957473834362653</v>
      </c>
      <c r="Q71" s="301">
        <f t="shared" si="9"/>
        <v>0.11643222728044419</v>
      </c>
      <c r="R71" s="301">
        <f t="shared" si="9"/>
        <v>0.11365623413706617</v>
      </c>
      <c r="S71" s="301">
        <f t="shared" si="9"/>
        <v>0.11259104600048908</v>
      </c>
      <c r="T71" s="301">
        <f t="shared" si="9"/>
        <v>0.11197177535154706</v>
      </c>
      <c r="U71" s="301">
        <f t="shared" si="9"/>
        <v>0.11395329725501602</v>
      </c>
      <c r="V71" s="301">
        <f t="shared" si="9"/>
        <v>0.11223959856361437</v>
      </c>
      <c r="W71" s="301">
        <f t="shared" si="9"/>
        <v>0.11219816867680937</v>
      </c>
      <c r="X71" s="301">
        <f t="shared" si="9"/>
        <v>0.11533011619867629</v>
      </c>
      <c r="Y71" s="301">
        <f t="shared" si="9"/>
        <v>0.11133643369107865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0.25160490787831502</v>
      </c>
      <c r="C72" s="301">
        <f t="shared" si="10"/>
        <v>0.26060161389791264</v>
      </c>
      <c r="D72" s="301">
        <f t="shared" si="10"/>
        <v>0.25756935276899656</v>
      </c>
      <c r="E72" s="301">
        <f t="shared" si="10"/>
        <v>0.25951463982957934</v>
      </c>
      <c r="F72" s="301">
        <f t="shared" si="10"/>
        <v>0.26729061948025568</v>
      </c>
      <c r="G72" s="301">
        <f t="shared" si="10"/>
        <v>0.27069743756069298</v>
      </c>
      <c r="H72" s="301">
        <f t="shared" si="10"/>
        <v>0.27307827883348518</v>
      </c>
      <c r="I72" s="301">
        <f t="shared" si="10"/>
        <v>0.28363700847139378</v>
      </c>
      <c r="J72" s="301">
        <f t="shared" si="10"/>
        <v>0.27966097100978854</v>
      </c>
      <c r="K72" s="301">
        <f t="shared" si="10"/>
        <v>0.28916385709293513</v>
      </c>
      <c r="L72" s="301">
        <f t="shared" si="10"/>
        <v>0.28417681145999346</v>
      </c>
      <c r="M72" s="301">
        <f t="shared" si="10"/>
        <v>0.28510597575765184</v>
      </c>
      <c r="N72" s="301">
        <f t="shared" si="10"/>
        <v>0.28744202029077398</v>
      </c>
      <c r="O72" s="301">
        <f t="shared" si="10"/>
        <v>0.2855176416711806</v>
      </c>
      <c r="P72" s="301">
        <f t="shared" si="10"/>
        <v>0.28725385643514156</v>
      </c>
      <c r="Q72" s="301">
        <f t="shared" si="10"/>
        <v>0.28489513964562063</v>
      </c>
      <c r="R72" s="301">
        <f t="shared" si="10"/>
        <v>0.28218480330998208</v>
      </c>
      <c r="S72" s="301">
        <f t="shared" si="10"/>
        <v>0.28110565310591479</v>
      </c>
      <c r="T72" s="301">
        <f t="shared" si="10"/>
        <v>0.28010329822938651</v>
      </c>
      <c r="U72" s="301">
        <f t="shared" si="10"/>
        <v>0.28175333981785133</v>
      </c>
      <c r="V72" s="301">
        <f t="shared" si="10"/>
        <v>0.28031204680000255</v>
      </c>
      <c r="W72" s="301">
        <f t="shared" si="10"/>
        <v>0.2806574622114375</v>
      </c>
      <c r="X72" s="301">
        <f t="shared" si="10"/>
        <v>0.28320268499148982</v>
      </c>
      <c r="Y72" s="301">
        <f t="shared" si="10"/>
        <v>0.27958741311163171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8.1154602152163191E-2</v>
      </c>
      <c r="C73" s="302">
        <f t="shared" si="11"/>
        <v>7.5300014783724015E-2</v>
      </c>
      <c r="D73" s="302">
        <f t="shared" si="11"/>
        <v>7.6344740567371394E-2</v>
      </c>
      <c r="E73" s="302">
        <f t="shared" si="11"/>
        <v>7.442857730225165E-2</v>
      </c>
      <c r="F73" s="302">
        <f t="shared" si="11"/>
        <v>7.0846962147756806E-2</v>
      </c>
      <c r="G73" s="302">
        <f t="shared" si="11"/>
        <v>6.8843603363786102E-2</v>
      </c>
      <c r="H73" s="302">
        <f t="shared" si="11"/>
        <v>6.7793642897766709E-2</v>
      </c>
      <c r="I73" s="302">
        <f t="shared" si="11"/>
        <v>6.1714129672189227E-2</v>
      </c>
      <c r="J73" s="302">
        <f t="shared" si="11"/>
        <v>6.3430701557385491E-2</v>
      </c>
      <c r="K73" s="302">
        <f t="shared" si="11"/>
        <v>5.7776524032849295E-2</v>
      </c>
      <c r="L73" s="302">
        <f t="shared" si="11"/>
        <v>6.031495314236468E-2</v>
      </c>
      <c r="M73" s="302">
        <f t="shared" si="11"/>
        <v>5.9352365060404907E-2</v>
      </c>
      <c r="N73" s="302">
        <f t="shared" si="11"/>
        <v>5.7365302313730895E-2</v>
      </c>
      <c r="O73" s="302">
        <f t="shared" si="11"/>
        <v>5.8022582331456143E-2</v>
      </c>
      <c r="P73" s="302">
        <f t="shared" si="11"/>
        <v>5.6829147638087059E-2</v>
      </c>
      <c r="Q73" s="302">
        <f t="shared" si="11"/>
        <v>5.8437077959357764E-2</v>
      </c>
      <c r="R73" s="302">
        <f t="shared" si="11"/>
        <v>5.9050363442481046E-2</v>
      </c>
      <c r="S73" s="302">
        <f t="shared" si="11"/>
        <v>5.938351352767339E-2</v>
      </c>
      <c r="T73" s="302">
        <f t="shared" si="11"/>
        <v>5.8917014435743709E-2</v>
      </c>
      <c r="U73" s="302">
        <f t="shared" si="11"/>
        <v>5.8079709117456829E-2</v>
      </c>
      <c r="V73" s="302">
        <f t="shared" si="11"/>
        <v>5.8841834742892563E-2</v>
      </c>
      <c r="W73" s="302">
        <f t="shared" si="11"/>
        <v>5.9420530963198132E-2</v>
      </c>
      <c r="X73" s="302">
        <f t="shared" si="11"/>
        <v>5.7921855648931264E-2</v>
      </c>
      <c r="Y73" s="302">
        <f t="shared" si="11"/>
        <v>5.9234087118425247E-2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5.5507822464173615E-2</v>
      </c>
      <c r="C74" s="302">
        <f t="shared" si="12"/>
        <v>5.1805018015039589E-2</v>
      </c>
      <c r="D74" s="302">
        <f t="shared" si="12"/>
        <v>5.2479759424318949E-2</v>
      </c>
      <c r="E74" s="302">
        <f t="shared" si="12"/>
        <v>5.130769510381418E-2</v>
      </c>
      <c r="F74" s="302">
        <f t="shared" si="12"/>
        <v>4.8604893269426644E-2</v>
      </c>
      <c r="G74" s="302">
        <f t="shared" si="12"/>
        <v>4.7157541096326971E-2</v>
      </c>
      <c r="H74" s="302">
        <f t="shared" si="12"/>
        <v>4.6172896713096212E-2</v>
      </c>
      <c r="I74" s="302">
        <f t="shared" si="12"/>
        <v>4.1920738448481112E-2</v>
      </c>
      <c r="J74" s="302">
        <f t="shared" si="12"/>
        <v>4.3584605136924928E-2</v>
      </c>
      <c r="K74" s="302">
        <f t="shared" si="12"/>
        <v>3.9599791520013285E-2</v>
      </c>
      <c r="L74" s="302">
        <f t="shared" si="12"/>
        <v>4.1700404395191279E-2</v>
      </c>
      <c r="M74" s="302">
        <f t="shared" si="12"/>
        <v>4.126184835011585E-2</v>
      </c>
      <c r="N74" s="302">
        <f t="shared" si="12"/>
        <v>4.0172506040204767E-2</v>
      </c>
      <c r="O74" s="302">
        <f t="shared" si="12"/>
        <v>4.0944185141186668E-2</v>
      </c>
      <c r="P74" s="302">
        <f t="shared" si="12"/>
        <v>4.0206590411332115E-2</v>
      </c>
      <c r="Q74" s="302">
        <f t="shared" si="12"/>
        <v>4.1239013754092613E-2</v>
      </c>
      <c r="R74" s="302">
        <f t="shared" si="12"/>
        <v>4.2331409897816974E-2</v>
      </c>
      <c r="S74" s="302">
        <f t="shared" si="12"/>
        <v>4.2613598644228194E-2</v>
      </c>
      <c r="T74" s="302">
        <f t="shared" si="12"/>
        <v>4.3062871484998141E-2</v>
      </c>
      <c r="U74" s="302">
        <f t="shared" si="12"/>
        <v>4.2398036139552078E-2</v>
      </c>
      <c r="V74" s="302">
        <f t="shared" si="12"/>
        <v>4.2920749663262002E-2</v>
      </c>
      <c r="W74" s="302">
        <f t="shared" si="12"/>
        <v>4.2753375041786362E-2</v>
      </c>
      <c r="X74" s="302">
        <f t="shared" si="12"/>
        <v>4.1815007042574057E-2</v>
      </c>
      <c r="Y74" s="302">
        <f t="shared" si="12"/>
        <v>4.3240607890214645E-2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0.1149424832619782</v>
      </c>
      <c r="C76" s="302">
        <f t="shared" si="14"/>
        <v>0.13349658109914905</v>
      </c>
      <c r="D76" s="302">
        <f t="shared" si="14"/>
        <v>0.12874485277730621</v>
      </c>
      <c r="E76" s="302">
        <f t="shared" si="14"/>
        <v>0.13377836742351354</v>
      </c>
      <c r="F76" s="302">
        <f t="shared" si="14"/>
        <v>0.14783876406307223</v>
      </c>
      <c r="G76" s="302">
        <f t="shared" si="14"/>
        <v>0.15469629310057989</v>
      </c>
      <c r="H76" s="302">
        <f t="shared" si="14"/>
        <v>0.15911173922262223</v>
      </c>
      <c r="I76" s="302">
        <f t="shared" si="14"/>
        <v>0.18000214035072346</v>
      </c>
      <c r="J76" s="302">
        <f t="shared" si="14"/>
        <v>0.17264566431547809</v>
      </c>
      <c r="K76" s="302">
        <f t="shared" si="14"/>
        <v>0.19178754154007258</v>
      </c>
      <c r="L76" s="302">
        <f t="shared" si="14"/>
        <v>0.18216145392243749</v>
      </c>
      <c r="M76" s="302">
        <f t="shared" si="14"/>
        <v>0.18449176234713108</v>
      </c>
      <c r="N76" s="302">
        <f t="shared" si="14"/>
        <v>0.18990421193683829</v>
      </c>
      <c r="O76" s="302">
        <f t="shared" si="14"/>
        <v>0.18655087419853775</v>
      </c>
      <c r="P76" s="302">
        <f t="shared" si="14"/>
        <v>0.19021811838572239</v>
      </c>
      <c r="Q76" s="302">
        <f t="shared" si="14"/>
        <v>0.18521904793217023</v>
      </c>
      <c r="R76" s="302">
        <f t="shared" si="14"/>
        <v>0.18080302996968409</v>
      </c>
      <c r="S76" s="302">
        <f t="shared" si="14"/>
        <v>0.17910854093401327</v>
      </c>
      <c r="T76" s="302">
        <f t="shared" si="14"/>
        <v>0.17812341230864465</v>
      </c>
      <c r="U76" s="302">
        <f t="shared" si="14"/>
        <v>0.18127559456084241</v>
      </c>
      <c r="V76" s="302">
        <f t="shared" si="14"/>
        <v>0.178549462393848</v>
      </c>
      <c r="W76" s="302">
        <f t="shared" si="14"/>
        <v>0.17848355620645298</v>
      </c>
      <c r="X76" s="302">
        <f t="shared" si="14"/>
        <v>0.18346582229998451</v>
      </c>
      <c r="Y76" s="302">
        <f t="shared" si="14"/>
        <v>0.17711271810299184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2.6514562843664751E-2</v>
      </c>
      <c r="C77" s="235">
        <f t="shared" si="15"/>
        <v>3.0794562536988798E-2</v>
      </c>
      <c r="D77" s="235">
        <f t="shared" si="15"/>
        <v>2.9698449110255487E-2</v>
      </c>
      <c r="E77" s="235">
        <f t="shared" si="15"/>
        <v>3.0859564101195631E-2</v>
      </c>
      <c r="F77" s="235">
        <f t="shared" si="15"/>
        <v>3.4102971236020865E-2</v>
      </c>
      <c r="G77" s="235">
        <f t="shared" si="15"/>
        <v>3.568484400801273E-2</v>
      </c>
      <c r="H77" s="235">
        <f t="shared" si="15"/>
        <v>3.6703384937034365E-2</v>
      </c>
      <c r="I77" s="235">
        <f t="shared" si="15"/>
        <v>4.1522315569305017E-2</v>
      </c>
      <c r="J77" s="235">
        <f t="shared" si="15"/>
        <v>3.9825347306492578E-2</v>
      </c>
      <c r="K77" s="235">
        <f t="shared" si="15"/>
        <v>4.4240934060960364E-2</v>
      </c>
      <c r="L77" s="235">
        <f t="shared" si="15"/>
        <v>4.2020419088313742E-2</v>
      </c>
      <c r="M77" s="235">
        <f t="shared" si="15"/>
        <v>4.2557967150772369E-2</v>
      </c>
      <c r="N77" s="235">
        <f t="shared" si="15"/>
        <v>4.3806493637340176E-2</v>
      </c>
      <c r="O77" s="235">
        <f t="shared" si="15"/>
        <v>4.3032956458788449E-2</v>
      </c>
      <c r="P77" s="235">
        <f t="shared" si="15"/>
        <v>4.3878904568701381E-2</v>
      </c>
      <c r="Q77" s="235">
        <f t="shared" si="15"/>
        <v>4.2725735053488194E-2</v>
      </c>
      <c r="R77" s="235">
        <f t="shared" si="15"/>
        <v>4.1707062214149722E-2</v>
      </c>
      <c r="S77" s="235">
        <f t="shared" si="15"/>
        <v>4.1316182926099253E-2</v>
      </c>
      <c r="T77" s="235">
        <f t="shared" si="15"/>
        <v>4.1088936619031978E-2</v>
      </c>
      <c r="U77" s="235">
        <f t="shared" si="15"/>
        <v>4.1816071896160871E-2</v>
      </c>
      <c r="V77" s="235">
        <f t="shared" si="15"/>
        <v>4.1187216484213966E-2</v>
      </c>
      <c r="W77" s="235">
        <f t="shared" si="15"/>
        <v>4.1172013456596351E-2</v>
      </c>
      <c r="X77" s="235">
        <f t="shared" si="15"/>
        <v>4.232130659601558E-2</v>
      </c>
      <c r="Y77" s="235">
        <f t="shared" si="15"/>
        <v>4.0855792926021345E-2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81.2142671101697</v>
      </c>
      <c r="D81" s="322">
        <f t="shared" si="16"/>
        <v>84.416559249822626</v>
      </c>
      <c r="E81" s="322">
        <f t="shared" si="16"/>
        <v>88.086890818019725</v>
      </c>
      <c r="F81" s="322">
        <f t="shared" si="16"/>
        <v>86.063464907372747</v>
      </c>
      <c r="G81" s="322">
        <f t="shared" si="16"/>
        <v>74.42273422413372</v>
      </c>
      <c r="H81" s="322">
        <f t="shared" si="16"/>
        <v>69.184207572026452</v>
      </c>
      <c r="I81" s="322">
        <f t="shared" si="16"/>
        <v>62.686046444090927</v>
      </c>
      <c r="J81" s="322">
        <f t="shared" si="16"/>
        <v>58.778615280905804</v>
      </c>
      <c r="K81" s="322">
        <f t="shared" si="16"/>
        <v>58.584497493210371</v>
      </c>
      <c r="L81" s="322">
        <f t="shared" si="16"/>
        <v>54.972130712265844</v>
      </c>
      <c r="M81" s="322">
        <f t="shared" si="16"/>
        <v>48.836122411789248</v>
      </c>
      <c r="N81" s="322">
        <f t="shared" si="16"/>
        <v>49.677746196368759</v>
      </c>
      <c r="O81" s="322">
        <f t="shared" si="16"/>
        <v>48.506780718545954</v>
      </c>
      <c r="P81" s="322">
        <f t="shared" si="16"/>
        <v>45.656087741848083</v>
      </c>
      <c r="Q81" s="322">
        <f t="shared" si="16"/>
        <v>45.316254286959328</v>
      </c>
      <c r="R81" s="322">
        <f t="shared" si="16"/>
        <v>44.782117550659216</v>
      </c>
      <c r="S81" s="322">
        <f t="shared" si="16"/>
        <v>44.567239448558681</v>
      </c>
      <c r="T81" s="322">
        <f t="shared" si="16"/>
        <v>44.653240672446998</v>
      </c>
      <c r="U81" s="322">
        <f t="shared" si="16"/>
        <v>44.271085391808953</v>
      </c>
      <c r="V81" s="322">
        <f t="shared" si="16"/>
        <v>46.388642436553567</v>
      </c>
      <c r="W81" s="322">
        <f t="shared" si="16"/>
        <v>44.934769899421774</v>
      </c>
      <c r="X81" s="322">
        <f t="shared" si="16"/>
        <v>41.075085611101812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1.6330202078199347</v>
      </c>
      <c r="C82" s="334">
        <f>IF(C$6=0,0,C$6/TEL!C$5*1000)</f>
        <v>1.8718295255428834</v>
      </c>
      <c r="D82" s="334">
        <f>IF(D$6=0,0,D$6/TEL!D$5*1000)</f>
        <v>1.8763823628763536</v>
      </c>
      <c r="E82" s="334">
        <f>IF(E$6=0,0,E$6/TEL!E$5*1000)</f>
        <v>2.0345154548566367</v>
      </c>
      <c r="F82" s="334">
        <f>IF(F$6=0,0,F$6/TEL!F$5*1000)</f>
        <v>2.1967011147226607</v>
      </c>
      <c r="G82" s="334">
        <f>IF(G$6=0,0,G$6/TEL!G$5*1000)</f>
        <v>1.9876931869227512</v>
      </c>
      <c r="H82" s="334">
        <f>IF(H$6=0,0,H$6/TEL!H$5*1000)</f>
        <v>1.900522495066721</v>
      </c>
      <c r="I82" s="334">
        <f>IF(I$6=0,0,I$6/TEL!I$5*1000)</f>
        <v>1.9481050394240653</v>
      </c>
      <c r="J82" s="334">
        <f>IF(J$6=0,0,J$6/TEL!J$5*1000)</f>
        <v>1.7520191444907707</v>
      </c>
      <c r="K82" s="334">
        <f>IF(K$6=0,0,K$6/TEL!K$5*1000)</f>
        <v>1.9398445174454115</v>
      </c>
      <c r="L82" s="334">
        <f>IF(L$6=0,0,L$6/TEL!L$5*1000)</f>
        <v>1.7288721360871808</v>
      </c>
      <c r="M82" s="334">
        <f>IF(M$6=0,0,M$6/TEL!M$5*1000)</f>
        <v>1.5555428307539814</v>
      </c>
      <c r="N82" s="334">
        <f>IF(N$6=0,0,N$6/TEL!N$5*1000)</f>
        <v>1.6287720269087911</v>
      </c>
      <c r="O82" s="334">
        <f>IF(O$6=0,0,O$6/TEL!O$5*1000)</f>
        <v>1.5622968657501071</v>
      </c>
      <c r="P82" s="334">
        <f>IF(P$6=0,0,P$6/TEL!P$5*1000)</f>
        <v>1.4993892610949326</v>
      </c>
      <c r="Q82" s="334">
        <f>IF(Q$6=0,0,Q$6/TEL!Q$5*1000)</f>
        <v>1.4491170727244265</v>
      </c>
      <c r="R82" s="334">
        <f>IF(R$6=0,0,R$6/TEL!R$5*1000)</f>
        <v>1.3978937088884682</v>
      </c>
      <c r="S82" s="334">
        <f>IF(S$6=0,0,S$6/TEL!S$5*1000)</f>
        <v>1.3781479730128998</v>
      </c>
      <c r="T82" s="334">
        <f>IF(T$6=0,0,T$6/TEL!T$5*1000)</f>
        <v>1.3732126950595647</v>
      </c>
      <c r="U82" s="334">
        <f>IF(U$6=0,0,U$6/TEL!U$5*1000)</f>
        <v>1.3855535914418675</v>
      </c>
      <c r="V82" s="334">
        <f>IF(V$6=0,0,V$6/TEL!V$5*1000)</f>
        <v>1.4299933915112879</v>
      </c>
      <c r="W82" s="334">
        <f>IF(W$6=0,0,W$6/TEL!W$5*1000)</f>
        <v>1.3846644845952736</v>
      </c>
      <c r="X82" s="334">
        <f>IF(X$6=0,0,X$6/TEL!X$5*1000)</f>
        <v>1.301060432813796</v>
      </c>
      <c r="Y82" s="334">
        <f>IF(Y$6=0,0,Y$6/TEL!Y$5*1000)</f>
        <v>1.1951315223472623</v>
      </c>
      <c r="DA82" s="67"/>
    </row>
    <row r="83" spans="1:105" ht="12" customHeight="1" x14ac:dyDescent="0.25">
      <c r="A83" s="173" t="s">
        <v>92</v>
      </c>
      <c r="B83" s="335">
        <f>IF(B$7=0,0,B$7/TEL!B$5*1000)</f>
        <v>1.339914016672767</v>
      </c>
      <c r="C83" s="335">
        <f>IF(C$7=0,0,C$7/TEL!C$5*1000)</f>
        <v>1.5358601235223655</v>
      </c>
      <c r="D83" s="335">
        <f>IF(D$7=0,0,D$7/TEL!D$5*1000)</f>
        <v>1.5395957849241884</v>
      </c>
      <c r="E83" s="335">
        <f>IF(E$7=0,0,E$7/TEL!E$5*1000)</f>
        <v>1.6693460142413421</v>
      </c>
      <c r="F83" s="335">
        <f>IF(F$7=0,0,F$7/TEL!F$5*1000)</f>
        <v>1.8024214274647476</v>
      </c>
      <c r="G83" s="335">
        <f>IF(G$7=0,0,G$7/TEL!G$5*1000)</f>
        <v>1.6309277431161044</v>
      </c>
      <c r="H83" s="335">
        <f>IF(H$7=0,0,H$7/TEL!H$5*1000)</f>
        <v>1.5594030728752586</v>
      </c>
      <c r="I83" s="335">
        <f>IF(I$7=0,0,I$7/TEL!I$5*1000)</f>
        <v>1.5984451605530785</v>
      </c>
      <c r="J83" s="335">
        <f>IF(J$7=0,0,J$7/TEL!J$5*1000)</f>
        <v>1.4375541698385816</v>
      </c>
      <c r="K83" s="335">
        <f>IF(K$7=0,0,K$7/TEL!K$5*1000)</f>
        <v>1.5916672963654657</v>
      </c>
      <c r="L83" s="335">
        <f>IF(L$7=0,0,L$7/TEL!L$5*1000)</f>
        <v>1.4185617526869185</v>
      </c>
      <c r="M83" s="335">
        <f>IF(M$7=0,0,M$7/TEL!M$5*1000)</f>
        <v>1.2763428354904462</v>
      </c>
      <c r="N83" s="335">
        <f>IF(N$7=0,0,N$7/TEL!N$5*1000)</f>
        <v>1.336428329771316</v>
      </c>
      <c r="O83" s="335">
        <f>IF(O$7=0,0,O$7/TEL!O$5*1000)</f>
        <v>1.2818846077949597</v>
      </c>
      <c r="P83" s="335">
        <f>IF(P$7=0,0,P$7/TEL!P$5*1000)</f>
        <v>1.2302681116676373</v>
      </c>
      <c r="Q83" s="335">
        <f>IF(Q$7=0,0,Q$7/TEL!Q$5*1000)</f>
        <v>1.1890191365944007</v>
      </c>
      <c r="R83" s="335">
        <f>IF(R$7=0,0,R$7/TEL!R$5*1000)</f>
        <v>1.1469897098572046</v>
      </c>
      <c r="S83" s="335">
        <f>IF(S$7=0,0,S$7/TEL!S$5*1000)</f>
        <v>1.1307880804208408</v>
      </c>
      <c r="T83" s="335">
        <f>IF(T$7=0,0,T$7/TEL!T$5*1000)</f>
        <v>1.1267386215873347</v>
      </c>
      <c r="U83" s="335">
        <f>IF(U$7=0,0,U$7/TEL!U$5*1000)</f>
        <v>1.1368644852856351</v>
      </c>
      <c r="V83" s="335">
        <f>IF(V$7=0,0,V$7/TEL!V$5*1000)</f>
        <v>1.1733279109836205</v>
      </c>
      <c r="W83" s="335">
        <f>IF(W$7=0,0,W$7/TEL!W$5*1000)</f>
        <v>1.1361349617191987</v>
      </c>
      <c r="X83" s="335">
        <f>IF(X$7=0,0,X$7/TEL!X$5*1000)</f>
        <v>1.0675367653856787</v>
      </c>
      <c r="Y83" s="335">
        <f>IF(Y$7=0,0,Y$7/TEL!Y$5*1000)</f>
        <v>0.98062073628493318</v>
      </c>
      <c r="DA83" s="177"/>
    </row>
    <row r="84" spans="1:105" ht="12" customHeight="1" x14ac:dyDescent="0.25">
      <c r="A84" s="173" t="s">
        <v>93</v>
      </c>
      <c r="B84" s="335">
        <f>IF(B$8=0,0,B$8/TEL!B$5*1000)</f>
        <v>0.96306319948355057</v>
      </c>
      <c r="C84" s="335">
        <f>IF(C$8=0,0,C$8/TEL!C$5*1000)</f>
        <v>1.1038994637817006</v>
      </c>
      <c r="D84" s="335">
        <f>IF(D$8=0,0,D$8/TEL!D$5*1000)</f>
        <v>1.1065844704142602</v>
      </c>
      <c r="E84" s="335">
        <f>IF(E$8=0,0,E$8/TEL!E$5*1000)</f>
        <v>1.1998424477359644</v>
      </c>
      <c r="F84" s="335">
        <f>IF(F$8=0,0,F$8/TEL!F$5*1000)</f>
        <v>1.2954904009902874</v>
      </c>
      <c r="G84" s="335">
        <f>IF(G$8=0,0,G$8/TEL!G$5*1000)</f>
        <v>1.1722293153646992</v>
      </c>
      <c r="H84" s="335">
        <f>IF(H$8=0,0,H$8/TEL!H$5*1000)</f>
        <v>1.1208209586290918</v>
      </c>
      <c r="I84" s="335">
        <f>IF(I$8=0,0,I$8/TEL!I$5*1000)</f>
        <v>1.1488824591475251</v>
      </c>
      <c r="J84" s="335">
        <f>IF(J$8=0,0,J$8/TEL!J$5*1000)</f>
        <v>1.0332420595714806</v>
      </c>
      <c r="K84" s="335">
        <f>IF(K$8=0,0,K$8/TEL!K$5*1000)</f>
        <v>1.1440108692626789</v>
      </c>
      <c r="L84" s="335">
        <f>IF(L$8=0,0,L$8/TEL!L$5*1000)</f>
        <v>1.019591259743722</v>
      </c>
      <c r="M84" s="335">
        <f>IF(M$8=0,0,M$8/TEL!M$5*1000)</f>
        <v>0.91737141300875868</v>
      </c>
      <c r="N84" s="335">
        <f>IF(N$8=0,0,N$8/TEL!N$5*1000)</f>
        <v>0.96055786202313276</v>
      </c>
      <c r="O84" s="335">
        <f>IF(O$8=0,0,O$8/TEL!O$5*1000)</f>
        <v>0.92135456185262732</v>
      </c>
      <c r="P84" s="335">
        <f>IF(P$8=0,0,P$8/TEL!P$5*1000)</f>
        <v>0.8842552052611139</v>
      </c>
      <c r="Q84" s="335">
        <f>IF(Q$8=0,0,Q$8/TEL!Q$5*1000)</f>
        <v>0.85460750442722577</v>
      </c>
      <c r="R84" s="335">
        <f>IF(R$8=0,0,R$8/TEL!R$5*1000)</f>
        <v>0.82439885395986567</v>
      </c>
      <c r="S84" s="335">
        <f>IF(S$8=0,0,S$8/TEL!S$5*1000)</f>
        <v>0.81275393280247954</v>
      </c>
      <c r="T84" s="335">
        <f>IF(T$8=0,0,T$8/TEL!T$5*1000)</f>
        <v>0.80984338426589697</v>
      </c>
      <c r="U84" s="335">
        <f>IF(U$8=0,0,U$8/TEL!U$5*1000)</f>
        <v>0.81712134879905007</v>
      </c>
      <c r="V84" s="335">
        <f>IF(V$8=0,0,V$8/TEL!V$5*1000)</f>
        <v>0.84332943601947774</v>
      </c>
      <c r="W84" s="335">
        <f>IF(W$8=0,0,W$8/TEL!W$5*1000)</f>
        <v>0.81659700373567379</v>
      </c>
      <c r="X84" s="335">
        <f>IF(X$8=0,0,X$8/TEL!X$5*1000)</f>
        <v>0.76729205012095658</v>
      </c>
      <c r="Y84" s="335">
        <f>IF(Y$8=0,0,Y$8/TEL!Y$5*1000)</f>
        <v>0.70482115420479552</v>
      </c>
      <c r="DA84" s="177"/>
    </row>
    <row r="85" spans="1:105" ht="12" customHeight="1" x14ac:dyDescent="0.25">
      <c r="A85" s="173" t="s">
        <v>94</v>
      </c>
      <c r="B85" s="335">
        <f>IF(B$9=0,0,B$9/TEL!B$5*1000)</f>
        <v>1.8842540859460786</v>
      </c>
      <c r="C85" s="335">
        <f>IF(C$9=0,0,C$9/TEL!C$5*1000)</f>
        <v>2.1598032987033271</v>
      </c>
      <c r="D85" s="335">
        <f>IF(D$9=0,0,D$9/TEL!D$5*1000)</f>
        <v>2.1650565725496387</v>
      </c>
      <c r="E85" s="335">
        <f>IF(E$9=0,0,E$9/TEL!E$5*1000)</f>
        <v>2.3475178325268877</v>
      </c>
      <c r="F85" s="335">
        <f>IF(F$9=0,0,F$9/TEL!F$5*1000)</f>
        <v>2.5346551323723014</v>
      </c>
      <c r="G85" s="335">
        <f>IF(G$9=0,0,G$9/TEL!G$5*1000)</f>
        <v>2.2934921387570215</v>
      </c>
      <c r="H85" s="335">
        <f>IF(H$9=0,0,H$9/TEL!H$5*1000)</f>
        <v>2.1929105712308319</v>
      </c>
      <c r="I85" s="335">
        <f>IF(I$9=0,0,I$9/TEL!I$5*1000)</f>
        <v>2.2478135070277667</v>
      </c>
      <c r="J85" s="335">
        <f>IF(J$9=0,0,J$9/TEL!J$5*1000)</f>
        <v>2.0215605513355057</v>
      </c>
      <c r="K85" s="335">
        <f>IF(K$9=0,0,K$9/TEL!K$5*1000)</f>
        <v>2.2382821355139364</v>
      </c>
      <c r="L85" s="335">
        <f>IF(L$9=0,0,L$9/TEL!L$5*1000)</f>
        <v>1.9948524647159789</v>
      </c>
      <c r="M85" s="335">
        <f>IF(M$9=0,0,M$9/TEL!M$5*1000)</f>
        <v>1.7948571124084407</v>
      </c>
      <c r="N85" s="335">
        <f>IF(N$9=0,0,N$9/TEL!N$5*1000)</f>
        <v>1.879352338740913</v>
      </c>
      <c r="O85" s="335">
        <f>IF(O$9=0,0,O$9/TEL!O$5*1000)</f>
        <v>1.8026502297116618</v>
      </c>
      <c r="P85" s="335">
        <f>IF(P$9=0,0,P$9/TEL!P$5*1000)</f>
        <v>1.7300645320326142</v>
      </c>
      <c r="Q85" s="335">
        <f>IF(Q$9=0,0,Q$9/TEL!Q$5*1000)</f>
        <v>1.6720581608358764</v>
      </c>
      <c r="R85" s="335">
        <f>IF(R$9=0,0,R$9/TEL!R$5*1000)</f>
        <v>1.6129542794866936</v>
      </c>
      <c r="S85" s="335">
        <f>IF(S$9=0,0,S$9/TEL!S$5*1000)</f>
        <v>1.5901707380918073</v>
      </c>
      <c r="T85" s="335">
        <f>IF(T$9=0,0,T$9/TEL!T$5*1000)</f>
        <v>1.5844761866071895</v>
      </c>
      <c r="U85" s="335">
        <f>IF(U$9=0,0,U$9/TEL!U$5*1000)</f>
        <v>1.5987156824329241</v>
      </c>
      <c r="V85" s="335">
        <f>IF(V$9=0,0,V$9/TEL!V$5*1000)</f>
        <v>1.649992374820717</v>
      </c>
      <c r="W85" s="335">
        <f>IF(W$9=0,0,W$9/TEL!W$5*1000)</f>
        <v>1.5976897899176219</v>
      </c>
      <c r="X85" s="335">
        <f>IF(X$9=0,0,X$9/TEL!X$5*1000)</f>
        <v>1.5012235763236104</v>
      </c>
      <c r="Y85" s="335">
        <f>IF(Y$9=0,0,Y$9/TEL!Y$5*1000)</f>
        <v>1.3789979104006875</v>
      </c>
      <c r="DA85" s="177"/>
    </row>
    <row r="86" spans="1:105" ht="12" customHeight="1" x14ac:dyDescent="0.25">
      <c r="A86" s="56" t="s">
        <v>95</v>
      </c>
      <c r="B86" s="336">
        <f>IF(B$10=0,0,B$10/TEL!B$5*1000)</f>
        <v>6.9560102401430823</v>
      </c>
      <c r="C86" s="336">
        <f>IF(C$10=0,0,C$10/TEL!C$5*1000)</f>
        <v>6.5906443471425824</v>
      </c>
      <c r="D86" s="336">
        <f>IF(D$10=0,0,D$10/TEL!D$5*1000)</f>
        <v>7.1907054253964082</v>
      </c>
      <c r="E86" s="336">
        <f>IF(E$10=0,0,E$10/TEL!E$5*1000)</f>
        <v>7.597673739656849</v>
      </c>
      <c r="F86" s="336">
        <f>IF(F$10=0,0,F$10/TEL!F$5*1000)</f>
        <v>7.04119143663464</v>
      </c>
      <c r="G86" s="336">
        <f>IF(G$10=0,0,G$10/TEL!G$5*1000)</f>
        <v>6.0420288962380591</v>
      </c>
      <c r="H86" s="336">
        <f>IF(H$10=0,0,H$10/TEL!H$5*1000)</f>
        <v>5.6082612830280656</v>
      </c>
      <c r="I86" s="336">
        <f>IF(I$10=0,0,I$10/TEL!I$5*1000)</f>
        <v>4.8624996755228471</v>
      </c>
      <c r="J86" s="336">
        <f>IF(J$10=0,0,J$10/TEL!J$5*1000)</f>
        <v>4.559717454205467</v>
      </c>
      <c r="K86" s="336">
        <f>IF(K$10=0,0,K$10/TEL!K$5*1000)</f>
        <v>4.4134057140081779</v>
      </c>
      <c r="L86" s="336">
        <f>IF(L$10=0,0,L$10/TEL!L$5*1000)</f>
        <v>4.167296552911381</v>
      </c>
      <c r="M86" s="336">
        <f>IF(M$10=0,0,M$10/TEL!M$5*1000)</f>
        <v>3.67969505763224</v>
      </c>
      <c r="N86" s="336">
        <f>IF(N$10=0,0,N$10/TEL!N$5*1000)</f>
        <v>3.7125342491518989</v>
      </c>
      <c r="O86" s="336">
        <f>IF(O$10=0,0,O$10/TEL!O$5*1000)</f>
        <v>3.624858314540802</v>
      </c>
      <c r="P86" s="336">
        <f>IF(P$10=0,0,P$10/TEL!P$5*1000)</f>
        <v>3.3855835084312544</v>
      </c>
      <c r="Q86" s="336">
        <f>IF(Q$10=0,0,Q$10/TEL!Q$5*1000)</f>
        <v>3.3846501999150074</v>
      </c>
      <c r="R86" s="336">
        <f>IF(R$10=0,0,R$10/TEL!R$5*1000)</f>
        <v>3.3220599520336767</v>
      </c>
      <c r="S86" s="336">
        <f>IF(S$10=0,0,S$10/TEL!S$5*1000)</f>
        <v>3.3535685867149696</v>
      </c>
      <c r="T86" s="336">
        <f>IF(T$10=0,0,T$10/TEL!T$5*1000)</f>
        <v>3.2909936782978915</v>
      </c>
      <c r="U86" s="336">
        <f>IF(U$10=0,0,U$10/TEL!U$5*1000)</f>
        <v>3.2461307824120866</v>
      </c>
      <c r="V86" s="336">
        <f>IF(V$10=0,0,V$10/TEL!V$5*1000)</f>
        <v>3.4387841272218025</v>
      </c>
      <c r="W86" s="336">
        <f>IF(W$10=0,0,W$10/TEL!W$5*1000)</f>
        <v>3.3868380517988386</v>
      </c>
      <c r="X86" s="336">
        <f>IF(X$10=0,0,X$10/TEL!X$5*1000)</f>
        <v>3.0328784009085856</v>
      </c>
      <c r="Y86" s="336">
        <f>IF(Y$10=0,0,Y$10/TEL!Y$5*1000)</f>
        <v>2.8971005088146859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4.2822560328887604</v>
      </c>
      <c r="C87" s="349">
        <f>IF(C$16=0,0,C$16/TEL!C$5*1000)</f>
        <v>3.9443499100505397</v>
      </c>
      <c r="D87" s="349">
        <f>IF(D$16=0,0,D$16/TEL!D$5*1000)</f>
        <v>4.1532756758057383</v>
      </c>
      <c r="E87" s="349">
        <f>IF(E$16=0,0,E$16/TEL!E$5*1000)</f>
        <v>4.2370643781880535</v>
      </c>
      <c r="F87" s="349">
        <f>IF(F$16=0,0,F$16/TEL!F$5*1000)</f>
        <v>3.9216614308311528</v>
      </c>
      <c r="G87" s="349">
        <f>IF(G$16=0,0,G$16/TEL!G$5*1000)</f>
        <v>3.2902435759458819</v>
      </c>
      <c r="H87" s="349">
        <f>IF(H$16=0,0,H$16/TEL!H$5*1000)</f>
        <v>2.9947830660005477</v>
      </c>
      <c r="I87" s="349">
        <f>IF(I$16=0,0,I$16/TEL!I$5*1000)</f>
        <v>2.4636050225175694</v>
      </c>
      <c r="J87" s="349">
        <f>IF(J$16=0,0,J$16/TEL!J$5*1000)</f>
        <v>2.4017275664189062</v>
      </c>
      <c r="K87" s="349">
        <f>IF(K$16=0,0,K$16/TEL!K$5*1000)</f>
        <v>2.1749380190961292</v>
      </c>
      <c r="L87" s="349">
        <f>IF(L$16=0,0,L$16/TEL!L$5*1000)</f>
        <v>2.1490875760938741</v>
      </c>
      <c r="M87" s="349">
        <f>IF(M$16=0,0,M$16/TEL!M$5*1000)</f>
        <v>1.8891268846527558</v>
      </c>
      <c r="N87" s="349">
        <f>IF(N$16=0,0,N$16/TEL!N$5*1000)</f>
        <v>1.8709495866912969</v>
      </c>
      <c r="O87" s="349">
        <f>IF(O$16=0,0,O$16/TEL!O$5*1000)</f>
        <v>1.8619411971966455</v>
      </c>
      <c r="P87" s="349">
        <f>IF(P$16=0,0,P$16/TEL!P$5*1000)</f>
        <v>1.720945893394056</v>
      </c>
      <c r="Q87" s="349">
        <f>IF(Q$16=0,0,Q$16/TEL!Q$5*1000)</f>
        <v>1.7519977817098817</v>
      </c>
      <c r="R87" s="349">
        <f>IF(R$16=0,0,R$16/TEL!R$5*1000)</f>
        <v>1.7772095382461035</v>
      </c>
      <c r="S87" s="349">
        <f>IF(S$16=0,0,S$16/TEL!S$5*1000)</f>
        <v>1.7804723011332115</v>
      </c>
      <c r="T87" s="349">
        <f>IF(T$16=0,0,T$16/TEL!T$5*1000)</f>
        <v>1.8027157166871339</v>
      </c>
      <c r="U87" s="349">
        <f>IF(U$16=0,0,U$16/TEL!U$5*1000)</f>
        <v>1.759694135980417</v>
      </c>
      <c r="V87" s="349">
        <f>IF(V$16=0,0,V$16/TEL!V$5*1000)</f>
        <v>1.866595602410519</v>
      </c>
      <c r="W87" s="349">
        <f>IF(W$16=0,0,W$16/TEL!W$5*1000)</f>
        <v>1.8010435030559555</v>
      </c>
      <c r="X87" s="349">
        <f>IF(X$16=0,0,X$16/TEL!X$5*1000)</f>
        <v>1.610207806971145</v>
      </c>
      <c r="Y87" s="349">
        <f>IF(Y$16=0,0,Y$16/TEL!Y$5*1000)</f>
        <v>1.5844013359343105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36.399176279554467</v>
      </c>
      <c r="C88" s="349">
        <f>IF(C$27=0,0,C$27/TEL!C$5*1000)</f>
        <v>33.526974235429591</v>
      </c>
      <c r="D88" s="349">
        <f>IF(D$27=0,0,D$27/TEL!D$5*1000)</f>
        <v>35.302843244348779</v>
      </c>
      <c r="E88" s="349">
        <f>IF(E$27=0,0,E$27/TEL!E$5*1000)</f>
        <v>36.015047214598468</v>
      </c>
      <c r="F88" s="349">
        <f>IF(F$27=0,0,F$27/TEL!F$5*1000)</f>
        <v>33.334122162064808</v>
      </c>
      <c r="G88" s="349">
        <f>IF(G$27=0,0,G$27/TEL!G$5*1000)</f>
        <v>27.967070395539992</v>
      </c>
      <c r="H88" s="349">
        <f>IF(H$27=0,0,H$27/TEL!H$5*1000)</f>
        <v>25.455656061004653</v>
      </c>
      <c r="I88" s="349">
        <f>IF(I$27=0,0,I$27/TEL!I$5*1000)</f>
        <v>20.940642691399336</v>
      </c>
      <c r="J88" s="349">
        <f>IF(J$27=0,0,J$27/TEL!J$5*1000)</f>
        <v>20.414684314560702</v>
      </c>
      <c r="K88" s="349">
        <f>IF(K$27=0,0,K$27/TEL!K$5*1000)</f>
        <v>18.486973162317099</v>
      </c>
      <c r="L88" s="349">
        <f>IF(L$27=0,0,L$27/TEL!L$5*1000)</f>
        <v>18.267244396797928</v>
      </c>
      <c r="M88" s="349">
        <f>IF(M$27=0,0,M$27/TEL!M$5*1000)</f>
        <v>16.057578519548439</v>
      </c>
      <c r="N88" s="349">
        <f>IF(N$27=0,0,N$27/TEL!N$5*1000)</f>
        <v>15.903071486876019</v>
      </c>
      <c r="O88" s="349">
        <f>IF(O$27=0,0,O$27/TEL!O$5*1000)</f>
        <v>15.826500176171495</v>
      </c>
      <c r="P88" s="349">
        <f>IF(P$27=0,0,P$27/TEL!P$5*1000)</f>
        <v>14.628040093849474</v>
      </c>
      <c r="Q88" s="349">
        <f>IF(Q$27=0,0,Q$27/TEL!Q$5*1000)</f>
        <v>14.891981144533998</v>
      </c>
      <c r="R88" s="349">
        <f>IF(R$27=0,0,R$27/TEL!R$5*1000)</f>
        <v>15.106281075091886</v>
      </c>
      <c r="S88" s="349">
        <f>IF(S$27=0,0,S$27/TEL!S$5*1000)</f>
        <v>15.134014559632298</v>
      </c>
      <c r="T88" s="349">
        <f>IF(T$27=0,0,T$27/TEL!T$5*1000)</f>
        <v>15.323083591840637</v>
      </c>
      <c r="U88" s="349">
        <f>IF(U$27=0,0,U$27/TEL!U$5*1000)</f>
        <v>14.957400155833549</v>
      </c>
      <c r="V88" s="349">
        <f>IF(V$27=0,0,V$27/TEL!V$5*1000)</f>
        <v>15.866062620489414</v>
      </c>
      <c r="W88" s="349">
        <f>IF(W$27=0,0,W$27/TEL!W$5*1000)</f>
        <v>15.308869775975619</v>
      </c>
      <c r="X88" s="349">
        <f>IF(X$27=0,0,X$27/TEL!X$5*1000)</f>
        <v>13.686766359254721</v>
      </c>
      <c r="Y88" s="349">
        <f>IF(Y$27=0,0,Y$27/TEL!Y$5*1000)</f>
        <v>13.467411355441641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5.9458684489854017</v>
      </c>
      <c r="C89" s="349">
        <f>IF(C$38=0,0,C$38/TEL!C$5*1000)</f>
        <v>6.8153792981304964</v>
      </c>
      <c r="D89" s="349">
        <f>IF(D$38=0,0,D$38/TEL!D$5*1000)</f>
        <v>6.8319562956010813</v>
      </c>
      <c r="E89" s="349">
        <f>IF(E$38=0,0,E$38/TEL!E$5*1000)</f>
        <v>7.4077229381959553</v>
      </c>
      <c r="F89" s="349">
        <f>IF(F$38=0,0,F$38/TEL!F$5*1000)</f>
        <v>7.9982450843748154</v>
      </c>
      <c r="G89" s="349">
        <f>IF(G$38=0,0,G$38/TEL!G$5*1000)</f>
        <v>7.2372418600777086</v>
      </c>
      <c r="H89" s="349">
        <f>IF(H$38=0,0,H$38/TEL!H$5*1000)</f>
        <v>6.9198511358839578</v>
      </c>
      <c r="I89" s="349">
        <f>IF(I$38=0,0,I$38/TEL!I$5*1000)</f>
        <v>7.0931003999542854</v>
      </c>
      <c r="J89" s="349">
        <f>IF(J$38=0,0,J$38/TEL!J$5*1000)</f>
        <v>6.3791466286587042</v>
      </c>
      <c r="K89" s="349">
        <f>IF(K$38=0,0,K$38/TEL!K$5*1000)</f>
        <v>7.0630236276217531</v>
      </c>
      <c r="L89" s="349">
        <f>IF(L$38=0,0,L$38/TEL!L$5*1000)</f>
        <v>6.2948677775481992</v>
      </c>
      <c r="M89" s="349">
        <f>IF(M$38=0,0,M$38/TEL!M$5*1000)</f>
        <v>5.6637713324888539</v>
      </c>
      <c r="N89" s="349">
        <f>IF(N$38=0,0,N$38/TEL!N$5*1000)</f>
        <v>5.9304007133602115</v>
      </c>
      <c r="O89" s="349">
        <f>IF(O$38=0,0,O$38/TEL!O$5*1000)</f>
        <v>5.6883629470901322</v>
      </c>
      <c r="P89" s="349">
        <f>IF(P$38=0,0,P$38/TEL!P$5*1000)</f>
        <v>5.4593147455251376</v>
      </c>
      <c r="Q89" s="349">
        <f>IF(Q$38=0,0,Q$38/TEL!Q$5*1000)</f>
        <v>5.2762724186376531</v>
      </c>
      <c r="R89" s="349">
        <f>IF(R$38=0,0,R$38/TEL!R$5*1000)</f>
        <v>5.0897668374913447</v>
      </c>
      <c r="S89" s="349">
        <f>IF(S$38=0,0,S$38/TEL!S$5*1000)</f>
        <v>5.0178721068674808</v>
      </c>
      <c r="T89" s="349">
        <f>IF(T$38=0,0,T$38/TEL!T$5*1000)</f>
        <v>4.9999026332937992</v>
      </c>
      <c r="U89" s="349">
        <f>IF(U$38=0,0,U$38/TEL!U$5*1000)</f>
        <v>5.0448361534550026</v>
      </c>
      <c r="V89" s="349">
        <f>IF(V$38=0,0,V$38/TEL!V$5*1000)</f>
        <v>5.2066426049898187</v>
      </c>
      <c r="W89" s="349">
        <f>IF(W$38=0,0,W$38/TEL!W$5*1000)</f>
        <v>5.041598892628941</v>
      </c>
      <c r="X89" s="349">
        <f>IF(X$38=0,0,X$38/TEL!X$5*1000)</f>
        <v>4.7371943963989489</v>
      </c>
      <c r="Y89" s="349">
        <f>IF(Y$38=0,0,Y$38/TEL!Y$5*1000)</f>
        <v>4.3515045172643898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20.704572664255775</v>
      </c>
      <c r="C90" s="349">
        <f>IF(C$39=0,0,C$39/TEL!C$5*1000)</f>
        <v>21.16456908044638</v>
      </c>
      <c r="D90" s="349">
        <f>IF(D$39=0,0,D$39/TEL!D$5*1000)</f>
        <v>21.743118528962455</v>
      </c>
      <c r="E90" s="349">
        <f>IF(E$39=0,0,E$39/TEL!E$5*1000)</f>
        <v>22.859837744345871</v>
      </c>
      <c r="F90" s="349">
        <f>IF(F$39=0,0,F$39/TEL!F$5*1000)</f>
        <v>23.003956849708906</v>
      </c>
      <c r="G90" s="349">
        <f>IF(G$39=0,0,G$39/TEL!G$5*1000)</f>
        <v>20.146043450733494</v>
      </c>
      <c r="H90" s="349">
        <f>IF(H$39=0,0,H$39/TEL!H$5*1000)</f>
        <v>18.892704326227545</v>
      </c>
      <c r="I90" s="349">
        <f>IF(I$39=0,0,I$39/TEL!I$5*1000)</f>
        <v>17.780082686300798</v>
      </c>
      <c r="J90" s="349">
        <f>IF(J$39=0,0,J$39/TEL!J$5*1000)</f>
        <v>16.43808462406891</v>
      </c>
      <c r="K90" s="349">
        <f>IF(K$39=0,0,K$39/TEL!K$5*1000)</f>
        <v>16.940519260988104</v>
      </c>
      <c r="L90" s="349">
        <f>IF(L$39=0,0,L$39/TEL!L$5*1000)</f>
        <v>15.621804824973687</v>
      </c>
      <c r="M90" s="349">
        <f>IF(M$39=0,0,M$39/TEL!M$5*1000)</f>
        <v>13.923470332433304</v>
      </c>
      <c r="N90" s="349">
        <f>IF(N$39=0,0,N$39/TEL!N$5*1000)</f>
        <v>14.279471730176549</v>
      </c>
      <c r="O90" s="349">
        <f>IF(O$39=0,0,O$39/TEL!O$5*1000)</f>
        <v>13.849541635820334</v>
      </c>
      <c r="P90" s="349">
        <f>IF(P$39=0,0,P$39/TEL!P$5*1000)</f>
        <v>13.114887273587053</v>
      </c>
      <c r="Q90" s="349">
        <f>IF(Q$39=0,0,Q$39/TEL!Q$5*1000)</f>
        <v>12.910380593299735</v>
      </c>
      <c r="R90" s="349">
        <f>IF(R$39=0,0,R$39/TEL!R$5*1000)</f>
        <v>12.636833032837268</v>
      </c>
      <c r="S90" s="349">
        <f>IF(S$39=0,0,S$39/TEL!S$5*1000)</f>
        <v>12.528102952314775</v>
      </c>
      <c r="T90" s="349">
        <f>IF(T$39=0,0,T$39/TEL!T$5*1000)</f>
        <v>12.507519988982992</v>
      </c>
      <c r="U90" s="349">
        <f>IF(U$39=0,0,U$39/TEL!U$5*1000)</f>
        <v>12.473526166503461</v>
      </c>
      <c r="V90" s="349">
        <f>IF(V$39=0,0,V$39/TEL!V$5*1000)</f>
        <v>13.003295309663786</v>
      </c>
      <c r="W90" s="349">
        <f>IF(W$39=0,0,W$39/TEL!W$5*1000)</f>
        <v>12.611278485026606</v>
      </c>
      <c r="X90" s="349">
        <f>IF(X$39=0,0,X$39/TEL!X$5*1000)</f>
        <v>11.632574531319342</v>
      </c>
      <c r="Y90" s="349">
        <f>IF(Y$39=0,0,Y$39/TEL!Y$5*1000)</f>
        <v>10.927473162121037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2.1818838817052626</v>
      </c>
      <c r="C91" s="337">
        <f>IF(C$59=0,0,C$59/TEL!C$5*1000)</f>
        <v>2.5009578274198323</v>
      </c>
      <c r="D91" s="337">
        <f>IF(D$59=0,0,D$59/TEL!D$5*1000)</f>
        <v>2.5070408889437235</v>
      </c>
      <c r="E91" s="337">
        <f>IF(E$59=0,0,E$59/TEL!E$5*1000)</f>
        <v>2.7183230536737009</v>
      </c>
      <c r="F91" s="337">
        <f>IF(F$59=0,0,F$59/TEL!F$5*1000)</f>
        <v>2.9350198682084234</v>
      </c>
      <c r="G91" s="337">
        <f>IF(G$59=0,0,G$59/TEL!G$5*1000)</f>
        <v>2.6557636614380034</v>
      </c>
      <c r="H91" s="337">
        <f>IF(H$59=0,0,H$59/TEL!H$5*1000)</f>
        <v>2.5392946020797731</v>
      </c>
      <c r="I91" s="337">
        <f>IF(I$59=0,0,I$59/TEL!I$5*1000)</f>
        <v>2.6028698022436529</v>
      </c>
      <c r="J91" s="337">
        <f>IF(J$59=0,0,J$59/TEL!J$5*1000)</f>
        <v>2.3408787677567853</v>
      </c>
      <c r="K91" s="337">
        <f>IF(K$59=0,0,K$59/TEL!K$5*1000)</f>
        <v>2.5918328905916184</v>
      </c>
      <c r="L91" s="337">
        <f>IF(L$59=0,0,L$59/TEL!L$5*1000)</f>
        <v>2.3099519707069738</v>
      </c>
      <c r="M91" s="337">
        <f>IF(M$59=0,0,M$59/TEL!M$5*1000)</f>
        <v>2.0783660933720247</v>
      </c>
      <c r="N91" s="337">
        <f>IF(N$59=0,0,N$59/TEL!N$5*1000)</f>
        <v>2.1762078726686283</v>
      </c>
      <c r="O91" s="337">
        <f>IF(O$59=0,0,O$59/TEL!O$5*1000)</f>
        <v>2.0873901826171868</v>
      </c>
      <c r="P91" s="337">
        <f>IF(P$59=0,0,P$59/TEL!P$5*1000)</f>
        <v>2.0033391170048085</v>
      </c>
      <c r="Q91" s="337">
        <f>IF(Q$59=0,0,Q$59/TEL!Q$5*1000)</f>
        <v>1.9361702742811229</v>
      </c>
      <c r="R91" s="337">
        <f>IF(R$59=0,0,R$59/TEL!R$5*1000)</f>
        <v>1.8677305627667102</v>
      </c>
      <c r="S91" s="337">
        <f>IF(S$59=0,0,S$59/TEL!S$5*1000)</f>
        <v>1.8413482175679166</v>
      </c>
      <c r="T91" s="337">
        <f>IF(T$59=0,0,T$59/TEL!T$5*1000)</f>
        <v>1.8347541758245554</v>
      </c>
      <c r="U91" s="337">
        <f>IF(U$59=0,0,U$59/TEL!U$5*1000)</f>
        <v>1.8512428896649604</v>
      </c>
      <c r="V91" s="337">
        <f>IF(V$59=0,0,V$59/TEL!V$5*1000)</f>
        <v>1.9106190584431266</v>
      </c>
      <c r="W91" s="337">
        <f>IF(W$59=0,0,W$59/TEL!W$5*1000)</f>
        <v>1.8500549509680539</v>
      </c>
      <c r="X91" s="337">
        <f>IF(X$59=0,0,X$59/TEL!X$5*1000)</f>
        <v>1.7383512916050277</v>
      </c>
      <c r="Y91" s="337">
        <f>IF(Y$59=0,0,Y$59/TEL!Y$5*1000)</f>
        <v>1.5968193122414174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BG: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53.377118541553152</v>
      </c>
      <c r="C5" s="223">
        <v>53.834508524988053</v>
      </c>
      <c r="D5" s="223">
        <v>54.137880228112209</v>
      </c>
      <c r="E5" s="223">
        <v>60.422347645724159</v>
      </c>
      <c r="F5" s="223">
        <v>58.910825963826881</v>
      </c>
      <c r="G5" s="223">
        <v>57.461442261953458</v>
      </c>
      <c r="H5" s="223">
        <v>59.351731620173787</v>
      </c>
      <c r="I5" s="223">
        <v>54.489614884782974</v>
      </c>
      <c r="J5" s="223">
        <v>49.540201649941643</v>
      </c>
      <c r="K5" s="223">
        <v>40.366227912974182</v>
      </c>
      <c r="L5" s="223">
        <v>33.486305170254653</v>
      </c>
      <c r="M5" s="223">
        <v>33.865417071877133</v>
      </c>
      <c r="N5" s="223">
        <v>31.533224900059739</v>
      </c>
      <c r="O5" s="223">
        <v>32.41923603068858</v>
      </c>
      <c r="P5" s="223">
        <v>30.274526639494809</v>
      </c>
      <c r="Q5" s="223">
        <v>32.233358043452967</v>
      </c>
      <c r="R5" s="223">
        <v>32.572902152914558</v>
      </c>
      <c r="S5" s="223">
        <v>32.579046523235426</v>
      </c>
      <c r="T5" s="223">
        <v>32.417860945632142</v>
      </c>
      <c r="U5" s="223">
        <v>30.161738241468179</v>
      </c>
      <c r="V5" s="223">
        <v>25.564211955687139</v>
      </c>
      <c r="W5" s="223">
        <v>26.117071857271029</v>
      </c>
      <c r="X5" s="223">
        <v>25.311703068118081</v>
      </c>
      <c r="Y5" s="223">
        <v>22.685978571061082</v>
      </c>
      <c r="DA5" s="89" t="s">
        <v>2759</v>
      </c>
    </row>
    <row r="6" spans="1:105" ht="12" customHeight="1" x14ac:dyDescent="0.25">
      <c r="A6" s="55" t="s">
        <v>91</v>
      </c>
      <c r="B6" s="259">
        <v>1.1071569670325241</v>
      </c>
      <c r="C6" s="259">
        <v>1.286649701891128</v>
      </c>
      <c r="D6" s="259">
        <v>1.2414544858662051</v>
      </c>
      <c r="E6" s="259">
        <v>1.42374707185558</v>
      </c>
      <c r="F6" s="259">
        <v>1.5330661298639441</v>
      </c>
      <c r="G6" s="259">
        <v>1.5542309362905771</v>
      </c>
      <c r="H6" s="259">
        <v>1.6490601466320569</v>
      </c>
      <c r="I6" s="259">
        <v>1.6946488434449849</v>
      </c>
      <c r="J6" s="259">
        <v>1.4766427826291</v>
      </c>
      <c r="K6" s="259">
        <v>1.3289532184629449</v>
      </c>
      <c r="L6" s="259">
        <v>1.0479180890205979</v>
      </c>
      <c r="M6" s="259">
        <v>1.0702570631218611</v>
      </c>
      <c r="N6" s="259">
        <v>1.0231607497128641</v>
      </c>
      <c r="O6" s="259">
        <v>1.03827806151695</v>
      </c>
      <c r="P6" s="259">
        <v>0.98888537752384831</v>
      </c>
      <c r="Q6" s="259">
        <v>1.027769869803179</v>
      </c>
      <c r="R6" s="259">
        <v>1.006682597100049</v>
      </c>
      <c r="S6" s="259">
        <v>0.99389509566775114</v>
      </c>
      <c r="T6" s="259">
        <v>0.98330118161951574</v>
      </c>
      <c r="U6" s="259">
        <v>0.929135244111986</v>
      </c>
      <c r="V6" s="259">
        <v>0.77445197140969713</v>
      </c>
      <c r="W6" s="259">
        <v>0.79074146014922608</v>
      </c>
      <c r="X6" s="259">
        <v>0.7882452268154404</v>
      </c>
      <c r="Y6" s="259">
        <v>0.68058477196159906</v>
      </c>
      <c r="DA6" s="67" t="s">
        <v>2760</v>
      </c>
    </row>
    <row r="7" spans="1:105" ht="12" customHeight="1" x14ac:dyDescent="0.25">
      <c r="A7" s="173" t="s">
        <v>92</v>
      </c>
      <c r="B7" s="224">
        <v>0.23335618870683461</v>
      </c>
      <c r="C7" s="224">
        <v>0.27118798831103652</v>
      </c>
      <c r="D7" s="224">
        <v>0.26166216345205018</v>
      </c>
      <c r="E7" s="224">
        <v>0.30008408948663012</v>
      </c>
      <c r="F7" s="224">
        <v>0.32312533791794112</v>
      </c>
      <c r="G7" s="224">
        <v>0.32758625783219208</v>
      </c>
      <c r="H7" s="224">
        <v>0.3475734717163067</v>
      </c>
      <c r="I7" s="224">
        <v>0.3571822307750061</v>
      </c>
      <c r="J7" s="224">
        <v>0.31123295259511219</v>
      </c>
      <c r="K7" s="224">
        <v>0.2801043278094496</v>
      </c>
      <c r="L7" s="224">
        <v>0.22087037214445179</v>
      </c>
      <c r="M7" s="224">
        <v>0.2255787721375111</v>
      </c>
      <c r="N7" s="224">
        <v>0.21565225175556119</v>
      </c>
      <c r="O7" s="224">
        <v>0.21883853732403799</v>
      </c>
      <c r="P7" s="224">
        <v>0.20842800943157111</v>
      </c>
      <c r="Q7" s="224">
        <v>0.21662371897258181</v>
      </c>
      <c r="R7" s="224">
        <v>0.21217914089128831</v>
      </c>
      <c r="S7" s="224">
        <v>0.2094839109589669</v>
      </c>
      <c r="T7" s="224">
        <v>0.20725102485573441</v>
      </c>
      <c r="U7" s="224">
        <v>0.19583443523848429</v>
      </c>
      <c r="V7" s="224">
        <v>0.1632317419896184</v>
      </c>
      <c r="W7" s="224">
        <v>0.16666508804751989</v>
      </c>
      <c r="X7" s="224">
        <v>0.16613895533622389</v>
      </c>
      <c r="Y7" s="224">
        <v>0.1434472917625631</v>
      </c>
      <c r="DA7" s="177" t="s">
        <v>2761</v>
      </c>
    </row>
    <row r="8" spans="1:105" ht="12" customHeight="1" x14ac:dyDescent="0.25">
      <c r="A8" s="173" t="s">
        <v>93</v>
      </c>
      <c r="B8" s="224">
        <v>0.90423783869500507</v>
      </c>
      <c r="C8" s="224">
        <v>1.05083324247503</v>
      </c>
      <c r="D8" s="224">
        <v>1.013921381126891</v>
      </c>
      <c r="E8" s="224">
        <v>1.162803480841224</v>
      </c>
      <c r="F8" s="224">
        <v>1.252086601198225</v>
      </c>
      <c r="G8" s="224">
        <v>1.26937233338389</v>
      </c>
      <c r="H8" s="224">
        <v>1.3468212974943381</v>
      </c>
      <c r="I8" s="224">
        <v>1.3840545226851</v>
      </c>
      <c r="J8" s="224">
        <v>1.2060044944375909</v>
      </c>
      <c r="K8" s="224">
        <v>1.085383393477217</v>
      </c>
      <c r="L8" s="224">
        <v>0.85585623011081979</v>
      </c>
      <c r="M8" s="224">
        <v>0.87410092915663884</v>
      </c>
      <c r="N8" s="224">
        <v>0.83563640252172366</v>
      </c>
      <c r="O8" s="224">
        <v>0.84798302161878214</v>
      </c>
      <c r="P8" s="224">
        <v>0.80764300195474548</v>
      </c>
      <c r="Q8" s="224">
        <v>0.83940076558211529</v>
      </c>
      <c r="R8" s="224">
        <v>0.82217835678116835</v>
      </c>
      <c r="S8" s="224">
        <v>0.81173454167476822</v>
      </c>
      <c r="T8" s="224">
        <v>0.80308227444659708</v>
      </c>
      <c r="U8" s="224">
        <v>0.75884384058299259</v>
      </c>
      <c r="V8" s="224">
        <v>0.63251083419323217</v>
      </c>
      <c r="W8" s="224">
        <v>0.64581479427285593</v>
      </c>
      <c r="X8" s="224">
        <v>0.64377606923039832</v>
      </c>
      <c r="Y8" s="224">
        <v>0.55584756414147252</v>
      </c>
      <c r="DA8" s="177" t="s">
        <v>2762</v>
      </c>
    </row>
    <row r="9" spans="1:105" ht="12" customHeight="1" x14ac:dyDescent="0.25">
      <c r="A9" s="173" t="s">
        <v>94</v>
      </c>
      <c r="B9" s="224">
        <v>1.2717881780123701</v>
      </c>
      <c r="C9" s="224">
        <v>1.477970991316724</v>
      </c>
      <c r="D9" s="224">
        <v>1.426055370357149</v>
      </c>
      <c r="E9" s="224">
        <v>1.635454364992911</v>
      </c>
      <c r="F9" s="224">
        <v>1.761028867747588</v>
      </c>
      <c r="G9" s="224">
        <v>1.7853408229669629</v>
      </c>
      <c r="H9" s="224">
        <v>1.89427087736186</v>
      </c>
      <c r="I9" s="224">
        <v>1.9466384886257539</v>
      </c>
      <c r="J9" s="224">
        <v>1.6962155231958289</v>
      </c>
      <c r="K9" s="224">
        <v>1.5265649250283879</v>
      </c>
      <c r="L9" s="224">
        <v>1.2037406409623941</v>
      </c>
      <c r="M9" s="224">
        <v>1.229401359376205</v>
      </c>
      <c r="N9" s="224">
        <v>1.175301953054384</v>
      </c>
      <c r="O9" s="224">
        <v>1.192667167751351</v>
      </c>
      <c r="P9" s="224">
        <v>1.135929926824174</v>
      </c>
      <c r="Q9" s="224">
        <v>1.1805964366880941</v>
      </c>
      <c r="R9" s="224">
        <v>1.1563735442447169</v>
      </c>
      <c r="S9" s="224">
        <v>1.1416845763457011</v>
      </c>
      <c r="T9" s="224">
        <v>1.129515376271446</v>
      </c>
      <c r="U9" s="224">
        <v>1.067295112095473</v>
      </c>
      <c r="V9" s="224">
        <v>0.88961086007264645</v>
      </c>
      <c r="W9" s="224">
        <v>0.90832255120739569</v>
      </c>
      <c r="X9" s="224">
        <v>0.90545513480845663</v>
      </c>
      <c r="Y9" s="224">
        <v>0.78178586495818836</v>
      </c>
      <c r="DA9" s="177" t="s">
        <v>2763</v>
      </c>
    </row>
    <row r="10" spans="1:105" ht="12" customHeight="1" x14ac:dyDescent="0.25">
      <c r="A10" s="56" t="s">
        <v>95</v>
      </c>
      <c r="B10" s="260">
        <v>6.4628603990381661</v>
      </c>
      <c r="C10" s="260">
        <v>6.3299325202844576</v>
      </c>
      <c r="D10" s="260">
        <v>6.6385570951752602</v>
      </c>
      <c r="E10" s="260">
        <v>7.4492812544705824</v>
      </c>
      <c r="F10" s="260">
        <v>6.9900544793188981</v>
      </c>
      <c r="G10" s="260">
        <v>6.7885033170453708</v>
      </c>
      <c r="H10" s="260">
        <v>7.0396558063619494</v>
      </c>
      <c r="I10" s="260">
        <v>6.3292247667638248</v>
      </c>
      <c r="J10" s="260">
        <v>5.7258661235953037</v>
      </c>
      <c r="K10" s="260">
        <v>4.6453722266613591</v>
      </c>
      <c r="L10" s="260">
        <v>3.8335065639387871</v>
      </c>
      <c r="M10" s="260">
        <v>3.860266921640537</v>
      </c>
      <c r="N10" s="260">
        <v>3.5877364112316061</v>
      </c>
      <c r="O10" s="260">
        <v>3.690805715528052</v>
      </c>
      <c r="P10" s="260">
        <v>3.4473461953480982</v>
      </c>
      <c r="Q10" s="260">
        <v>3.6733401778211019</v>
      </c>
      <c r="R10" s="260">
        <v>3.660680154712471</v>
      </c>
      <c r="S10" s="260">
        <v>3.6690821050596489</v>
      </c>
      <c r="T10" s="260">
        <v>3.6009877072835552</v>
      </c>
      <c r="U10" s="260">
        <v>3.34569988796915</v>
      </c>
      <c r="V10" s="260">
        <v>2.84095795436959</v>
      </c>
      <c r="W10" s="260">
        <v>2.9324656189150842</v>
      </c>
      <c r="X10" s="260">
        <v>2.822532523430735</v>
      </c>
      <c r="Y10" s="260">
        <v>2.511684662685941</v>
      </c>
      <c r="DA10" s="68" t="s">
        <v>2764</v>
      </c>
    </row>
    <row r="11" spans="1:105" ht="12" customHeight="1" x14ac:dyDescent="0.25">
      <c r="A11" s="37" t="s">
        <v>159</v>
      </c>
      <c r="B11" s="226">
        <v>2.4905949301382959</v>
      </c>
      <c r="C11" s="226">
        <v>2.1227011440221388</v>
      </c>
      <c r="D11" s="226">
        <v>1.750560385645811</v>
      </c>
      <c r="E11" s="226">
        <v>1.7117782308927409</v>
      </c>
      <c r="F11" s="226">
        <v>1.599431240717343</v>
      </c>
      <c r="G11" s="226">
        <v>1.251513544999266</v>
      </c>
      <c r="H11" s="226">
        <v>1.049001637301562</v>
      </c>
      <c r="I11" s="226">
        <v>0.52619265590673814</v>
      </c>
      <c r="J11" s="226">
        <v>0.3861458787672219</v>
      </c>
      <c r="K11" s="226">
        <v>0.23893394648915131</v>
      </c>
      <c r="L11" s="226">
        <v>0.17781356442127441</v>
      </c>
      <c r="M11" s="226">
        <v>0.17367032856097819</v>
      </c>
      <c r="N11" s="226">
        <v>0.16290844143223179</v>
      </c>
      <c r="O11" s="226">
        <v>0.1691581937060232</v>
      </c>
      <c r="P11" s="226">
        <v>0.16387584511842179</v>
      </c>
      <c r="Q11" s="226">
        <v>0.17275514035334891</v>
      </c>
      <c r="R11" s="226">
        <v>9.1790017022965617E-2</v>
      </c>
      <c r="S11" s="226">
        <v>0.1129764287487809</v>
      </c>
      <c r="T11" s="226">
        <v>9.4788189591726205E-2</v>
      </c>
      <c r="U11" s="226">
        <v>8.9253780999117294E-2</v>
      </c>
      <c r="V11" s="226">
        <v>6.8350388701853587E-2</v>
      </c>
      <c r="W11" s="226">
        <v>6.7869667113394663E-2</v>
      </c>
      <c r="X11" s="226">
        <v>8.6658211060249027E-2</v>
      </c>
      <c r="Y11" s="226">
        <v>7.3092714674648132E-2</v>
      </c>
      <c r="DA11" s="69" t="s">
        <v>2765</v>
      </c>
    </row>
    <row r="12" spans="1:105" ht="12" customHeight="1" x14ac:dyDescent="0.25">
      <c r="A12" s="37" t="s">
        <v>35</v>
      </c>
      <c r="B12" s="226">
        <v>3.0692268294988021</v>
      </c>
      <c r="C12" s="226">
        <v>2.872943915460529</v>
      </c>
      <c r="D12" s="226">
        <v>3.797298863916875</v>
      </c>
      <c r="E12" s="226">
        <v>4.500741632679282</v>
      </c>
      <c r="F12" s="226">
        <v>3.7053860546518949</v>
      </c>
      <c r="G12" s="226">
        <v>3.7303227227235731</v>
      </c>
      <c r="H12" s="226">
        <v>4.0226901060266256</v>
      </c>
      <c r="I12" s="226">
        <v>3.24181428397238</v>
      </c>
      <c r="J12" s="226">
        <v>3.1879400644118552</v>
      </c>
      <c r="K12" s="226">
        <v>2.0378864144570001</v>
      </c>
      <c r="L12" s="226">
        <v>1.9286497696471741</v>
      </c>
      <c r="M12" s="226">
        <v>1.8672797852281739</v>
      </c>
      <c r="N12" s="226">
        <v>1.5862328609203831</v>
      </c>
      <c r="O12" s="226">
        <v>1.6990023573447599</v>
      </c>
      <c r="P12" s="226">
        <v>1.456411639870109</v>
      </c>
      <c r="Q12" s="226">
        <v>1.7045541001555879</v>
      </c>
      <c r="R12" s="226">
        <v>1.8243273710706971</v>
      </c>
      <c r="S12" s="226">
        <v>1.941578962825699</v>
      </c>
      <c r="T12" s="226">
        <v>1.810125141221945</v>
      </c>
      <c r="U12" s="226">
        <v>1.590766278411718</v>
      </c>
      <c r="V12" s="226">
        <v>1.4605941410132091</v>
      </c>
      <c r="W12" s="226">
        <v>1.594691960388277</v>
      </c>
      <c r="X12" s="226">
        <v>1.331666933037994</v>
      </c>
      <c r="Y12" s="226">
        <v>1.294726452040869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0.90303863940106799</v>
      </c>
      <c r="C15" s="226">
        <v>1.3342874608017889</v>
      </c>
      <c r="D15" s="226">
        <v>1.090697845612574</v>
      </c>
      <c r="E15" s="226">
        <v>1.23676139089856</v>
      </c>
      <c r="F15" s="226">
        <v>1.6852371839496589</v>
      </c>
      <c r="G15" s="226">
        <v>1.806667049322531</v>
      </c>
      <c r="H15" s="226">
        <v>1.967964063033762</v>
      </c>
      <c r="I15" s="226">
        <v>2.5612178268847061</v>
      </c>
      <c r="J15" s="226">
        <v>2.151780180416226</v>
      </c>
      <c r="K15" s="226">
        <v>2.368551865715208</v>
      </c>
      <c r="L15" s="226">
        <v>1.727043229870338</v>
      </c>
      <c r="M15" s="226">
        <v>1.8193168078513839</v>
      </c>
      <c r="N15" s="226">
        <v>1.8385951088789909</v>
      </c>
      <c r="O15" s="226">
        <v>1.822645164477269</v>
      </c>
      <c r="P15" s="226">
        <v>1.827058710359567</v>
      </c>
      <c r="Q15" s="226">
        <v>1.796030937312165</v>
      </c>
      <c r="R15" s="226">
        <v>1.7445627666188079</v>
      </c>
      <c r="S15" s="226">
        <v>1.6145267134851691</v>
      </c>
      <c r="T15" s="226">
        <v>1.696074376469884</v>
      </c>
      <c r="U15" s="226">
        <v>1.6656798285583161</v>
      </c>
      <c r="V15" s="226">
        <v>1.3120134246545281</v>
      </c>
      <c r="W15" s="226">
        <v>1.269903991413412</v>
      </c>
      <c r="X15" s="226">
        <v>1.404207379332491</v>
      </c>
      <c r="Y15" s="226">
        <v>1.143865495970424</v>
      </c>
      <c r="DA15" s="69" t="s">
        <v>2769</v>
      </c>
    </row>
    <row r="16" spans="1:105" ht="12" customHeight="1" x14ac:dyDescent="0.25">
      <c r="A16" s="57" t="s">
        <v>2707</v>
      </c>
      <c r="B16" s="261">
        <v>3.0226577377734061</v>
      </c>
      <c r="C16" s="261">
        <v>2.8364919444268768</v>
      </c>
      <c r="D16" s="261">
        <v>2.8956464915312292</v>
      </c>
      <c r="E16" s="261">
        <v>3.1782382849212318</v>
      </c>
      <c r="F16" s="261">
        <v>2.9263411077616279</v>
      </c>
      <c r="G16" s="261">
        <v>2.778183903691358</v>
      </c>
      <c r="H16" s="261">
        <v>2.804400096788533</v>
      </c>
      <c r="I16" s="261">
        <v>2.3416842254465888</v>
      </c>
      <c r="J16" s="261">
        <v>2.2227093402011389</v>
      </c>
      <c r="K16" s="261">
        <v>1.641928878661314</v>
      </c>
      <c r="L16" s="261">
        <v>1.4396324600726349</v>
      </c>
      <c r="M16" s="261">
        <v>1.444430077500777</v>
      </c>
      <c r="N16" s="261">
        <v>1.3099237663240939</v>
      </c>
      <c r="O16" s="261">
        <v>1.3644059131133599</v>
      </c>
      <c r="P16" s="261">
        <v>1.248100217980066</v>
      </c>
      <c r="Q16" s="261">
        <v>1.362260349976661</v>
      </c>
      <c r="R16" s="261">
        <v>1.4293958231700361</v>
      </c>
      <c r="S16" s="261">
        <v>1.4457902084973031</v>
      </c>
      <c r="T16" s="261">
        <v>1.45461323340135</v>
      </c>
      <c r="U16" s="261">
        <v>1.3346743830654551</v>
      </c>
      <c r="V16" s="261">
        <v>1.148199567058886</v>
      </c>
      <c r="W16" s="261">
        <v>1.1690248418931819</v>
      </c>
      <c r="X16" s="261">
        <v>1.106010364391059</v>
      </c>
      <c r="Y16" s="261">
        <v>1.02920296640854</v>
      </c>
      <c r="DA16" s="70" t="s">
        <v>2770</v>
      </c>
    </row>
    <row r="17" spans="1:105" ht="12" customHeight="1" x14ac:dyDescent="0.25">
      <c r="A17" s="46" t="s">
        <v>28</v>
      </c>
      <c r="B17" s="229">
        <v>8.719057219868169E-2</v>
      </c>
      <c r="C17" s="229">
        <v>8.2651839193854562E-2</v>
      </c>
      <c r="D17" s="229">
        <v>6.6450823922453064E-2</v>
      </c>
      <c r="E17" s="229">
        <v>9.1666111726950453E-2</v>
      </c>
      <c r="F17" s="229">
        <v>5.494273575057556E-2</v>
      </c>
      <c r="G17" s="229">
        <v>6.7379138162116575E-2</v>
      </c>
      <c r="H17" s="229">
        <v>7.2711821901897969E-2</v>
      </c>
      <c r="I17" s="229">
        <v>4.0750758448163997E-2</v>
      </c>
      <c r="J17" s="229">
        <v>0.1176121917498005</v>
      </c>
      <c r="K17" s="229">
        <v>2.338265256814491E-2</v>
      </c>
      <c r="L17" s="229">
        <v>2.3271952640342979E-2</v>
      </c>
      <c r="M17" s="229">
        <v>2.239973776967611E-2</v>
      </c>
      <c r="N17" s="229">
        <v>2.1594643466836819E-2</v>
      </c>
      <c r="O17" s="229">
        <v>4.5370683276120247E-2</v>
      </c>
      <c r="P17" s="229">
        <v>6.4920990270782408E-2</v>
      </c>
      <c r="Q17" s="229">
        <v>9.289784773323799E-2</v>
      </c>
      <c r="R17" s="229">
        <v>0.1116378343671218</v>
      </c>
      <c r="S17" s="229">
        <v>4.6066334904796322E-2</v>
      </c>
      <c r="T17" s="229">
        <v>5.6557071498981329E-2</v>
      </c>
      <c r="U17" s="229">
        <v>4.8880101644431503E-2</v>
      </c>
      <c r="V17" s="229">
        <v>2.933515301812006E-2</v>
      </c>
      <c r="W17" s="229">
        <v>2.9534458921208338E-2</v>
      </c>
      <c r="X17" s="229">
        <v>3.3007631027335567E-2</v>
      </c>
      <c r="Y17" s="229">
        <v>1.3790608156086339E-2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5.2494752289926422E-2</v>
      </c>
      <c r="G19" s="229">
        <v>0</v>
      </c>
      <c r="H19" s="229">
        <v>0</v>
      </c>
      <c r="I19" s="229">
        <v>4.6655246563809122E-2</v>
      </c>
      <c r="J19" s="229">
        <v>4.6072381998323232E-2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1.208717571449815E-2</v>
      </c>
      <c r="T19" s="229">
        <v>7.1827425306122353E-3</v>
      </c>
      <c r="U19" s="229">
        <v>1.248349005306704E-2</v>
      </c>
      <c r="V19" s="229">
        <v>1.132144827519997E-2</v>
      </c>
      <c r="W19" s="229">
        <v>7.4675865560344459E-3</v>
      </c>
      <c r="X19" s="229">
        <v>1.274698846193781E-2</v>
      </c>
      <c r="Y19" s="229">
        <v>2.9185336819184841E-2</v>
      </c>
      <c r="DA19" s="73" t="s">
        <v>2773</v>
      </c>
    </row>
    <row r="20" spans="1:105" ht="12" customHeight="1" x14ac:dyDescent="0.25">
      <c r="A20" s="46" t="s">
        <v>159</v>
      </c>
      <c r="B20" s="229">
        <v>0.42176616896390962</v>
      </c>
      <c r="C20" s="229">
        <v>0.44380705537630277</v>
      </c>
      <c r="D20" s="229">
        <v>0.38580899169912392</v>
      </c>
      <c r="E20" s="229">
        <v>0.42940770612324142</v>
      </c>
      <c r="F20" s="229">
        <v>0.43870886986174867</v>
      </c>
      <c r="G20" s="229">
        <v>0.37869874883226501</v>
      </c>
      <c r="H20" s="229">
        <v>0.34125148540647782</v>
      </c>
      <c r="I20" s="229">
        <v>0.21475559033889061</v>
      </c>
      <c r="J20" s="229">
        <v>0.13899424845824021</v>
      </c>
      <c r="K20" s="229">
        <v>0.10778097263600959</v>
      </c>
      <c r="L20" s="229">
        <v>6.9954134695888334E-2</v>
      </c>
      <c r="M20" s="229">
        <v>6.9757662498940609E-2</v>
      </c>
      <c r="N20" s="229">
        <v>6.9810673517177055E-2</v>
      </c>
      <c r="O20" s="229">
        <v>6.8805622925890667E-2</v>
      </c>
      <c r="P20" s="229">
        <v>6.8848127752431501E-2</v>
      </c>
      <c r="Q20" s="229">
        <v>6.8567495401064327E-2</v>
      </c>
      <c r="R20" s="229">
        <v>3.3302523810334772E-2</v>
      </c>
      <c r="S20" s="229">
        <v>4.1937114935236663E-2</v>
      </c>
      <c r="T20" s="229">
        <v>3.2504375063507097E-2</v>
      </c>
      <c r="U20" s="229">
        <v>3.1629698657018257E-2</v>
      </c>
      <c r="V20" s="229">
        <v>2.405622940550042E-2</v>
      </c>
      <c r="W20" s="229">
        <v>2.511132353514435E-2</v>
      </c>
      <c r="X20" s="229">
        <v>3.2433769493470127E-2</v>
      </c>
      <c r="Y20" s="229">
        <v>2.512141524056034E-2</v>
      </c>
      <c r="DA20" s="73" t="s">
        <v>2774</v>
      </c>
    </row>
    <row r="21" spans="1:105" ht="12" customHeight="1" x14ac:dyDescent="0.25">
      <c r="A21" s="46" t="s">
        <v>32</v>
      </c>
      <c r="B21" s="229">
        <v>1.3621610653129641</v>
      </c>
      <c r="C21" s="229">
        <v>1.032648373788412</v>
      </c>
      <c r="D21" s="229">
        <v>0.96330968531668815</v>
      </c>
      <c r="E21" s="229">
        <v>0.78301210418251144</v>
      </c>
      <c r="F21" s="229">
        <v>0.75036269340303474</v>
      </c>
      <c r="G21" s="229">
        <v>0.6441597525614845</v>
      </c>
      <c r="H21" s="229">
        <v>0.63790750805743968</v>
      </c>
      <c r="I21" s="229">
        <v>0.39285354776271419</v>
      </c>
      <c r="J21" s="229">
        <v>0.28214313736683982</v>
      </c>
      <c r="K21" s="229">
        <v>0.24713422502077981</v>
      </c>
      <c r="L21" s="229">
        <v>0.20988721797919019</v>
      </c>
      <c r="M21" s="229">
        <v>0.17546153453048111</v>
      </c>
      <c r="N21" s="229">
        <v>0.10325306340918319</v>
      </c>
      <c r="O21" s="229">
        <v>6.824706403297244E-2</v>
      </c>
      <c r="P21" s="229">
        <v>3.397416912210062E-2</v>
      </c>
      <c r="Q21" s="229">
        <v>3.4122000617352259E-2</v>
      </c>
      <c r="R21" s="229">
        <v>0</v>
      </c>
      <c r="S21" s="229">
        <v>5.9010856026358626E-3</v>
      </c>
      <c r="T21" s="229">
        <v>6.971082154664545E-3</v>
      </c>
      <c r="U21" s="229">
        <v>6.3504312003481774E-3</v>
      </c>
      <c r="V21" s="229">
        <v>2.5293160418482768E-3</v>
      </c>
      <c r="W21" s="229">
        <v>2.707790259013089E-3</v>
      </c>
      <c r="X21" s="229">
        <v>1.4999845793392041E-2</v>
      </c>
      <c r="Y21" s="229">
        <v>4.3313116434447211E-3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0.14037463067483849</v>
      </c>
      <c r="D22" s="229">
        <v>0.13842444984142729</v>
      </c>
      <c r="E22" s="229">
        <v>9.0215058274848686E-2</v>
      </c>
      <c r="F22" s="229">
        <v>9.0721798176356769E-2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0.4966448249242198</v>
      </c>
      <c r="C23" s="229">
        <v>0.57395888533467165</v>
      </c>
      <c r="D23" s="229">
        <v>0.79968383198308401</v>
      </c>
      <c r="E23" s="229">
        <v>1.0788341990279791</v>
      </c>
      <c r="F23" s="229">
        <v>0.97116403454186129</v>
      </c>
      <c r="G23" s="229">
        <v>1.0785816047507659</v>
      </c>
      <c r="H23" s="229">
        <v>1.2504411269222171</v>
      </c>
      <c r="I23" s="229">
        <v>1.264259176029515</v>
      </c>
      <c r="J23" s="229">
        <v>1.0964879434931141</v>
      </c>
      <c r="K23" s="229">
        <v>0.87840035682566775</v>
      </c>
      <c r="L23" s="229">
        <v>0.72502028593423962</v>
      </c>
      <c r="M23" s="229">
        <v>0.71667784084226382</v>
      </c>
      <c r="N23" s="229">
        <v>0.64952140718729745</v>
      </c>
      <c r="O23" s="229">
        <v>0.66034844710217855</v>
      </c>
      <c r="P23" s="229">
        <v>0.58466839598532938</v>
      </c>
      <c r="Q23" s="229">
        <v>0.64646703564674068</v>
      </c>
      <c r="R23" s="229">
        <v>0.6324595556130983</v>
      </c>
      <c r="S23" s="229">
        <v>0.68867457979018332</v>
      </c>
      <c r="T23" s="229">
        <v>0.59312261020541002</v>
      </c>
      <c r="U23" s="229">
        <v>0.53867037923201078</v>
      </c>
      <c r="V23" s="229">
        <v>0.49120684438194162</v>
      </c>
      <c r="W23" s="229">
        <v>0.56379208767724132</v>
      </c>
      <c r="X23" s="229">
        <v>0.47624629460053769</v>
      </c>
      <c r="Y23" s="229">
        <v>0.42520299866140021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1.036403033678205E-2</v>
      </c>
      <c r="C25" s="229">
        <v>1.243459795261102E-2</v>
      </c>
      <c r="D25" s="229">
        <v>1.4508896321024509E-2</v>
      </c>
      <c r="E25" s="229">
        <v>1.554604550520102E-2</v>
      </c>
      <c r="F25" s="229">
        <v>1.3471747136813249E-2</v>
      </c>
      <c r="G25" s="229">
        <v>1.243459795266221E-2</v>
      </c>
      <c r="H25" s="229">
        <v>1.4508896321014861E-2</v>
      </c>
      <c r="I25" s="229">
        <v>9.3268811526026462E-3</v>
      </c>
      <c r="J25" s="229">
        <v>6.2191643525428336E-3</v>
      </c>
      <c r="K25" s="229">
        <v>8.2897319683844436E-3</v>
      </c>
      <c r="L25" s="229">
        <v>1.140117952082248E-2</v>
      </c>
      <c r="M25" s="229">
        <v>1.24345979525331E-2</v>
      </c>
      <c r="N25" s="229">
        <v>4.248953977849506E-2</v>
      </c>
      <c r="O25" s="229">
        <v>0.12539432096696271</v>
      </c>
      <c r="P25" s="229">
        <v>0.13161348531963879</v>
      </c>
      <c r="Q25" s="229">
        <v>0.1419775156560539</v>
      </c>
      <c r="R25" s="229">
        <v>7.5652198404102283E-2</v>
      </c>
      <c r="S25" s="229">
        <v>7.6405810401175361E-2</v>
      </c>
      <c r="T25" s="229">
        <v>8.428889035117354E-2</v>
      </c>
      <c r="U25" s="229">
        <v>5.7561779720708757E-2</v>
      </c>
      <c r="V25" s="229">
        <v>4.1463582851471392E-2</v>
      </c>
      <c r="W25" s="229">
        <v>2.8096296783742529E-2</v>
      </c>
      <c r="X25" s="229">
        <v>2.6335381622207749E-2</v>
      </c>
      <c r="Y25" s="229">
        <v>2.5003502993553809E-2</v>
      </c>
      <c r="DA25" s="73" t="s">
        <v>2779</v>
      </c>
    </row>
    <row r="26" spans="1:105" ht="12" customHeight="1" x14ac:dyDescent="0.25">
      <c r="A26" s="46" t="s">
        <v>39</v>
      </c>
      <c r="B26" s="229">
        <v>0.64453107603684889</v>
      </c>
      <c r="C26" s="229">
        <v>0.55061656210618715</v>
      </c>
      <c r="D26" s="229">
        <v>0.52745981244742812</v>
      </c>
      <c r="E26" s="229">
        <v>0.68955706008049988</v>
      </c>
      <c r="F26" s="229">
        <v>0.55447447660131166</v>
      </c>
      <c r="G26" s="229">
        <v>0.5969300614320634</v>
      </c>
      <c r="H26" s="229">
        <v>0.48757925817948528</v>
      </c>
      <c r="I26" s="229">
        <v>0.37308302515089309</v>
      </c>
      <c r="J26" s="229">
        <v>0.53518027278227831</v>
      </c>
      <c r="K26" s="229">
        <v>0.37694093964232728</v>
      </c>
      <c r="L26" s="229">
        <v>0.40009768930215139</v>
      </c>
      <c r="M26" s="229">
        <v>0.44769870390688188</v>
      </c>
      <c r="N26" s="229">
        <v>0.42325443896510478</v>
      </c>
      <c r="O26" s="229">
        <v>0.39623977480923528</v>
      </c>
      <c r="P26" s="229">
        <v>0.36407504952978331</v>
      </c>
      <c r="Q26" s="229">
        <v>0.37822845492221202</v>
      </c>
      <c r="R26" s="229">
        <v>0.57634371097537862</v>
      </c>
      <c r="S26" s="229">
        <v>0.57471810714877702</v>
      </c>
      <c r="T26" s="229">
        <v>0.6739864615970016</v>
      </c>
      <c r="U26" s="229">
        <v>0.63909850255787115</v>
      </c>
      <c r="V26" s="229">
        <v>0.54828699308480489</v>
      </c>
      <c r="W26" s="229">
        <v>0.51231529816079824</v>
      </c>
      <c r="X26" s="229">
        <v>0.51024045339217861</v>
      </c>
      <c r="Y26" s="229">
        <v>0.50656779289430975</v>
      </c>
      <c r="DA26" s="73" t="s">
        <v>2780</v>
      </c>
    </row>
    <row r="27" spans="1:105" ht="12" customHeight="1" x14ac:dyDescent="0.25">
      <c r="A27" s="57" t="s">
        <v>2719</v>
      </c>
      <c r="B27" s="261">
        <v>22.72806106671926</v>
      </c>
      <c r="C27" s="261">
        <v>21.328237505209781</v>
      </c>
      <c r="D27" s="261">
        <v>21.773034195936731</v>
      </c>
      <c r="E27" s="261">
        <v>23.897907103926951</v>
      </c>
      <c r="F27" s="261">
        <v>22.003834098746101</v>
      </c>
      <c r="G27" s="261">
        <v>20.889805891217708</v>
      </c>
      <c r="H27" s="261">
        <v>21.086931497006081</v>
      </c>
      <c r="I27" s="261">
        <v>17.607664079800308</v>
      </c>
      <c r="J27" s="261">
        <v>16.713064461897019</v>
      </c>
      <c r="K27" s="261">
        <v>12.346042145318719</v>
      </c>
      <c r="L27" s="261">
        <v>10.82492869016154</v>
      </c>
      <c r="M27" s="261">
        <v>10.86100308274623</v>
      </c>
      <c r="N27" s="261">
        <v>9.8496190890907815</v>
      </c>
      <c r="O27" s="261">
        <v>10.259282923602379</v>
      </c>
      <c r="P27" s="261">
        <v>9.3847535621193394</v>
      </c>
      <c r="Q27" s="261">
        <v>10.243149939247591</v>
      </c>
      <c r="R27" s="261">
        <v>10.74795705499008</v>
      </c>
      <c r="S27" s="261">
        <v>10.871230221585479</v>
      </c>
      <c r="T27" s="261">
        <v>10.937572581921691</v>
      </c>
      <c r="U27" s="261">
        <v>10.03572468804987</v>
      </c>
      <c r="V27" s="261">
        <v>8.63357751384663</v>
      </c>
      <c r="W27" s="261">
        <v>8.7901675611583467</v>
      </c>
      <c r="X27" s="261">
        <v>8.3163471630173866</v>
      </c>
      <c r="Y27" s="261">
        <v>7.7388146128026749</v>
      </c>
      <c r="DA27" s="70" t="s">
        <v>2781</v>
      </c>
    </row>
    <row r="28" spans="1:105" ht="12" customHeight="1" x14ac:dyDescent="0.25">
      <c r="A28" s="46" t="s">
        <v>28</v>
      </c>
      <c r="B28" s="229">
        <v>0.65560603326316413</v>
      </c>
      <c r="C28" s="229">
        <v>0.6214782523999447</v>
      </c>
      <c r="D28" s="229">
        <v>0.49965907987844488</v>
      </c>
      <c r="E28" s="229">
        <v>0.68925864779303114</v>
      </c>
      <c r="F28" s="229">
        <v>0.41312710920144319</v>
      </c>
      <c r="G28" s="229">
        <v>0.50663928887283805</v>
      </c>
      <c r="H28" s="229">
        <v>0.54673696853157894</v>
      </c>
      <c r="I28" s="229">
        <v>0.30641435679292539</v>
      </c>
      <c r="J28" s="229">
        <v>0.88435321104176934</v>
      </c>
      <c r="K28" s="229">
        <v>0.1758195606566281</v>
      </c>
      <c r="L28" s="229">
        <v>0.1749871823533482</v>
      </c>
      <c r="M28" s="229">
        <v>0.16842879746044931</v>
      </c>
      <c r="N28" s="229">
        <v>0.16237510760640761</v>
      </c>
      <c r="O28" s="229">
        <v>0.34115263771082732</v>
      </c>
      <c r="P28" s="229">
        <v>0.48815590761299832</v>
      </c>
      <c r="Q28" s="229">
        <v>0.69852035507107801</v>
      </c>
      <c r="R28" s="229">
        <v>0.83943063918355054</v>
      </c>
      <c r="S28" s="229">
        <v>0.34638340284183378</v>
      </c>
      <c r="T28" s="229">
        <v>0.42526567223272482</v>
      </c>
      <c r="U28" s="229">
        <v>0.36754076428793681</v>
      </c>
      <c r="V28" s="229">
        <v>0.22057778519394119</v>
      </c>
      <c r="W28" s="229">
        <v>0.2220764122729319</v>
      </c>
      <c r="X28" s="229">
        <v>0.24819199484015769</v>
      </c>
      <c r="Y28" s="229">
        <v>0.1036947651736492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0.3947201566415624</v>
      </c>
      <c r="G30" s="229">
        <v>0</v>
      </c>
      <c r="H30" s="229">
        <v>0</v>
      </c>
      <c r="I30" s="229">
        <v>0.35081156550864168</v>
      </c>
      <c r="J30" s="229">
        <v>0.34642887233354591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9.0886263545553361E-2</v>
      </c>
      <c r="T30" s="229">
        <v>5.4008698643642002E-2</v>
      </c>
      <c r="U30" s="229">
        <v>9.3866242514407922E-2</v>
      </c>
      <c r="V30" s="229">
        <v>8.512858222313828E-2</v>
      </c>
      <c r="W30" s="229">
        <v>5.6150506604028219E-2</v>
      </c>
      <c r="X30" s="229">
        <v>9.5847547858032289E-2</v>
      </c>
      <c r="Y30" s="229">
        <v>0.2194512826211783</v>
      </c>
      <c r="DA30" s="73" t="s">
        <v>2784</v>
      </c>
    </row>
    <row r="31" spans="1:105" ht="12" customHeight="1" x14ac:dyDescent="0.25">
      <c r="A31" s="46" t="s">
        <v>159</v>
      </c>
      <c r="B31" s="229">
        <v>3.1713571550940118</v>
      </c>
      <c r="C31" s="229">
        <v>3.3370876663872</v>
      </c>
      <c r="D31" s="229">
        <v>2.9009868414299498</v>
      </c>
      <c r="E31" s="229">
        <v>3.2288156364266811</v>
      </c>
      <c r="F31" s="229">
        <v>3.2987532329989189</v>
      </c>
      <c r="G31" s="229">
        <v>2.8475232844887608</v>
      </c>
      <c r="H31" s="229">
        <v>2.5659486691140931</v>
      </c>
      <c r="I31" s="229">
        <v>1.6147968427405051</v>
      </c>
      <c r="J31" s="229">
        <v>1.045129829753306</v>
      </c>
      <c r="K31" s="229">
        <v>0.81043000578230306</v>
      </c>
      <c r="L31" s="229">
        <v>0.52600128204023711</v>
      </c>
      <c r="M31" s="229">
        <v>0.52452396225164954</v>
      </c>
      <c r="N31" s="229">
        <v>0.5249225643310812</v>
      </c>
      <c r="O31" s="229">
        <v>0.51736535700044706</v>
      </c>
      <c r="P31" s="229">
        <v>0.51768496060001346</v>
      </c>
      <c r="Q31" s="229">
        <v>0.5155748211887724</v>
      </c>
      <c r="R31" s="229">
        <v>0.25040936172770939</v>
      </c>
      <c r="S31" s="229">
        <v>0.3153348449937986</v>
      </c>
      <c r="T31" s="229">
        <v>0.24440789711213989</v>
      </c>
      <c r="U31" s="229">
        <v>0.23783100336334889</v>
      </c>
      <c r="V31" s="229">
        <v>0.1808843403375128</v>
      </c>
      <c r="W31" s="229">
        <v>0.1888178365815662</v>
      </c>
      <c r="X31" s="229">
        <v>0.2438769975374388</v>
      </c>
      <c r="Y31" s="229">
        <v>0.1888937184434441</v>
      </c>
      <c r="DA31" s="73" t="s">
        <v>2785</v>
      </c>
    </row>
    <row r="32" spans="1:105" ht="12" customHeight="1" x14ac:dyDescent="0.25">
      <c r="A32" s="46" t="s">
        <v>32</v>
      </c>
      <c r="B32" s="229">
        <v>10.242403394949401</v>
      </c>
      <c r="C32" s="229">
        <v>7.7647214259859396</v>
      </c>
      <c r="D32" s="229">
        <v>7.2433478261312487</v>
      </c>
      <c r="E32" s="229">
        <v>5.8876487064492702</v>
      </c>
      <c r="F32" s="229">
        <v>5.6421502523189746</v>
      </c>
      <c r="G32" s="229">
        <v>4.843585831760393</v>
      </c>
      <c r="H32" s="229">
        <v>4.7965737625088254</v>
      </c>
      <c r="I32" s="229">
        <v>2.953956484138871</v>
      </c>
      <c r="J32" s="229">
        <v>2.1214993598160459</v>
      </c>
      <c r="K32" s="229">
        <v>1.858259268906248</v>
      </c>
      <c r="L32" s="229">
        <v>1.5781904274973719</v>
      </c>
      <c r="M32" s="229">
        <v>1.319335769258041</v>
      </c>
      <c r="N32" s="229">
        <v>0.77638361140366541</v>
      </c>
      <c r="O32" s="229">
        <v>0.51316542378638885</v>
      </c>
      <c r="P32" s="229">
        <v>0.25545961782194893</v>
      </c>
      <c r="Q32" s="229">
        <v>0.25657119694970648</v>
      </c>
      <c r="R32" s="229">
        <v>0</v>
      </c>
      <c r="S32" s="229">
        <v>4.4371624435204267E-2</v>
      </c>
      <c r="T32" s="229">
        <v>5.2417175432189163E-2</v>
      </c>
      <c r="U32" s="229">
        <v>4.775035767954109E-2</v>
      </c>
      <c r="V32" s="229">
        <v>1.9018511006974551E-2</v>
      </c>
      <c r="W32" s="229">
        <v>2.036049983219456E-2</v>
      </c>
      <c r="X32" s="229">
        <v>0.1127873020233901</v>
      </c>
      <c r="Y32" s="229">
        <v>3.2568131780517033E-2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1.055509242189651</v>
      </c>
      <c r="D33" s="229">
        <v>1.040845382461502</v>
      </c>
      <c r="E33" s="229">
        <v>0.67834784202818921</v>
      </c>
      <c r="F33" s="229">
        <v>0.68215813628760591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3.7343870489494209</v>
      </c>
      <c r="C34" s="229">
        <v>4.3157293108818564</v>
      </c>
      <c r="D34" s="229">
        <v>6.0130072751035719</v>
      </c>
      <c r="E34" s="229">
        <v>8.1120033042296118</v>
      </c>
      <c r="F34" s="229">
        <v>7.3024064904974582</v>
      </c>
      <c r="G34" s="229">
        <v>8.1101039895682625</v>
      </c>
      <c r="H34" s="229">
        <v>9.402355396665131</v>
      </c>
      <c r="I34" s="229">
        <v>9.5062564966834664</v>
      </c>
      <c r="J34" s="229">
        <v>8.2447458828039899</v>
      </c>
      <c r="K34" s="229">
        <v>6.6048949907468488</v>
      </c>
      <c r="L34" s="229">
        <v>5.4515948423132228</v>
      </c>
      <c r="M34" s="229">
        <v>5.3888660724870237</v>
      </c>
      <c r="N34" s="229">
        <v>4.8839013501967914</v>
      </c>
      <c r="O34" s="229">
        <v>4.9653123618644566</v>
      </c>
      <c r="P34" s="229">
        <v>4.3962565928896851</v>
      </c>
      <c r="Q34" s="229">
        <v>4.8609348257283784</v>
      </c>
      <c r="R34" s="229">
        <v>4.7556093508600261</v>
      </c>
      <c r="S34" s="229">
        <v>5.1783030903454126</v>
      </c>
      <c r="T34" s="229">
        <v>4.4598257805829853</v>
      </c>
      <c r="U34" s="229">
        <v>4.0503868899945434</v>
      </c>
      <c r="V34" s="229">
        <v>3.693497618333446</v>
      </c>
      <c r="W34" s="229">
        <v>4.2392828131115614</v>
      </c>
      <c r="X34" s="229">
        <v>3.581005792092502</v>
      </c>
      <c r="Y34" s="229">
        <v>3.197199470703989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7.7929535801572719E-2</v>
      </c>
      <c r="C36" s="229">
        <v>9.3498611528286688E-2</v>
      </c>
      <c r="D36" s="229">
        <v>0.1090957396446266</v>
      </c>
      <c r="E36" s="229">
        <v>0.1168943037025692</v>
      </c>
      <c r="F36" s="229">
        <v>0.10129717558642271</v>
      </c>
      <c r="G36" s="229">
        <v>9.3498611528671616E-2</v>
      </c>
      <c r="H36" s="229">
        <v>0.109095739644554</v>
      </c>
      <c r="I36" s="229">
        <v>7.0130971743608356E-2</v>
      </c>
      <c r="J36" s="229">
        <v>4.6763331958543229E-2</v>
      </c>
      <c r="K36" s="229">
        <v>6.2332407685352267E-2</v>
      </c>
      <c r="L36" s="229">
        <v>8.5728099858492127E-2</v>
      </c>
      <c r="M36" s="229">
        <v>9.3498611527700823E-2</v>
      </c>
      <c r="N36" s="229">
        <v>0.31948865487291472</v>
      </c>
      <c r="O36" s="229">
        <v>0.94286883650158437</v>
      </c>
      <c r="P36" s="229">
        <v>0.98963216846112967</v>
      </c>
      <c r="Q36" s="229">
        <v>1.0675617042599439</v>
      </c>
      <c r="R36" s="229">
        <v>0.56884633800007678</v>
      </c>
      <c r="S36" s="229">
        <v>0.5745129205165298</v>
      </c>
      <c r="T36" s="229">
        <v>0.63378761783286253</v>
      </c>
      <c r="U36" s="229">
        <v>0.43282030520763698</v>
      </c>
      <c r="V36" s="229">
        <v>0.31177424797933301</v>
      </c>
      <c r="W36" s="229">
        <v>0.21126253927775629</v>
      </c>
      <c r="X36" s="229">
        <v>0.19802181181313899</v>
      </c>
      <c r="Y36" s="229">
        <v>0.1880071090476835</v>
      </c>
      <c r="DA36" s="73" t="s">
        <v>2790</v>
      </c>
    </row>
    <row r="37" spans="1:105" ht="12" customHeight="1" x14ac:dyDescent="0.25">
      <c r="A37" s="46" t="s">
        <v>39</v>
      </c>
      <c r="B37" s="229">
        <v>4.8463778986616903</v>
      </c>
      <c r="C37" s="229">
        <v>4.1402129958369072</v>
      </c>
      <c r="D37" s="229">
        <v>3.966092051287391</v>
      </c>
      <c r="E37" s="229">
        <v>5.1849386632976042</v>
      </c>
      <c r="F37" s="229">
        <v>4.16922154521371</v>
      </c>
      <c r="G37" s="229">
        <v>4.4884548849987844</v>
      </c>
      <c r="H37" s="229">
        <v>3.6662209605418981</v>
      </c>
      <c r="I37" s="229">
        <v>2.8052973621922921</v>
      </c>
      <c r="J37" s="229">
        <v>4.0241439741898244</v>
      </c>
      <c r="K37" s="229">
        <v>2.834305911541346</v>
      </c>
      <c r="L37" s="229">
        <v>3.0084268560988701</v>
      </c>
      <c r="M37" s="229">
        <v>3.3663498697613621</v>
      </c>
      <c r="N37" s="229">
        <v>3.1825478006799219</v>
      </c>
      <c r="O37" s="229">
        <v>2.979418306738673</v>
      </c>
      <c r="P37" s="229">
        <v>2.7375643147335631</v>
      </c>
      <c r="Q37" s="229">
        <v>2.843987036049711</v>
      </c>
      <c r="R37" s="229">
        <v>4.3336613652187133</v>
      </c>
      <c r="S37" s="229">
        <v>4.3214380749071477</v>
      </c>
      <c r="T37" s="229">
        <v>5.0678597400851446</v>
      </c>
      <c r="U37" s="229">
        <v>4.8055291250024537</v>
      </c>
      <c r="V37" s="229">
        <v>4.1226964287722838</v>
      </c>
      <c r="W37" s="229">
        <v>3.8522169534783082</v>
      </c>
      <c r="X37" s="229">
        <v>3.8366157168527262</v>
      </c>
      <c r="Y37" s="229">
        <v>3.8090001350322131</v>
      </c>
      <c r="DA37" s="73" t="s">
        <v>2791</v>
      </c>
    </row>
    <row r="38" spans="1:105" ht="12" customHeight="1" x14ac:dyDescent="0.25">
      <c r="A38" s="57" t="s">
        <v>2731</v>
      </c>
      <c r="B38" s="261">
        <v>4.9264211586505287</v>
      </c>
      <c r="C38" s="261">
        <v>5.7250945474849244</v>
      </c>
      <c r="D38" s="261">
        <v>5.5239932807948637</v>
      </c>
      <c r="E38" s="261">
        <v>6.3351249264640357</v>
      </c>
      <c r="F38" s="261">
        <v>6.8215525392167322</v>
      </c>
      <c r="G38" s="261">
        <v>6.9157277585430146</v>
      </c>
      <c r="H38" s="261">
        <v>7.3376811420244268</v>
      </c>
      <c r="I38" s="261">
        <v>7.5405332463438954</v>
      </c>
      <c r="J38" s="261">
        <v>6.570490422519188</v>
      </c>
      <c r="K38" s="261">
        <v>5.9133288677577749</v>
      </c>
      <c r="L38" s="261">
        <v>4.6628310167442111</v>
      </c>
      <c r="M38" s="261">
        <v>4.7622308290129034</v>
      </c>
      <c r="N38" s="261">
        <v>4.5526704127564939</v>
      </c>
      <c r="O38" s="261">
        <v>4.6199366152473456</v>
      </c>
      <c r="P38" s="261">
        <v>4.4001582362534961</v>
      </c>
      <c r="Q38" s="261">
        <v>4.5731792181127471</v>
      </c>
      <c r="R38" s="261">
        <v>4.4793489939292952</v>
      </c>
      <c r="S38" s="261">
        <v>4.4224495483238586</v>
      </c>
      <c r="T38" s="261">
        <v>4.3753107198883274</v>
      </c>
      <c r="U38" s="261">
        <v>4.1342932051537611</v>
      </c>
      <c r="V38" s="261">
        <v>3.4460123468646962</v>
      </c>
      <c r="W38" s="261">
        <v>3.5184942842769682</v>
      </c>
      <c r="X38" s="261">
        <v>3.5073870094472301</v>
      </c>
      <c r="Y38" s="261">
        <v>3.028339540538223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11.290390434761171</v>
      </c>
      <c r="C39" s="261">
        <f t="shared" si="0"/>
        <v>11.86605876221598</v>
      </c>
      <c r="D39" s="261">
        <f t="shared" si="0"/>
        <v>11.759886120437004</v>
      </c>
      <c r="E39" s="261">
        <f t="shared" si="0"/>
        <v>13.200557921488034</v>
      </c>
      <c r="F39" s="261">
        <f t="shared" si="0"/>
        <v>13.319372929009361</v>
      </c>
      <c r="G39" s="261">
        <f t="shared" si="0"/>
        <v>13.14498717443476</v>
      </c>
      <c r="H39" s="261">
        <f t="shared" si="0"/>
        <v>13.715136196097657</v>
      </c>
      <c r="I39" s="261">
        <f t="shared" si="0"/>
        <v>13.098893428865544</v>
      </c>
      <c r="J39" s="261">
        <f t="shared" si="0"/>
        <v>11.710497480477134</v>
      </c>
      <c r="K39" s="261">
        <f t="shared" si="0"/>
        <v>9.8818523317316149</v>
      </c>
      <c r="L39" s="261">
        <f t="shared" si="0"/>
        <v>8.0433553486674771</v>
      </c>
      <c r="M39" s="261">
        <f t="shared" si="0"/>
        <v>8.1556255344745221</v>
      </c>
      <c r="N39" s="261">
        <f t="shared" si="0"/>
        <v>7.6618388132548034</v>
      </c>
      <c r="O39" s="261">
        <f t="shared" si="0"/>
        <v>7.8458249836845368</v>
      </c>
      <c r="P39" s="261">
        <f t="shared" si="0"/>
        <v>7.3758728483077842</v>
      </c>
      <c r="Q39" s="261">
        <f t="shared" si="0"/>
        <v>7.7893986087491003</v>
      </c>
      <c r="R39" s="261">
        <f t="shared" si="0"/>
        <v>7.7577073666097327</v>
      </c>
      <c r="S39" s="261">
        <f t="shared" si="0"/>
        <v>7.7298156639766935</v>
      </c>
      <c r="T39" s="261">
        <f t="shared" si="0"/>
        <v>7.6560310608632118</v>
      </c>
      <c r="U39" s="261">
        <f t="shared" si="0"/>
        <v>7.1600114179148378</v>
      </c>
      <c r="V39" s="261">
        <f t="shared" si="0"/>
        <v>6.0352478491664741</v>
      </c>
      <c r="W39" s="261">
        <f t="shared" si="0"/>
        <v>6.1739221204840931</v>
      </c>
      <c r="X39" s="261">
        <f t="shared" si="0"/>
        <v>6.0375816360297119</v>
      </c>
      <c r="Y39" s="261">
        <f t="shared" si="0"/>
        <v>5.3371145075308206</v>
      </c>
      <c r="DA39" s="70"/>
    </row>
    <row r="40" spans="1:105" ht="12" customHeight="1" x14ac:dyDescent="0.25">
      <c r="A40" s="60" t="s">
        <v>2734</v>
      </c>
      <c r="B40" s="329">
        <v>3.2774502457630201</v>
      </c>
      <c r="C40" s="329">
        <v>3.0755986165755909</v>
      </c>
      <c r="D40" s="329">
        <v>3.15573028661654</v>
      </c>
      <c r="E40" s="329">
        <v>3.4429697685132972</v>
      </c>
      <c r="F40" s="329">
        <v>3.195073852111864</v>
      </c>
      <c r="G40" s="329">
        <v>3.026347248909381</v>
      </c>
      <c r="H40" s="329">
        <v>3.0896393236403519</v>
      </c>
      <c r="I40" s="329">
        <v>2.596332617698248</v>
      </c>
      <c r="J40" s="329">
        <v>2.418445723990414</v>
      </c>
      <c r="K40" s="329">
        <v>1.7956474748351881</v>
      </c>
      <c r="L40" s="329">
        <v>1.5553714234651741</v>
      </c>
      <c r="M40" s="329">
        <v>1.5493039535103521</v>
      </c>
      <c r="N40" s="329">
        <v>1.4009445858512219</v>
      </c>
      <c r="O40" s="329">
        <v>1.465331856972778</v>
      </c>
      <c r="P40" s="329">
        <v>1.3385535954138219</v>
      </c>
      <c r="Q40" s="329">
        <v>1.464485404254338</v>
      </c>
      <c r="R40" s="329">
        <v>1.4892277362440161</v>
      </c>
      <c r="S40" s="329">
        <v>1.514313203510427</v>
      </c>
      <c r="T40" s="329">
        <v>1.48808855046929</v>
      </c>
      <c r="U40" s="329">
        <v>1.362539964854184</v>
      </c>
      <c r="V40" s="329">
        <v>1.175392176089282</v>
      </c>
      <c r="W40" s="329">
        <v>1.214411206598943</v>
      </c>
      <c r="X40" s="329">
        <v>1.139482625831888</v>
      </c>
      <c r="Y40" s="329">
        <v>1.0507388747883331</v>
      </c>
      <c r="DA40" s="72" t="s">
        <v>2793</v>
      </c>
    </row>
    <row r="41" spans="1:105" ht="12" customHeight="1" x14ac:dyDescent="0.25">
      <c r="A41" s="59" t="s">
        <v>28</v>
      </c>
      <c r="B41" s="230">
        <v>0.1213354119969601</v>
      </c>
      <c r="C41" s="230">
        <v>0.1199919605078876</v>
      </c>
      <c r="D41" s="230">
        <v>9.5297195125061906E-2</v>
      </c>
      <c r="E41" s="230">
        <v>0.1334797767875506</v>
      </c>
      <c r="F41" s="230">
        <v>7.8050518656785028E-2</v>
      </c>
      <c r="G41" s="230">
        <v>9.4778862261014132E-2</v>
      </c>
      <c r="H41" s="230">
        <v>9.832897749054717E-2</v>
      </c>
      <c r="I41" s="230">
        <v>5.4421099647630582E-2</v>
      </c>
      <c r="J41" s="230">
        <v>0.17038976951341531</v>
      </c>
      <c r="K41" s="230">
        <v>3.3653596347883397E-2</v>
      </c>
      <c r="L41" s="230">
        <v>3.5445264760883062E-2</v>
      </c>
      <c r="M41" s="230">
        <v>3.5508300759050232E-2</v>
      </c>
      <c r="N41" s="230">
        <v>3.6119798986939587E-2</v>
      </c>
      <c r="O41" s="230">
        <v>7.9522206750601246E-2</v>
      </c>
      <c r="P41" s="230">
        <v>0.1164632343144546</v>
      </c>
      <c r="Q41" s="230">
        <v>0.16286319819043241</v>
      </c>
      <c r="R41" s="230">
        <v>0.2154327002988892</v>
      </c>
      <c r="S41" s="230">
        <v>8.8502118356794071E-2</v>
      </c>
      <c r="T41" s="230">
        <v>0.121811078536742</v>
      </c>
      <c r="U41" s="230">
        <v>0.1052188714833974</v>
      </c>
      <c r="V41" s="230">
        <v>6.2240577686131553E-2</v>
      </c>
      <c r="W41" s="230">
        <v>5.7514718749386171E-2</v>
      </c>
      <c r="X41" s="230">
        <v>6.6585934337820174E-2</v>
      </c>
      <c r="Y41" s="230">
        <v>2.9364826855070442E-2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7.3836985378246428E-2</v>
      </c>
      <c r="G42" s="295">
        <v>0</v>
      </c>
      <c r="H42" s="295">
        <v>0</v>
      </c>
      <c r="I42" s="295">
        <v>6.1691404676098308E-2</v>
      </c>
      <c r="J42" s="295">
        <v>6.6088271266475457E-2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2.2992563478595001E-2</v>
      </c>
      <c r="T42" s="295">
        <v>1.531731794363036E-2</v>
      </c>
      <c r="U42" s="295">
        <v>2.660664480855417E-2</v>
      </c>
      <c r="V42" s="295">
        <v>2.378372074187814E-2</v>
      </c>
      <c r="W42" s="295">
        <v>1.4398683977832911E-2</v>
      </c>
      <c r="X42" s="295">
        <v>2.5460579728720779E-2</v>
      </c>
      <c r="Y42" s="295">
        <v>6.1532036463292833E-2</v>
      </c>
      <c r="DA42" s="122" t="s">
        <v>2795</v>
      </c>
    </row>
    <row r="43" spans="1:105" ht="12" customHeight="1" x14ac:dyDescent="0.25">
      <c r="A43" s="59" t="s">
        <v>159</v>
      </c>
      <c r="B43" s="295">
        <v>0.57029684939772907</v>
      </c>
      <c r="C43" s="295">
        <v>0.62604423315017788</v>
      </c>
      <c r="D43" s="295">
        <v>0.5376049804544446</v>
      </c>
      <c r="E43" s="295">
        <v>0.60755791906424217</v>
      </c>
      <c r="F43" s="295">
        <v>0.60555433610882325</v>
      </c>
      <c r="G43" s="295">
        <v>0.5175962245163912</v>
      </c>
      <c r="H43" s="295">
        <v>0.44839652369450211</v>
      </c>
      <c r="I43" s="295">
        <v>0.27866811815185438</v>
      </c>
      <c r="J43" s="295">
        <v>0.1956587127485756</v>
      </c>
      <c r="K43" s="295">
        <v>0.15072697847286259</v>
      </c>
      <c r="L43" s="295">
        <v>0.10352612994189909</v>
      </c>
      <c r="M43" s="295">
        <v>0.1074459537323396</v>
      </c>
      <c r="N43" s="295">
        <v>0.1134572635607652</v>
      </c>
      <c r="O43" s="295">
        <v>0.1171785783662774</v>
      </c>
      <c r="P43" s="295">
        <v>0.1200071261927647</v>
      </c>
      <c r="Q43" s="295">
        <v>0.1168010596395828</v>
      </c>
      <c r="R43" s="295">
        <v>6.2443690078005723E-2</v>
      </c>
      <c r="S43" s="295">
        <v>7.828521440493523E-2</v>
      </c>
      <c r="T43" s="295">
        <v>6.8022546391524871E-2</v>
      </c>
      <c r="U43" s="295">
        <v>6.6155778376278271E-2</v>
      </c>
      <c r="V43" s="295">
        <v>4.9593413738819439E-2</v>
      </c>
      <c r="W43" s="295">
        <v>4.751500455389137E-2</v>
      </c>
      <c r="X43" s="295">
        <v>6.3573593149439347E-2</v>
      </c>
      <c r="Y43" s="295">
        <v>5.1975576856158653E-2</v>
      </c>
      <c r="DA43" s="122" t="s">
        <v>2796</v>
      </c>
    </row>
    <row r="44" spans="1:105" ht="12" customHeight="1" x14ac:dyDescent="0.25">
      <c r="A44" s="59" t="s">
        <v>32</v>
      </c>
      <c r="B44" s="295">
        <v>1.8998543360769291</v>
      </c>
      <c r="C44" s="295">
        <v>1.5025394827658849</v>
      </c>
      <c r="D44" s="295">
        <v>1.384584531273658</v>
      </c>
      <c r="E44" s="295">
        <v>1.1427439687448591</v>
      </c>
      <c r="F44" s="295">
        <v>1.0683426020558739</v>
      </c>
      <c r="G44" s="295">
        <v>0.90814129872220262</v>
      </c>
      <c r="H44" s="295">
        <v>0.8645856249868521</v>
      </c>
      <c r="I44" s="295">
        <v>0.52581878424316331</v>
      </c>
      <c r="J44" s="295">
        <v>0.40967028481584628</v>
      </c>
      <c r="K44" s="295">
        <v>0.35648757613593068</v>
      </c>
      <c r="L44" s="295">
        <v>0.32039460290718919</v>
      </c>
      <c r="M44" s="295">
        <v>0.27876784590431358</v>
      </c>
      <c r="N44" s="295">
        <v>0.17309161599399789</v>
      </c>
      <c r="O44" s="295">
        <v>0.1198866643484299</v>
      </c>
      <c r="P44" s="295">
        <v>6.1083843501616712E-2</v>
      </c>
      <c r="Q44" s="295">
        <v>5.9955025694447578E-2</v>
      </c>
      <c r="R44" s="295">
        <v>0</v>
      </c>
      <c r="S44" s="295">
        <v>1.136254772545022E-2</v>
      </c>
      <c r="T44" s="295">
        <v>1.504782999519542E-2</v>
      </c>
      <c r="U44" s="295">
        <v>1.370056744059453E-2</v>
      </c>
      <c r="V44" s="295">
        <v>5.3785121723914668E-3</v>
      </c>
      <c r="W44" s="295">
        <v>5.2849246957096981E-3</v>
      </c>
      <c r="X44" s="295">
        <v>3.0326950115666371E-2</v>
      </c>
      <c r="Y44" s="295">
        <v>9.2435173140315244E-3</v>
      </c>
      <c r="DA44" s="122" t="s">
        <v>2797</v>
      </c>
    </row>
    <row r="45" spans="1:105" ht="12" customHeight="1" x14ac:dyDescent="0.25">
      <c r="A45" s="59" t="s">
        <v>35</v>
      </c>
      <c r="B45" s="295">
        <v>0.68596364829140211</v>
      </c>
      <c r="C45" s="295">
        <v>0.82702294015164057</v>
      </c>
      <c r="D45" s="295">
        <v>1.138243579763375</v>
      </c>
      <c r="E45" s="295">
        <v>1.5591881039166451</v>
      </c>
      <c r="F45" s="295">
        <v>1.369289409912136</v>
      </c>
      <c r="G45" s="295">
        <v>1.505830863409773</v>
      </c>
      <c r="H45" s="295">
        <v>1.678328197468451</v>
      </c>
      <c r="I45" s="295">
        <v>1.6757332109795009</v>
      </c>
      <c r="J45" s="295">
        <v>1.5766386856461021</v>
      </c>
      <c r="K45" s="295">
        <v>1.254779323878511</v>
      </c>
      <c r="L45" s="295">
        <v>1.096005425855203</v>
      </c>
      <c r="M45" s="295">
        <v>1.1275818531146491</v>
      </c>
      <c r="N45" s="295">
        <v>1.0782759073095189</v>
      </c>
      <c r="O45" s="295">
        <v>1.1487444075074691</v>
      </c>
      <c r="P45" s="295">
        <v>1.040999391404986</v>
      </c>
      <c r="Q45" s="295">
        <v>1.1248661207298749</v>
      </c>
      <c r="R45" s="295">
        <v>1.211351345867121</v>
      </c>
      <c r="S45" s="295">
        <v>1.313170759544652</v>
      </c>
      <c r="T45" s="295">
        <v>1.2678897776021969</v>
      </c>
      <c r="U45" s="295">
        <v>1.1508581027453599</v>
      </c>
      <c r="V45" s="295">
        <v>1.0343959517500609</v>
      </c>
      <c r="W45" s="295">
        <v>1.0896978746221231</v>
      </c>
      <c r="X45" s="295">
        <v>0.95353556850024168</v>
      </c>
      <c r="Y45" s="295">
        <v>0.89862291729977983</v>
      </c>
      <c r="DA45" s="122" t="s">
        <v>2798</v>
      </c>
    </row>
    <row r="46" spans="1:105" ht="12" customHeight="1" x14ac:dyDescent="0.25">
      <c r="A46" s="60" t="s">
        <v>2741</v>
      </c>
      <c r="B46" s="329">
        <v>2.3313216603134381</v>
      </c>
      <c r="C46" s="329">
        <v>2.187735325342576</v>
      </c>
      <c r="D46" s="329">
        <v>2.2333601657758808</v>
      </c>
      <c r="E46" s="329">
        <v>2.451318143857196</v>
      </c>
      <c r="F46" s="329">
        <v>2.2570343723453798</v>
      </c>
      <c r="G46" s="329">
        <v>2.1427633800778469</v>
      </c>
      <c r="H46" s="329">
        <v>2.162983459266643</v>
      </c>
      <c r="I46" s="329">
        <v>1.806099012857266</v>
      </c>
      <c r="J46" s="329">
        <v>1.7143358193141101</v>
      </c>
      <c r="K46" s="329">
        <v>1.2663902735931361</v>
      </c>
      <c r="L46" s="329">
        <v>1.110362676897048</v>
      </c>
      <c r="M46" s="329">
        <v>1.1140629931082919</v>
      </c>
      <c r="N46" s="329">
        <v>1.0103206895135579</v>
      </c>
      <c r="O46" s="329">
        <v>1.052341791447432</v>
      </c>
      <c r="P46" s="329">
        <v>0.96263729632924044</v>
      </c>
      <c r="Q46" s="329">
        <v>1.0506869571102051</v>
      </c>
      <c r="R46" s="329">
        <v>1.102467342588582</v>
      </c>
      <c r="S46" s="329">
        <v>1.1151120377333039</v>
      </c>
      <c r="T46" s="329">
        <v>1.12191707847981</v>
      </c>
      <c r="U46" s="329">
        <v>1.029410395964331</v>
      </c>
      <c r="V46" s="329">
        <v>0.8855857173623416</v>
      </c>
      <c r="W46" s="329">
        <v>0.90164787805504898</v>
      </c>
      <c r="X46" s="329">
        <v>0.85304594258674538</v>
      </c>
      <c r="Y46" s="329">
        <v>0.79380577511715111</v>
      </c>
      <c r="DA46" s="72" t="s">
        <v>2799</v>
      </c>
    </row>
    <row r="47" spans="1:105" ht="12" customHeight="1" x14ac:dyDescent="0.25">
      <c r="A47" s="64" t="s">
        <v>28</v>
      </c>
      <c r="B47" s="229">
        <v>6.7248523377855002E-2</v>
      </c>
      <c r="C47" s="229">
        <v>6.374788007567038E-2</v>
      </c>
      <c r="D47" s="229">
        <v>5.1252327784291993E-2</v>
      </c>
      <c r="E47" s="229">
        <v>7.0700426685812029E-2</v>
      </c>
      <c r="F47" s="229">
        <v>4.2376345932751608E-2</v>
      </c>
      <c r="G47" s="229">
        <v>5.1968319895293998E-2</v>
      </c>
      <c r="H47" s="229">
        <v>5.6081323148951062E-2</v>
      </c>
      <c r="I47" s="229">
        <v>3.1430328567199309E-2</v>
      </c>
      <c r="J47" s="229">
        <v>9.0712172508564129E-2</v>
      </c>
      <c r="K47" s="229">
        <v>1.803462023717433E-2</v>
      </c>
      <c r="L47" s="229">
        <v>1.7949239369782481E-2</v>
      </c>
      <c r="M47" s="229">
        <v>1.727651569517585E-2</v>
      </c>
      <c r="N47" s="229">
        <v>1.6655560909806449E-2</v>
      </c>
      <c r="O47" s="229">
        <v>3.4993593665274277E-2</v>
      </c>
      <c r="P47" s="229">
        <v>5.0072394547311147E-2</v>
      </c>
      <c r="Q47" s="229">
        <v>7.1650442559379482E-2</v>
      </c>
      <c r="R47" s="229">
        <v>8.6104257891359601E-2</v>
      </c>
      <c r="S47" s="229">
        <v>3.5530137280417283E-2</v>
      </c>
      <c r="T47" s="229">
        <v>4.362145412023994E-2</v>
      </c>
      <c r="U47" s="229">
        <v>3.7700345063192288E-2</v>
      </c>
      <c r="V47" s="229">
        <v>2.2625676994488499E-2</v>
      </c>
      <c r="W47" s="229">
        <v>2.277939806025505E-2</v>
      </c>
      <c r="X47" s="229">
        <v>2.545819336672445E-2</v>
      </c>
      <c r="Y47" s="229">
        <v>1.063644854705326E-2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4.0488260227717641E-2</v>
      </c>
      <c r="G49" s="229">
        <v>0</v>
      </c>
      <c r="H49" s="229">
        <v>0</v>
      </c>
      <c r="I49" s="229">
        <v>3.5984354272804567E-2</v>
      </c>
      <c r="J49" s="229">
        <v>3.5534801295117012E-2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9.3226216792847288E-3</v>
      </c>
      <c r="T49" s="229">
        <v>5.5399203928414376E-3</v>
      </c>
      <c r="U49" s="229">
        <v>9.6282918152886324E-3</v>
      </c>
      <c r="V49" s="229">
        <v>8.7320298491798797E-3</v>
      </c>
      <c r="W49" s="229">
        <v>5.7596154770645147E-3</v>
      </c>
      <c r="X49" s="229">
        <v>9.8315234085920283E-3</v>
      </c>
      <c r="Y49" s="229">
        <v>2.2510126449258459E-2</v>
      </c>
      <c r="DA49" s="73" t="s">
        <v>2802</v>
      </c>
    </row>
    <row r="50" spans="1:105" ht="12" customHeight="1" x14ac:dyDescent="0.25">
      <c r="A50" s="64" t="s">
        <v>159</v>
      </c>
      <c r="B50" s="229">
        <v>0.32530067595985662</v>
      </c>
      <c r="C50" s="229">
        <v>0.34230041604408179</v>
      </c>
      <c r="D50" s="229">
        <v>0.29756755052076023</v>
      </c>
      <c r="E50" s="229">
        <v>0.33119445641505402</v>
      </c>
      <c r="F50" s="229">
        <v>0.3383682770626002</v>
      </c>
      <c r="G50" s="229">
        <v>0.29208354781729567</v>
      </c>
      <c r="H50" s="229">
        <v>0.2632011456673552</v>
      </c>
      <c r="I50" s="229">
        <v>0.16563713224086751</v>
      </c>
      <c r="J50" s="229">
        <v>0.1072037690672786</v>
      </c>
      <c r="K50" s="229">
        <v>8.3129529663876128E-2</v>
      </c>
      <c r="L50" s="229">
        <v>5.3954368503905663E-2</v>
      </c>
      <c r="M50" s="229">
        <v>5.3802833024823957E-2</v>
      </c>
      <c r="N50" s="229">
        <v>5.3843719471709892E-2</v>
      </c>
      <c r="O50" s="229">
        <v>5.3068541990020278E-2</v>
      </c>
      <c r="P50" s="229">
        <v>5.3101325199824093E-2</v>
      </c>
      <c r="Q50" s="229">
        <v>5.2884878504205549E-2</v>
      </c>
      <c r="R50" s="229">
        <v>2.5685638877304361E-2</v>
      </c>
      <c r="S50" s="229">
        <v>3.2345344032100473E-2</v>
      </c>
      <c r="T50" s="229">
        <v>2.507004107462291E-2</v>
      </c>
      <c r="U50" s="229">
        <v>2.4395418861618199E-2</v>
      </c>
      <c r="V50" s="229">
        <v>1.8554137961985961E-2</v>
      </c>
      <c r="W50" s="229">
        <v>1.9367913126593389E-2</v>
      </c>
      <c r="X50" s="229">
        <v>2.501558426573286E-2</v>
      </c>
      <c r="Y50" s="229">
        <v>1.9375696677847571E-2</v>
      </c>
      <c r="DA50" s="73" t="s">
        <v>2803</v>
      </c>
    </row>
    <row r="51" spans="1:105" ht="12" customHeight="1" x14ac:dyDescent="0.25">
      <c r="A51" s="64" t="s">
        <v>32</v>
      </c>
      <c r="B51" s="229">
        <v>1.050610380631128</v>
      </c>
      <c r="C51" s="229">
        <v>0.79646315598860074</v>
      </c>
      <c r="D51" s="229">
        <v>0.74298347011092269</v>
      </c>
      <c r="E51" s="229">
        <v>0.60392318189256278</v>
      </c>
      <c r="F51" s="229">
        <v>0.57874127737341774</v>
      </c>
      <c r="G51" s="229">
        <v>0.49682885530896032</v>
      </c>
      <c r="H51" s="229">
        <v>0.4920066113427638</v>
      </c>
      <c r="I51" s="229">
        <v>0.30300089017185761</v>
      </c>
      <c r="J51" s="229">
        <v>0.21761193774344989</v>
      </c>
      <c r="K51" s="229">
        <v>0.19061019201602711</v>
      </c>
      <c r="L51" s="229">
        <v>0.16188224402087281</v>
      </c>
      <c r="M51" s="229">
        <v>0.13533033227376601</v>
      </c>
      <c r="N51" s="229">
        <v>7.9637234547390495E-2</v>
      </c>
      <c r="O51" s="229">
        <v>5.2637735541328487E-2</v>
      </c>
      <c r="P51" s="229">
        <v>2.62036668510971E-2</v>
      </c>
      <c r="Q51" s="229">
        <v>2.6317686629998879E-2</v>
      </c>
      <c r="R51" s="229">
        <v>0</v>
      </c>
      <c r="S51" s="229">
        <v>4.5514014083919687E-3</v>
      </c>
      <c r="T51" s="229">
        <v>5.3766705439053713E-3</v>
      </c>
      <c r="U51" s="229">
        <v>4.8979736027300819E-3</v>
      </c>
      <c r="V51" s="229">
        <v>1.9508160650973389E-3</v>
      </c>
      <c r="W51" s="229">
        <v>2.088470025413171E-3</v>
      </c>
      <c r="X51" s="229">
        <v>1.156911183244186E-2</v>
      </c>
      <c r="Y51" s="229">
        <v>3.3406629290978779E-3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0.10826843309484981</v>
      </c>
      <c r="D52" s="229">
        <v>0.10676429362128551</v>
      </c>
      <c r="E52" s="229">
        <v>6.9581255202755085E-2</v>
      </c>
      <c r="F52" s="229">
        <v>6.9972094593456727E-2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0.38305323932616758</v>
      </c>
      <c r="C53" s="229">
        <v>0.44268418643248508</v>
      </c>
      <c r="D53" s="229">
        <v>0.61678178630900438</v>
      </c>
      <c r="E53" s="229">
        <v>0.83208545401952849</v>
      </c>
      <c r="F53" s="229">
        <v>0.74904138869280001</v>
      </c>
      <c r="G53" s="229">
        <v>0.83189063258725782</v>
      </c>
      <c r="H53" s="229">
        <v>0.96444279738000704</v>
      </c>
      <c r="I53" s="229">
        <v>0.97510041064020037</v>
      </c>
      <c r="J53" s="229">
        <v>0.84570147026340714</v>
      </c>
      <c r="K53" s="229">
        <v>0.67749442905938695</v>
      </c>
      <c r="L53" s="229">
        <v>0.55919513335645965</v>
      </c>
      <c r="M53" s="229">
        <v>0.55276075519321288</v>
      </c>
      <c r="N53" s="229">
        <v>0.50096420328702307</v>
      </c>
      <c r="O53" s="229">
        <v>0.50931490484188535</v>
      </c>
      <c r="P53" s="229">
        <v>0.45094423977535131</v>
      </c>
      <c r="Q53" s="229">
        <v>0.49860842133984529</v>
      </c>
      <c r="R53" s="229">
        <v>0.48780470340620508</v>
      </c>
      <c r="S53" s="229">
        <v>0.53116234256637707</v>
      </c>
      <c r="T53" s="229">
        <v>0.45746482346099299</v>
      </c>
      <c r="U53" s="229">
        <v>0.41546679505894579</v>
      </c>
      <c r="V53" s="229">
        <v>0.37885902253868742</v>
      </c>
      <c r="W53" s="229">
        <v>0.43484271788029261</v>
      </c>
      <c r="X53" s="229">
        <v>0.36732021901497869</v>
      </c>
      <c r="Y53" s="229">
        <v>0.32795144101884421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7.9935905777026722E-3</v>
      </c>
      <c r="C55" s="229">
        <v>9.5905822157574209E-3</v>
      </c>
      <c r="D55" s="229">
        <v>1.1190451316318401E-2</v>
      </c>
      <c r="E55" s="229">
        <v>1.1990385866575561E-2</v>
      </c>
      <c r="F55" s="229">
        <v>1.0390516766034429E-2</v>
      </c>
      <c r="G55" s="229">
        <v>9.5905822157969067E-3</v>
      </c>
      <c r="H55" s="229">
        <v>1.119045131631095E-2</v>
      </c>
      <c r="I55" s="229">
        <v>7.1936560274432721E-3</v>
      </c>
      <c r="J55" s="229">
        <v>4.7967298390894494E-3</v>
      </c>
      <c r="K55" s="229">
        <v>6.3937214771539524E-3</v>
      </c>
      <c r="L55" s="229">
        <v>8.7935251278548794E-3</v>
      </c>
      <c r="M55" s="229">
        <v>9.5905822156973301E-3</v>
      </c>
      <c r="N55" s="229">
        <v>3.2771419398387978E-2</v>
      </c>
      <c r="O55" s="229">
        <v>9.6714389094518863E-2</v>
      </c>
      <c r="P55" s="229">
        <v>0.10151111893371111</v>
      </c>
      <c r="Q55" s="229">
        <v>0.1095047095111308</v>
      </c>
      <c r="R55" s="229">
        <v>5.8349182769112752E-2</v>
      </c>
      <c r="S55" s="229">
        <v>5.8930430176086027E-2</v>
      </c>
      <c r="T55" s="229">
        <v>6.501050825034102E-2</v>
      </c>
      <c r="U55" s="229">
        <v>4.4396367538433852E-2</v>
      </c>
      <c r="V55" s="229">
        <v>3.1980117235186151E-2</v>
      </c>
      <c r="W55" s="229">
        <v>2.1670169416794231E-2</v>
      </c>
      <c r="X55" s="229">
        <v>2.031200715887203E-2</v>
      </c>
      <c r="Y55" s="229">
        <v>1.92847530781051E-2</v>
      </c>
      <c r="DA55" s="73" t="s">
        <v>2808</v>
      </c>
    </row>
    <row r="56" spans="1:105" ht="12" customHeight="1" x14ac:dyDescent="0.25">
      <c r="A56" s="64" t="s">
        <v>39</v>
      </c>
      <c r="B56" s="229">
        <v>0.49711525044072868</v>
      </c>
      <c r="C56" s="229">
        <v>0.42468067149113109</v>
      </c>
      <c r="D56" s="229">
        <v>0.40682028611329829</v>
      </c>
      <c r="E56" s="229">
        <v>0.53184298377490868</v>
      </c>
      <c r="F56" s="229">
        <v>0.42765621169660162</v>
      </c>
      <c r="G56" s="229">
        <v>0.46040144225324259</v>
      </c>
      <c r="H56" s="229">
        <v>0.37606113041125427</v>
      </c>
      <c r="I56" s="229">
        <v>0.28775224093689389</v>
      </c>
      <c r="J56" s="229">
        <v>0.41277493859720349</v>
      </c>
      <c r="K56" s="229">
        <v>0.29072778113951808</v>
      </c>
      <c r="L56" s="229">
        <v>0.30858816651817228</v>
      </c>
      <c r="M56" s="229">
        <v>0.34530197470561569</v>
      </c>
      <c r="N56" s="229">
        <v>0.32644855189923982</v>
      </c>
      <c r="O56" s="229">
        <v>0.30561262631440511</v>
      </c>
      <c r="P56" s="229">
        <v>0.28080455102194568</v>
      </c>
      <c r="Q56" s="229">
        <v>0.29172081856564458</v>
      </c>
      <c r="R56" s="229">
        <v>0.44452355964459989</v>
      </c>
      <c r="S56" s="229">
        <v>0.44326976059064649</v>
      </c>
      <c r="T56" s="229">
        <v>0.51983366063686687</v>
      </c>
      <c r="U56" s="229">
        <v>0.49292520402412238</v>
      </c>
      <c r="V56" s="229">
        <v>0.4228839167177163</v>
      </c>
      <c r="W56" s="229">
        <v>0.39513959406863602</v>
      </c>
      <c r="X56" s="229">
        <v>0.39353930353940342</v>
      </c>
      <c r="Y56" s="229">
        <v>0.39070664641694458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5.6816185286847132</v>
      </c>
      <c r="C58" s="329">
        <v>6.602724820297813</v>
      </c>
      <c r="D58" s="329">
        <v>6.3707956680445834</v>
      </c>
      <c r="E58" s="329">
        <v>7.3062700091175401</v>
      </c>
      <c r="F58" s="329">
        <v>7.8672647045521167</v>
      </c>
      <c r="G58" s="329">
        <v>7.9758765454475311</v>
      </c>
      <c r="H58" s="329">
        <v>8.4625134131906616</v>
      </c>
      <c r="I58" s="329">
        <v>8.6964617983100307</v>
      </c>
      <c r="J58" s="329">
        <v>7.5777159371726102</v>
      </c>
      <c r="K58" s="329">
        <v>6.8198145833032902</v>
      </c>
      <c r="L58" s="329">
        <v>5.377621248305255</v>
      </c>
      <c r="M58" s="329">
        <v>5.4922585878558783</v>
      </c>
      <c r="N58" s="329">
        <v>5.2505735378900233</v>
      </c>
      <c r="O58" s="329">
        <v>5.3281513352643266</v>
      </c>
      <c r="P58" s="329">
        <v>5.0746819565647217</v>
      </c>
      <c r="Q58" s="329">
        <v>5.2742262473845569</v>
      </c>
      <c r="R58" s="329">
        <v>5.1660122877771348</v>
      </c>
      <c r="S58" s="329">
        <v>5.1003904227329624</v>
      </c>
      <c r="T58" s="329">
        <v>5.0460254319141118</v>
      </c>
      <c r="U58" s="329">
        <v>4.7680610570963227</v>
      </c>
      <c r="V58" s="329">
        <v>3.9742699557148509</v>
      </c>
      <c r="W58" s="329">
        <v>4.0578630358301009</v>
      </c>
      <c r="X58" s="329">
        <v>4.0450530676110787</v>
      </c>
      <c r="Y58" s="329">
        <v>3.4925698576253361</v>
      </c>
      <c r="DA58" s="72" t="s">
        <v>2811</v>
      </c>
    </row>
    <row r="59" spans="1:105" ht="12" customHeight="1" x14ac:dyDescent="0.25">
      <c r="A59" s="132" t="s">
        <v>2757</v>
      </c>
      <c r="B59" s="316">
        <v>1.430188572163873</v>
      </c>
      <c r="C59" s="316">
        <v>1.66205132137211</v>
      </c>
      <c r="D59" s="316">
        <v>1.6036696434348181</v>
      </c>
      <c r="E59" s="316">
        <v>1.839149147276973</v>
      </c>
      <c r="F59" s="316">
        <v>1.9803638730464661</v>
      </c>
      <c r="G59" s="316">
        <v>2.007703866547625</v>
      </c>
      <c r="H59" s="316">
        <v>2.1302010886905851</v>
      </c>
      <c r="I59" s="316">
        <v>2.1890910520319591</v>
      </c>
      <c r="J59" s="316">
        <v>1.907478068394219</v>
      </c>
      <c r="K59" s="316">
        <v>1.7166975980653949</v>
      </c>
      <c r="L59" s="316">
        <v>1.353665758431736</v>
      </c>
      <c r="M59" s="316">
        <v>1.3825225027099419</v>
      </c>
      <c r="N59" s="316">
        <v>1.3216850503574269</v>
      </c>
      <c r="O59" s="316">
        <v>1.341213091301785</v>
      </c>
      <c r="P59" s="316">
        <v>1.2774092637516841</v>
      </c>
      <c r="Q59" s="316">
        <v>1.327638958499801</v>
      </c>
      <c r="R59" s="316">
        <v>1.300399120485725</v>
      </c>
      <c r="S59" s="316">
        <v>1.2838806511452669</v>
      </c>
      <c r="T59" s="316">
        <v>1.270195785080718</v>
      </c>
      <c r="U59" s="316">
        <v>1.2002260272861709</v>
      </c>
      <c r="V59" s="316">
        <v>1.0004113167156661</v>
      </c>
      <c r="W59" s="316">
        <v>1.021453536866354</v>
      </c>
      <c r="X59" s="316">
        <v>1.018228985611437</v>
      </c>
      <c r="Y59" s="316">
        <v>0.87915678827105315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0.99999999999999967</v>
      </c>
      <c r="C63" s="232">
        <f t="shared" si="1"/>
        <v>0.99999999999999989</v>
      </c>
      <c r="D63" s="232">
        <f t="shared" si="1"/>
        <v>1</v>
      </c>
      <c r="E63" s="232">
        <f t="shared" si="1"/>
        <v>0.99999999999999978</v>
      </c>
      <c r="F63" s="232">
        <f t="shared" si="1"/>
        <v>1</v>
      </c>
      <c r="G63" s="232">
        <f t="shared" si="1"/>
        <v>1</v>
      </c>
      <c r="H63" s="232">
        <f t="shared" si="1"/>
        <v>1</v>
      </c>
      <c r="I63" s="232">
        <f t="shared" si="1"/>
        <v>0.99999999999999978</v>
      </c>
      <c r="J63" s="232">
        <f t="shared" si="1"/>
        <v>0.99999999999999978</v>
      </c>
      <c r="K63" s="232">
        <f t="shared" si="1"/>
        <v>0.99999999999999978</v>
      </c>
      <c r="L63" s="232">
        <f t="shared" si="1"/>
        <v>1</v>
      </c>
      <c r="M63" s="232">
        <f t="shared" si="1"/>
        <v>0.99999999999999989</v>
      </c>
      <c r="N63" s="232">
        <f t="shared" si="1"/>
        <v>1</v>
      </c>
      <c r="O63" s="232">
        <f t="shared" si="1"/>
        <v>1</v>
      </c>
      <c r="P63" s="232">
        <f t="shared" si="1"/>
        <v>0.99999999999999978</v>
      </c>
      <c r="Q63" s="232">
        <f t="shared" si="1"/>
        <v>1</v>
      </c>
      <c r="R63" s="232">
        <f t="shared" si="1"/>
        <v>1.0000000000000002</v>
      </c>
      <c r="S63" s="232">
        <f t="shared" si="1"/>
        <v>1.0000000000000004</v>
      </c>
      <c r="T63" s="232">
        <f t="shared" si="1"/>
        <v>1</v>
      </c>
      <c r="U63" s="232">
        <f t="shared" si="1"/>
        <v>1</v>
      </c>
      <c r="V63" s="232">
        <f t="shared" si="1"/>
        <v>1</v>
      </c>
      <c r="W63" s="232">
        <f t="shared" si="1"/>
        <v>0.99999999999999978</v>
      </c>
      <c r="X63" s="232">
        <f t="shared" si="1"/>
        <v>1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2.0742164382114816E-2</v>
      </c>
      <c r="C64" s="299">
        <f t="shared" si="2"/>
        <v>2.3900091913979512E-2</v>
      </c>
      <c r="D64" s="299">
        <f t="shared" si="2"/>
        <v>2.2931346418354117E-2</v>
      </c>
      <c r="E64" s="299">
        <f t="shared" si="2"/>
        <v>2.3563253122892067E-2</v>
      </c>
      <c r="F64" s="299">
        <f t="shared" si="2"/>
        <v>2.6023504250395256E-2</v>
      </c>
      <c r="G64" s="299">
        <f t="shared" si="2"/>
        <v>2.7048240961394545E-2</v>
      </c>
      <c r="H64" s="299">
        <f t="shared" si="2"/>
        <v>2.7784533013886618E-2</v>
      </c>
      <c r="I64" s="299">
        <f t="shared" si="2"/>
        <v>3.1100400452972195E-2</v>
      </c>
      <c r="J64" s="299">
        <f t="shared" si="2"/>
        <v>2.9806959468257219E-2</v>
      </c>
      <c r="K64" s="299">
        <f t="shared" si="2"/>
        <v>3.2922402889069641E-2</v>
      </c>
      <c r="L64" s="299">
        <f t="shared" si="2"/>
        <v>3.1293929972048593E-2</v>
      </c>
      <c r="M64" s="299">
        <f t="shared" si="2"/>
        <v>3.1603244715702465E-2</v>
      </c>
      <c r="N64" s="299">
        <f t="shared" si="2"/>
        <v>3.2447069811464974E-2</v>
      </c>
      <c r="O64" s="299">
        <f t="shared" si="2"/>
        <v>3.2026604838377409E-2</v>
      </c>
      <c r="P64" s="299">
        <f t="shared" si="2"/>
        <v>3.2663941844553637E-2</v>
      </c>
      <c r="Q64" s="299">
        <f t="shared" si="2"/>
        <v>3.1885286925974907E-2</v>
      </c>
      <c r="R64" s="299">
        <f t="shared" si="2"/>
        <v>3.0905523627404907E-2</v>
      </c>
      <c r="S64" s="299">
        <f t="shared" si="2"/>
        <v>3.0507187954653726E-2</v>
      </c>
      <c r="T64" s="299">
        <f t="shared" si="2"/>
        <v>3.0332080925037159E-2</v>
      </c>
      <c r="U64" s="299">
        <f t="shared" si="2"/>
        <v>3.0805096068188629E-2</v>
      </c>
      <c r="V64" s="299">
        <f t="shared" si="2"/>
        <v>3.0294380783265597E-2</v>
      </c>
      <c r="W64" s="299">
        <f t="shared" si="2"/>
        <v>3.0276803788365066E-2</v>
      </c>
      <c r="X64" s="299">
        <f t="shared" si="2"/>
        <v>3.1141532622049925E-2</v>
      </c>
      <c r="Y64" s="299">
        <f t="shared" si="2"/>
        <v>3.0000238686188899E-2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4.3718393776758652E-3</v>
      </c>
      <c r="C65" s="233">
        <f t="shared" si="3"/>
        <v>5.0374378022817979E-3</v>
      </c>
      <c r="D65" s="233">
        <f t="shared" si="3"/>
        <v>4.8332546887599913E-3</v>
      </c>
      <c r="E65" s="233">
        <f t="shared" si="3"/>
        <v>4.966442072825779E-3</v>
      </c>
      <c r="F65" s="233">
        <f t="shared" si="3"/>
        <v>5.4849907912740917E-3</v>
      </c>
      <c r="G65" s="233">
        <f t="shared" si="3"/>
        <v>5.7009752094074129E-3</v>
      </c>
      <c r="H65" s="233">
        <f t="shared" si="3"/>
        <v>5.8561639606512454E-3</v>
      </c>
      <c r="I65" s="233">
        <f t="shared" si="3"/>
        <v>6.5550514814659575E-3</v>
      </c>
      <c r="J65" s="233">
        <f t="shared" si="3"/>
        <v>6.282432090089783E-3</v>
      </c>
      <c r="K65" s="233">
        <f t="shared" si="3"/>
        <v>6.9390761111820598E-3</v>
      </c>
      <c r="L65" s="233">
        <f t="shared" si="3"/>
        <v>6.5958418231417005E-3</v>
      </c>
      <c r="M65" s="233">
        <f t="shared" si="3"/>
        <v>6.6610362913509941E-3</v>
      </c>
      <c r="N65" s="233">
        <f t="shared" si="3"/>
        <v>6.8388898515467931E-3</v>
      </c>
      <c r="O65" s="233">
        <f t="shared" si="3"/>
        <v>6.7502681777226901E-3</v>
      </c>
      <c r="P65" s="233">
        <f t="shared" si="3"/>
        <v>6.8846001099705104E-3</v>
      </c>
      <c r="Q65" s="233">
        <f t="shared" si="3"/>
        <v>6.7204825100927092E-3</v>
      </c>
      <c r="R65" s="233">
        <f t="shared" si="3"/>
        <v>6.5139771671313277E-3</v>
      </c>
      <c r="S65" s="233">
        <f t="shared" si="3"/>
        <v>6.4300197002255012E-3</v>
      </c>
      <c r="T65" s="233">
        <f t="shared" si="3"/>
        <v>6.393112278546516E-3</v>
      </c>
      <c r="U65" s="233">
        <f t="shared" si="3"/>
        <v>6.4928099856406581E-3</v>
      </c>
      <c r="V65" s="233">
        <f t="shared" si="3"/>
        <v>6.3851661953266301E-3</v>
      </c>
      <c r="W65" s="233">
        <f t="shared" si="3"/>
        <v>6.3814614807639744E-3</v>
      </c>
      <c r="X65" s="233">
        <f t="shared" si="3"/>
        <v>6.5637209352968394E-3</v>
      </c>
      <c r="Y65" s="233">
        <f t="shared" si="3"/>
        <v>6.3231696756316609E-3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1.694055174580231E-2</v>
      </c>
      <c r="C66" s="233">
        <f t="shared" si="4"/>
        <v>1.9519696032652935E-2</v>
      </c>
      <c r="D66" s="233">
        <f t="shared" si="4"/>
        <v>1.8728501685967222E-2</v>
      </c>
      <c r="E66" s="233">
        <f t="shared" si="4"/>
        <v>1.9244592872476891E-2</v>
      </c>
      <c r="F66" s="233">
        <f t="shared" si="4"/>
        <v>2.1253930507900975E-2</v>
      </c>
      <c r="G66" s="233">
        <f t="shared" si="4"/>
        <v>2.2090854030379439E-2</v>
      </c>
      <c r="H66" s="233">
        <f t="shared" si="4"/>
        <v>2.2692198874894334E-2</v>
      </c>
      <c r="I66" s="233">
        <f t="shared" si="4"/>
        <v>2.5400335928445286E-2</v>
      </c>
      <c r="J66" s="233">
        <f t="shared" si="4"/>
        <v>2.4343956105778417E-2</v>
      </c>
      <c r="K66" s="233">
        <f t="shared" si="4"/>
        <v>2.6888402746404798E-2</v>
      </c>
      <c r="L66" s="233">
        <f t="shared" si="4"/>
        <v>2.5558395462245954E-2</v>
      </c>
      <c r="M66" s="233">
        <f t="shared" si="4"/>
        <v>2.5811019167471548E-2</v>
      </c>
      <c r="N66" s="233">
        <f t="shared" si="4"/>
        <v>2.650018845741783E-2</v>
      </c>
      <c r="O66" s="233">
        <f t="shared" si="4"/>
        <v>2.615678607651542E-2</v>
      </c>
      <c r="P66" s="233">
        <f t="shared" si="4"/>
        <v>2.6677312301924817E-2</v>
      </c>
      <c r="Q66" s="233">
        <f t="shared" si="4"/>
        <v>2.6041368834439794E-2</v>
      </c>
      <c r="R66" s="233">
        <f t="shared" si="4"/>
        <v>2.5241176021756521E-2</v>
      </c>
      <c r="S66" s="233">
        <f t="shared" si="4"/>
        <v>2.4915847095028944E-2</v>
      </c>
      <c r="T66" s="233">
        <f t="shared" si="4"/>
        <v>2.4772833586813238E-2</v>
      </c>
      <c r="U66" s="233">
        <f t="shared" si="4"/>
        <v>2.5159154771116219E-2</v>
      </c>
      <c r="V66" s="233">
        <f t="shared" si="4"/>
        <v>2.4742043106575039E-2</v>
      </c>
      <c r="W66" s="233">
        <f t="shared" si="4"/>
        <v>2.4727687613765179E-2</v>
      </c>
      <c r="X66" s="233">
        <f t="shared" si="4"/>
        <v>2.5433929415886708E-2</v>
      </c>
      <c r="Y66" s="233">
        <f t="shared" si="4"/>
        <v>2.4501811213492392E-2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2.382646745950337E-2</v>
      </c>
      <c r="C67" s="233">
        <f t="shared" si="5"/>
        <v>2.7453970172880891E-2</v>
      </c>
      <c r="D67" s="233">
        <f t="shared" si="5"/>
        <v>2.6341174873275523E-2</v>
      </c>
      <c r="E67" s="233">
        <f t="shared" si="5"/>
        <v>2.706704437540413E-2</v>
      </c>
      <c r="F67" s="233">
        <f t="shared" si="5"/>
        <v>2.9893128112461295E-2</v>
      </c>
      <c r="G67" s="233">
        <f t="shared" si="5"/>
        <v>3.1070240367932395E-2</v>
      </c>
      <c r="H67" s="233">
        <f t="shared" si="5"/>
        <v>3.1916017033578728E-2</v>
      </c>
      <c r="I67" s="233">
        <f t="shared" si="5"/>
        <v>3.5724944886137949E-2</v>
      </c>
      <c r="J67" s="233">
        <f t="shared" si="5"/>
        <v>3.4239172766827586E-2</v>
      </c>
      <c r="K67" s="233">
        <f t="shared" si="5"/>
        <v>3.781787409810794E-2</v>
      </c>
      <c r="L67" s="233">
        <f t="shared" si="5"/>
        <v>3.5947251715058061E-2</v>
      </c>
      <c r="M67" s="233">
        <f t="shared" si="5"/>
        <v>3.6302560714574432E-2</v>
      </c>
      <c r="N67" s="233">
        <f t="shared" si="5"/>
        <v>3.7271860292733883E-2</v>
      </c>
      <c r="O67" s="233">
        <f t="shared" si="5"/>
        <v>3.6788873328857989E-2</v>
      </c>
      <c r="P67" s="233">
        <f t="shared" si="5"/>
        <v>3.7520980603617103E-2</v>
      </c>
      <c r="Q67" s="233">
        <f t="shared" si="5"/>
        <v>3.6626541829633825E-2</v>
      </c>
      <c r="R67" s="233">
        <f t="shared" si="5"/>
        <v>3.5501090409939012E-2</v>
      </c>
      <c r="S67" s="233">
        <f t="shared" si="5"/>
        <v>3.5043523312797073E-2</v>
      </c>
      <c r="T67" s="233">
        <f t="shared" si="5"/>
        <v>3.4842378347101667E-2</v>
      </c>
      <c r="U67" s="233">
        <f t="shared" si="5"/>
        <v>3.5385729547512991E-2</v>
      </c>
      <c r="V67" s="233">
        <f t="shared" si="5"/>
        <v>3.4799072297424731E-2</v>
      </c>
      <c r="W67" s="233">
        <f t="shared" si="5"/>
        <v>3.4778881651486418E-2</v>
      </c>
      <c r="X67" s="233">
        <f t="shared" si="5"/>
        <v>3.5772193296188859E-2</v>
      </c>
      <c r="Y67" s="233">
        <f t="shared" si="5"/>
        <v>3.4461192075507734E-2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0.12107922974536256</v>
      </c>
      <c r="C68" s="300">
        <f t="shared" si="6"/>
        <v>0.117581319003708</v>
      </c>
      <c r="D68" s="300">
        <f t="shared" si="6"/>
        <v>0.12262314422366417</v>
      </c>
      <c r="E68" s="300">
        <f t="shared" si="6"/>
        <v>0.12328685568704045</v>
      </c>
      <c r="F68" s="300">
        <f t="shared" si="6"/>
        <v>0.11865483745909476</v>
      </c>
      <c r="G68" s="300">
        <f t="shared" si="6"/>
        <v>0.11814014841636154</v>
      </c>
      <c r="H68" s="300">
        <f t="shared" si="6"/>
        <v>0.11860910565192599</v>
      </c>
      <c r="I68" s="300">
        <f t="shared" si="6"/>
        <v>0.11615469810434197</v>
      </c>
      <c r="J68" s="300">
        <f t="shared" si="6"/>
        <v>0.11558019412305014</v>
      </c>
      <c r="K68" s="300">
        <f t="shared" si="6"/>
        <v>0.11508066190074405</v>
      </c>
      <c r="L68" s="300">
        <f t="shared" si="6"/>
        <v>0.11447983121601692</v>
      </c>
      <c r="M68" s="300">
        <f t="shared" si="6"/>
        <v>0.11398846538483116</v>
      </c>
      <c r="N68" s="300">
        <f t="shared" si="6"/>
        <v>0.11377638736927313</v>
      </c>
      <c r="O68" s="300">
        <f t="shared" si="6"/>
        <v>0.11384616565406645</v>
      </c>
      <c r="P68" s="300">
        <f t="shared" si="6"/>
        <v>0.11386953250825869</v>
      </c>
      <c r="Q68" s="300">
        <f t="shared" si="6"/>
        <v>0.11396082818517282</v>
      </c>
      <c r="R68" s="300">
        <f t="shared" si="6"/>
        <v>0.11238421856079289</v>
      </c>
      <c r="S68" s="300">
        <f t="shared" si="6"/>
        <v>0.11262091732619781</v>
      </c>
      <c r="T68" s="300">
        <f t="shared" si="6"/>
        <v>0.11108036132682401</v>
      </c>
      <c r="U68" s="300">
        <f t="shared" si="6"/>
        <v>0.11092530082928974</v>
      </c>
      <c r="V68" s="300">
        <f t="shared" si="6"/>
        <v>0.11113027693926535</v>
      </c>
      <c r="W68" s="300">
        <f t="shared" si="6"/>
        <v>0.11228156184356791</v>
      </c>
      <c r="X68" s="300">
        <f t="shared" si="6"/>
        <v>0.11151096849685783</v>
      </c>
      <c r="Y68" s="300">
        <f t="shared" si="6"/>
        <v>0.11071528851261113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5.6628342262805359E-2</v>
      </c>
      <c r="C69" s="301">
        <f t="shared" si="7"/>
        <v>5.2689102624764908E-2</v>
      </c>
      <c r="D69" s="301">
        <f t="shared" si="7"/>
        <v>5.3486514051350041E-2</v>
      </c>
      <c r="E69" s="301">
        <f t="shared" si="7"/>
        <v>5.2600377323242631E-2</v>
      </c>
      <c r="F69" s="301">
        <f t="shared" si="7"/>
        <v>4.9674080440808864E-2</v>
      </c>
      <c r="G69" s="301">
        <f t="shared" si="7"/>
        <v>4.8348662935160221E-2</v>
      </c>
      <c r="H69" s="301">
        <f t="shared" si="7"/>
        <v>4.725051856507774E-2</v>
      </c>
      <c r="I69" s="301">
        <f t="shared" si="7"/>
        <v>4.2974872008143677E-2</v>
      </c>
      <c r="J69" s="301">
        <f t="shared" si="7"/>
        <v>4.4866780234507929E-2</v>
      </c>
      <c r="K69" s="301">
        <f t="shared" si="7"/>
        <v>4.0675806572790484E-2</v>
      </c>
      <c r="L69" s="301">
        <f t="shared" si="7"/>
        <v>4.2991678322021547E-2</v>
      </c>
      <c r="M69" s="301">
        <f t="shared" si="7"/>
        <v>4.2652068168393398E-2</v>
      </c>
      <c r="N69" s="301">
        <f t="shared" si="7"/>
        <v>4.1541065668853051E-2</v>
      </c>
      <c r="O69" s="301">
        <f t="shared" si="7"/>
        <v>4.2086306778537003E-2</v>
      </c>
      <c r="P69" s="301">
        <f t="shared" si="7"/>
        <v>4.1226085310673351E-2</v>
      </c>
      <c r="Q69" s="301">
        <f t="shared" si="7"/>
        <v>4.2262439679422559E-2</v>
      </c>
      <c r="R69" s="301">
        <f t="shared" si="7"/>
        <v>4.388297415009846E-2</v>
      </c>
      <c r="S69" s="301">
        <f t="shared" si="7"/>
        <v>4.4377916568741918E-2</v>
      </c>
      <c r="T69" s="301">
        <f t="shared" si="7"/>
        <v>4.487073455712811E-2</v>
      </c>
      <c r="U69" s="301">
        <f t="shared" si="7"/>
        <v>4.4250579074068888E-2</v>
      </c>
      <c r="V69" s="301">
        <f t="shared" si="7"/>
        <v>4.4914334502044059E-2</v>
      </c>
      <c r="W69" s="301">
        <f t="shared" si="7"/>
        <v>4.4760945954503077E-2</v>
      </c>
      <c r="X69" s="301">
        <f t="shared" si="7"/>
        <v>4.3695612318720621E-2</v>
      </c>
      <c r="Y69" s="301">
        <f t="shared" si="7"/>
        <v>4.5367360424179472E-2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0.42580157355301712</v>
      </c>
      <c r="C70" s="301">
        <f t="shared" si="8"/>
        <v>0.39618152165928988</v>
      </c>
      <c r="D70" s="301">
        <f t="shared" si="8"/>
        <v>0.40217744219380491</v>
      </c>
      <c r="E70" s="301">
        <f t="shared" si="8"/>
        <v>0.39551437564207431</v>
      </c>
      <c r="F70" s="301">
        <f t="shared" si="8"/>
        <v>0.37351087408377459</v>
      </c>
      <c r="G70" s="301">
        <f t="shared" si="8"/>
        <v>0.36354475399322389</v>
      </c>
      <c r="H70" s="301">
        <f t="shared" si="8"/>
        <v>0.35528755305664217</v>
      </c>
      <c r="I70" s="301">
        <f t="shared" si="8"/>
        <v>0.32313797990738796</v>
      </c>
      <c r="J70" s="301">
        <f t="shared" si="8"/>
        <v>0.33736367445562682</v>
      </c>
      <c r="K70" s="301">
        <f t="shared" si="8"/>
        <v>0.3058507763454052</v>
      </c>
      <c r="L70" s="301">
        <f t="shared" si="8"/>
        <v>0.32326435045981577</v>
      </c>
      <c r="M70" s="301">
        <f t="shared" si="8"/>
        <v>0.32071074334311195</v>
      </c>
      <c r="N70" s="301">
        <f t="shared" si="8"/>
        <v>0.31235685916387579</v>
      </c>
      <c r="O70" s="301">
        <f t="shared" si="8"/>
        <v>0.31645665289246094</v>
      </c>
      <c r="P70" s="301">
        <f t="shared" si="8"/>
        <v>0.3099884491629476</v>
      </c>
      <c r="Q70" s="301">
        <f t="shared" si="8"/>
        <v>0.31778103682027364</v>
      </c>
      <c r="R70" s="301">
        <f t="shared" si="8"/>
        <v>0.32996620947477884</v>
      </c>
      <c r="S70" s="301">
        <f t="shared" si="8"/>
        <v>0.33368779573803981</v>
      </c>
      <c r="T70" s="301">
        <f t="shared" si="8"/>
        <v>0.3373934079199441</v>
      </c>
      <c r="U70" s="301">
        <f t="shared" si="8"/>
        <v>0.33273031573001816</v>
      </c>
      <c r="V70" s="301">
        <f t="shared" si="8"/>
        <v>0.33772124596729308</v>
      </c>
      <c r="W70" s="301">
        <f t="shared" si="8"/>
        <v>0.33656788208097504</v>
      </c>
      <c r="X70" s="301">
        <f t="shared" si="8"/>
        <v>0.32855739262730316</v>
      </c>
      <c r="Y70" s="301">
        <f t="shared" si="8"/>
        <v>0.34112765242027249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9.2294625361153501E-2</v>
      </c>
      <c r="C71" s="301">
        <f t="shared" si="9"/>
        <v>0.1063461839691086</v>
      </c>
      <c r="D71" s="301">
        <f t="shared" si="9"/>
        <v>0.10203564043363517</v>
      </c>
      <c r="E71" s="301">
        <f t="shared" si="9"/>
        <v>0.10484738136308325</v>
      </c>
      <c r="F71" s="301">
        <f t="shared" si="9"/>
        <v>0.11579454926341352</v>
      </c>
      <c r="G71" s="301">
        <f t="shared" si="9"/>
        <v>0.12035423209559912</v>
      </c>
      <c r="H71" s="301">
        <f t="shared" si="9"/>
        <v>0.12363044753239065</v>
      </c>
      <c r="I71" s="301">
        <f t="shared" si="9"/>
        <v>0.13838477776523431</v>
      </c>
      <c r="J71" s="301">
        <f t="shared" si="9"/>
        <v>0.13262946463050837</v>
      </c>
      <c r="K71" s="301">
        <f t="shared" si="9"/>
        <v>0.14649198534245905</v>
      </c>
      <c r="L71" s="301">
        <f t="shared" si="9"/>
        <v>0.1392459094258667</v>
      </c>
      <c r="M71" s="301">
        <f t="shared" si="9"/>
        <v>0.14062224064464879</v>
      </c>
      <c r="N71" s="301">
        <f t="shared" si="9"/>
        <v>0.1443769366179819</v>
      </c>
      <c r="O71" s="301">
        <f t="shared" si="9"/>
        <v>0.14250602978040686</v>
      </c>
      <c r="P71" s="301">
        <f t="shared" si="9"/>
        <v>0.14534193345613683</v>
      </c>
      <c r="Q71" s="301">
        <f t="shared" si="9"/>
        <v>0.14187721961663941</v>
      </c>
      <c r="R71" s="301">
        <f t="shared" si="9"/>
        <v>0.13751765111075595</v>
      </c>
      <c r="S71" s="301">
        <f t="shared" si="9"/>
        <v>0.13574521111812651</v>
      </c>
      <c r="T71" s="301">
        <f t="shared" si="9"/>
        <v>0.13496605242480811</v>
      </c>
      <c r="U71" s="301">
        <f t="shared" si="9"/>
        <v>0.13707078723565358</v>
      </c>
      <c r="V71" s="301">
        <f t="shared" si="9"/>
        <v>0.13479830134556836</v>
      </c>
      <c r="W71" s="301">
        <f t="shared" si="9"/>
        <v>0.13472009050269601</v>
      </c>
      <c r="X71" s="301">
        <f t="shared" si="9"/>
        <v>0.13856780004127961</v>
      </c>
      <c r="Y71" s="301">
        <f t="shared" si="9"/>
        <v>0.13348948254765894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0.21152116755743944</v>
      </c>
      <c r="C72" s="301">
        <f t="shared" si="10"/>
        <v>0.22041733243850792</v>
      </c>
      <c r="D72" s="301">
        <f t="shared" si="10"/>
        <v>0.21722103028205456</v>
      </c>
      <c r="E72" s="301">
        <f t="shared" si="10"/>
        <v>0.21847145031317206</v>
      </c>
      <c r="F72" s="301">
        <f t="shared" si="10"/>
        <v>0.22609380722633018</v>
      </c>
      <c r="G72" s="301">
        <f t="shared" si="10"/>
        <v>0.22876187330122688</v>
      </c>
      <c r="H72" s="301">
        <f t="shared" si="10"/>
        <v>0.23108232601988399</v>
      </c>
      <c r="I72" s="301">
        <f t="shared" si="10"/>
        <v>0.24039247582429882</v>
      </c>
      <c r="J72" s="301">
        <f t="shared" si="10"/>
        <v>0.23638372655858836</v>
      </c>
      <c r="K72" s="301">
        <f t="shared" si="10"/>
        <v>0.2448049481620122</v>
      </c>
      <c r="L72" s="301">
        <f t="shared" si="10"/>
        <v>0.2401983529616836</v>
      </c>
      <c r="M72" s="301">
        <f t="shared" si="10"/>
        <v>0.24082460042245279</v>
      </c>
      <c r="N72" s="301">
        <f t="shared" si="10"/>
        <v>0.24297669640634467</v>
      </c>
      <c r="O72" s="301">
        <f t="shared" si="10"/>
        <v>0.24201140879006372</v>
      </c>
      <c r="P72" s="301">
        <f t="shared" si="10"/>
        <v>0.24363297025709882</v>
      </c>
      <c r="Q72" s="301">
        <f t="shared" si="10"/>
        <v>0.24165644169770989</v>
      </c>
      <c r="R72" s="301">
        <f t="shared" si="10"/>
        <v>0.23816445124204533</v>
      </c>
      <c r="S72" s="301">
        <f t="shared" si="10"/>
        <v>0.23726340973373106</v>
      </c>
      <c r="T72" s="301">
        <f t="shared" si="10"/>
        <v>0.23616706462228057</v>
      </c>
      <c r="U72" s="301">
        <f t="shared" si="10"/>
        <v>0.23738722750636507</v>
      </c>
      <c r="V72" s="301">
        <f t="shared" si="10"/>
        <v>0.23608190464184614</v>
      </c>
      <c r="W72" s="301">
        <f t="shared" si="10"/>
        <v>0.23639411624030374</v>
      </c>
      <c r="X72" s="301">
        <f t="shared" si="10"/>
        <v>0.23852925343591289</v>
      </c>
      <c r="Y72" s="301">
        <f t="shared" si="10"/>
        <v>0.2352604932078621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6.1401782923362236E-2</v>
      </c>
      <c r="C73" s="302">
        <f t="shared" si="11"/>
        <v>5.7130615674665403E-2</v>
      </c>
      <c r="D73" s="302">
        <f t="shared" si="11"/>
        <v>5.8290614137822522E-2</v>
      </c>
      <c r="E73" s="302">
        <f t="shared" si="11"/>
        <v>5.6981727831903299E-2</v>
      </c>
      <c r="F73" s="302">
        <f t="shared" si="11"/>
        <v>5.4235767362585292E-2</v>
      </c>
      <c r="G73" s="302">
        <f t="shared" si="11"/>
        <v>5.2667443241555999E-2</v>
      </c>
      <c r="H73" s="302">
        <f t="shared" si="11"/>
        <v>5.2056431030736372E-2</v>
      </c>
      <c r="I73" s="302">
        <f t="shared" si="11"/>
        <v>4.7648210088989125E-2</v>
      </c>
      <c r="J73" s="302">
        <f t="shared" si="11"/>
        <v>4.8817841741531608E-2</v>
      </c>
      <c r="K73" s="302">
        <f t="shared" si="11"/>
        <v>4.4483905672495244E-2</v>
      </c>
      <c r="L73" s="302">
        <f t="shared" si="11"/>
        <v>4.644798569317183E-2</v>
      </c>
      <c r="M73" s="302">
        <f t="shared" si="11"/>
        <v>4.5748851999136933E-2</v>
      </c>
      <c r="N73" s="302">
        <f t="shared" si="11"/>
        <v>4.4427570928483366E-2</v>
      </c>
      <c r="O73" s="302">
        <f t="shared" si="11"/>
        <v>4.5199456754183562E-2</v>
      </c>
      <c r="P73" s="302">
        <f t="shared" si="11"/>
        <v>4.4213857126591836E-2</v>
      </c>
      <c r="Q73" s="302">
        <f t="shared" si="11"/>
        <v>4.5433845343699611E-2</v>
      </c>
      <c r="R73" s="302">
        <f t="shared" si="11"/>
        <v>4.5719835747296558E-2</v>
      </c>
      <c r="S73" s="302">
        <f t="shared" si="11"/>
        <v>4.6481200805874305E-2</v>
      </c>
      <c r="T73" s="302">
        <f t="shared" si="11"/>
        <v>4.5903354109790184E-2</v>
      </c>
      <c r="U73" s="302">
        <f t="shared" si="11"/>
        <v>4.5174450953257124E-2</v>
      </c>
      <c r="V73" s="302">
        <f t="shared" si="11"/>
        <v>4.5978032811130665E-2</v>
      </c>
      <c r="W73" s="302">
        <f t="shared" si="11"/>
        <v>4.6498750443222034E-2</v>
      </c>
      <c r="X73" s="302">
        <f t="shared" si="11"/>
        <v>4.5018014898695169E-2</v>
      </c>
      <c r="Y73" s="302">
        <f t="shared" si="11"/>
        <v>4.6316665225483694E-2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4.3676423981158612E-2</v>
      </c>
      <c r="C74" s="302">
        <f t="shared" si="12"/>
        <v>4.0638159152639193E-2</v>
      </c>
      <c r="D74" s="302">
        <f t="shared" si="12"/>
        <v>4.1253188273451508E-2</v>
      </c>
      <c r="E74" s="302">
        <f t="shared" si="12"/>
        <v>4.0569726920080471E-2</v>
      </c>
      <c r="F74" s="302">
        <f t="shared" si="12"/>
        <v>3.8312726657936703E-2</v>
      </c>
      <c r="G74" s="302">
        <f t="shared" si="12"/>
        <v>3.7290455925374846E-2</v>
      </c>
      <c r="H74" s="302">
        <f t="shared" si="12"/>
        <v>3.644347688301381E-2</v>
      </c>
      <c r="I74" s="302">
        <f t="shared" si="12"/>
        <v>3.314574743602465E-2</v>
      </c>
      <c r="J74" s="302">
        <f t="shared" si="12"/>
        <v>3.4604942293692285E-2</v>
      </c>
      <c r="K74" s="302">
        <f t="shared" si="12"/>
        <v>3.1372519531013776E-2</v>
      </c>
      <c r="L74" s="302">
        <f t="shared" si="12"/>
        <v>3.3158709844266887E-2</v>
      </c>
      <c r="M74" s="302">
        <f t="shared" si="12"/>
        <v>3.2896774628340356E-2</v>
      </c>
      <c r="N74" s="302">
        <f t="shared" si="12"/>
        <v>3.2039878341515393E-2</v>
      </c>
      <c r="O74" s="302">
        <f t="shared" si="12"/>
        <v>3.2460413023035706E-2</v>
      </c>
      <c r="P74" s="302">
        <f t="shared" si="12"/>
        <v>3.1796939644744976E-2</v>
      </c>
      <c r="Q74" s="302">
        <f t="shared" si="12"/>
        <v>3.2596261168129019E-2</v>
      </c>
      <c r="R74" s="302">
        <f t="shared" si="12"/>
        <v>3.3846150318845185E-2</v>
      </c>
      <c r="S74" s="302">
        <f t="shared" si="12"/>
        <v>3.4227890522762976E-2</v>
      </c>
      <c r="T74" s="302">
        <f t="shared" si="12"/>
        <v>3.4607992191754179E-2</v>
      </c>
      <c r="U74" s="302">
        <f t="shared" si="12"/>
        <v>3.4129677398666486E-2</v>
      </c>
      <c r="V74" s="302">
        <f t="shared" si="12"/>
        <v>3.4641620046704777E-2</v>
      </c>
      <c r="W74" s="302">
        <f t="shared" si="12"/>
        <v>3.4523314213114172E-2</v>
      </c>
      <c r="X74" s="302">
        <f t="shared" si="12"/>
        <v>3.3701641501208128E-2</v>
      </c>
      <c r="Y74" s="302">
        <f t="shared" si="12"/>
        <v>3.4991030809213307E-2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0.10644296065291858</v>
      </c>
      <c r="C76" s="302">
        <f t="shared" si="14"/>
        <v>0.12264855761120332</v>
      </c>
      <c r="D76" s="302">
        <f t="shared" si="14"/>
        <v>0.11767722787078051</v>
      </c>
      <c r="E76" s="302">
        <f t="shared" si="14"/>
        <v>0.12091999556118828</v>
      </c>
      <c r="F76" s="302">
        <f t="shared" si="14"/>
        <v>0.13354531320580817</v>
      </c>
      <c r="G76" s="302">
        <f t="shared" si="14"/>
        <v>0.13880397413429602</v>
      </c>
      <c r="H76" s="302">
        <f t="shared" si="14"/>
        <v>0.14258241810613381</v>
      </c>
      <c r="I76" s="302">
        <f t="shared" si="14"/>
        <v>0.15959851829928506</v>
      </c>
      <c r="J76" s="302">
        <f t="shared" si="14"/>
        <v>0.15296094252336448</v>
      </c>
      <c r="K76" s="302">
        <f t="shared" si="14"/>
        <v>0.16894852295850318</v>
      </c>
      <c r="L76" s="302">
        <f t="shared" si="14"/>
        <v>0.16059165742424486</v>
      </c>
      <c r="M76" s="302">
        <f t="shared" si="14"/>
        <v>0.16217897379497553</v>
      </c>
      <c r="N76" s="302">
        <f t="shared" si="14"/>
        <v>0.16650924713634591</v>
      </c>
      <c r="O76" s="302">
        <f t="shared" si="14"/>
        <v>0.16435153901284444</v>
      </c>
      <c r="P76" s="302">
        <f t="shared" si="14"/>
        <v>0.16762217348576197</v>
      </c>
      <c r="Q76" s="302">
        <f t="shared" si="14"/>
        <v>0.16362633518588127</v>
      </c>
      <c r="R76" s="302">
        <f t="shared" si="14"/>
        <v>0.15859846517590359</v>
      </c>
      <c r="S76" s="302">
        <f t="shared" si="14"/>
        <v>0.15655431840509379</v>
      </c>
      <c r="T76" s="302">
        <f t="shared" si="14"/>
        <v>0.15565571832073621</v>
      </c>
      <c r="U76" s="302">
        <f t="shared" si="14"/>
        <v>0.15808309915444146</v>
      </c>
      <c r="V76" s="302">
        <f t="shared" si="14"/>
        <v>0.15546225178401071</v>
      </c>
      <c r="W76" s="302">
        <f t="shared" si="14"/>
        <v>0.15537205158396752</v>
      </c>
      <c r="X76" s="302">
        <f t="shared" si="14"/>
        <v>0.15980959703600961</v>
      </c>
      <c r="Y76" s="302">
        <f t="shared" si="14"/>
        <v>0.1539527971731651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2.6794038555125379E-2</v>
      </c>
      <c r="C77" s="235">
        <f t="shared" si="15"/>
        <v>3.0873344382825473E-2</v>
      </c>
      <c r="D77" s="235">
        <f t="shared" si="15"/>
        <v>2.9621951149134199E-2</v>
      </c>
      <c r="E77" s="235">
        <f t="shared" si="15"/>
        <v>3.0438227227788328E-2</v>
      </c>
      <c r="F77" s="235">
        <f t="shared" si="15"/>
        <v>3.3616297864546535E-2</v>
      </c>
      <c r="G77" s="235">
        <f t="shared" si="15"/>
        <v>3.4940018689314588E-2</v>
      </c>
      <c r="H77" s="235">
        <f t="shared" si="15"/>
        <v>3.5891136291068632E-2</v>
      </c>
      <c r="I77" s="235">
        <f t="shared" si="15"/>
        <v>4.0174463641571727E-2</v>
      </c>
      <c r="J77" s="235">
        <f t="shared" si="15"/>
        <v>3.8503639566765183E-2</v>
      </c>
      <c r="K77" s="235">
        <f t="shared" si="15"/>
        <v>4.2528065831824433E-2</v>
      </c>
      <c r="L77" s="235">
        <f t="shared" si="15"/>
        <v>4.0424458642101119E-2</v>
      </c>
      <c r="M77" s="235">
        <f t="shared" si="15"/>
        <v>4.0824021147462274E-2</v>
      </c>
      <c r="N77" s="235">
        <f t="shared" si="15"/>
        <v>4.1914046360507926E-2</v>
      </c>
      <c r="O77" s="235">
        <f t="shared" si="15"/>
        <v>4.1370903682991504E-2</v>
      </c>
      <c r="P77" s="235">
        <f t="shared" si="15"/>
        <v>4.2194194444818582E-2</v>
      </c>
      <c r="Q77" s="235">
        <f t="shared" si="15"/>
        <v>4.1188353900640594E-2</v>
      </c>
      <c r="R77" s="235">
        <f t="shared" si="15"/>
        <v>3.9922728235296898E-2</v>
      </c>
      <c r="S77" s="235">
        <f t="shared" si="15"/>
        <v>3.9408171452457987E-2</v>
      </c>
      <c r="T77" s="235">
        <f t="shared" si="15"/>
        <v>3.9181974011516615E-2</v>
      </c>
      <c r="U77" s="235">
        <f t="shared" si="15"/>
        <v>3.979299925214614E-2</v>
      </c>
      <c r="V77" s="235">
        <f t="shared" si="15"/>
        <v>3.9133274221390957E-2</v>
      </c>
      <c r="W77" s="235">
        <f t="shared" si="15"/>
        <v>3.911056884357348E-2</v>
      </c>
      <c r="X77" s="235">
        <f t="shared" si="15"/>
        <v>4.022759681050344E-2</v>
      </c>
      <c r="Y77" s="235">
        <f t="shared" si="15"/>
        <v>3.875331123659493E-2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0.46170578102058429</v>
      </c>
      <c r="C81" s="322">
        <f>IF(C$5=0,0,C$5/TEL_fec!C$5)</f>
        <v>0.46538178474658132</v>
      </c>
      <c r="D81" s="322">
        <f>IF(D$5=0,0,D$5/TEL_fec!D$5)</f>
        <v>0.46777728441737709</v>
      </c>
      <c r="E81" s="322">
        <f>IF(E$5=0,0,E$5/TEL_fec!E$5)</f>
        <v>0.47303083508337113</v>
      </c>
      <c r="F81" s="322">
        <f>IF(F$5=0,0,F$5/TEL_fec!F$5)</f>
        <v>0.4733270829151755</v>
      </c>
      <c r="G81" s="322">
        <f>IF(G$5=0,0,G$5/TEL_fec!G$5)</f>
        <v>0.47651841538098116</v>
      </c>
      <c r="H81" s="322">
        <f>IF(H$5=0,0,H$5/TEL_fec!H$5)</f>
        <v>0.47713132452283907</v>
      </c>
      <c r="I81" s="322">
        <f>IF(I$5=0,0,I$5/TEL_fec!I$5)</f>
        <v>0.48222586041562132</v>
      </c>
      <c r="J81" s="322">
        <f>IF(J$5=0,0,J$5/TEL_fec!J$5)</f>
        <v>0.48258832142997754</v>
      </c>
      <c r="K81" s="322">
        <f>IF(K$5=0,0,K$5/TEL_fec!K$5)</f>
        <v>0.48536412772945631</v>
      </c>
      <c r="L81" s="322">
        <f>IF(L$5=0,0,L$5/TEL_fec!L$5)</f>
        <v>0.48499268253902811</v>
      </c>
      <c r="M81" s="322">
        <f>IF(M$5=0,0,M$5/TEL_fec!M$5)</f>
        <v>0.4863894137290567</v>
      </c>
      <c r="N81" s="322">
        <f>IF(N$5=0,0,N$5/TEL_fec!N$5)</f>
        <v>0.48763842797304285</v>
      </c>
      <c r="O81" s="322">
        <f>IF(O$5=0,0,O$5/TEL_fec!O$5)</f>
        <v>0.48531665525818224</v>
      </c>
      <c r="P81" s="322">
        <f>IF(P$5=0,0,P$5/TEL_fec!P$5)</f>
        <v>0.4852014568984841</v>
      </c>
      <c r="Q81" s="322">
        <f>IF(Q$5=0,0,Q$5/TEL_fec!Q$5)</f>
        <v>0.48398747928851615</v>
      </c>
      <c r="R81" s="322">
        <f>IF(R$5=0,0,R$5/TEL_fec!R$5)</f>
        <v>0.48742568048059803</v>
      </c>
      <c r="S81" s="322">
        <f>IF(S$5=0,0,S$5/TEL_fec!S$5)</f>
        <v>0.48916224197592512</v>
      </c>
      <c r="T81" s="322">
        <f>IF(T$5=0,0,T$5/TEL_fec!T$5)</f>
        <v>0.48928016351445947</v>
      </c>
      <c r="U81" s="322">
        <f>IF(U$5=0,0,U$5/TEL_fec!U$5)</f>
        <v>0.49029287184643427</v>
      </c>
      <c r="V81" s="322">
        <f>IF(V$5=0,0,V$5/TEL_fec!V$5)</f>
        <v>0.49106080958999221</v>
      </c>
      <c r="W81" s="322">
        <f>IF(W$5=0,0,W$5/TEL_fec!W$5)</f>
        <v>0.49116452601920435</v>
      </c>
      <c r="X81" s="322">
        <f>IF(X$5=0,0,X$5/TEL_fec!X$5)</f>
        <v>0.49085588006732062</v>
      </c>
      <c r="Y81" s="322">
        <f>IF(Y$5=0,0,Y$5/TEL_fec!Y$5)</f>
        <v>0.49188530313609252</v>
      </c>
      <c r="DA81" s="95"/>
    </row>
    <row r="82" spans="1:105" ht="12" customHeight="1" x14ac:dyDescent="0.25">
      <c r="A82" s="55" t="s">
        <v>91</v>
      </c>
      <c r="B82" s="334">
        <f>IF(B$6=0,0,B$6/TEL_fec!B$6)</f>
        <v>0.48258629931541214</v>
      </c>
      <c r="C82" s="334">
        <f>IF(C$6=0,0,C$6/TEL_fec!C$6)</f>
        <v>0.48258629931541208</v>
      </c>
      <c r="D82" s="334">
        <f>IF(D$6=0,0,D$6/TEL_fec!D$6)</f>
        <v>0.48258629931541236</v>
      </c>
      <c r="E82" s="334">
        <f>IF(E$6=0,0,E$6/TEL_fec!E$6)</f>
        <v>0.48258629931541219</v>
      </c>
      <c r="F82" s="334">
        <f>IF(F$6=0,0,F$6/TEL_fec!F$6)</f>
        <v>0.48258629931541247</v>
      </c>
      <c r="G82" s="334">
        <f>IF(G$6=0,0,G$6/TEL_fec!G$6)</f>
        <v>0.48258629931541225</v>
      </c>
      <c r="H82" s="334">
        <f>IF(H$6=0,0,H$6/TEL_fec!H$6)</f>
        <v>0.48258629931541203</v>
      </c>
      <c r="I82" s="334">
        <f>IF(I$6=0,0,I$6/TEL_fec!I$6)</f>
        <v>0.48258629931541214</v>
      </c>
      <c r="J82" s="334">
        <f>IF(J$6=0,0,J$6/TEL_fec!J$6)</f>
        <v>0.4825862993154123</v>
      </c>
      <c r="K82" s="334">
        <f>IF(K$6=0,0,K$6/TEL_fec!K$6)</f>
        <v>0.4825862993154123</v>
      </c>
      <c r="L82" s="334">
        <f>IF(L$6=0,0,L$6/TEL_fec!L$6)</f>
        <v>0.48258629931541253</v>
      </c>
      <c r="M82" s="334">
        <f>IF(M$6=0,0,M$6/TEL_fec!M$6)</f>
        <v>0.48258629931541236</v>
      </c>
      <c r="N82" s="334">
        <f>IF(N$6=0,0,N$6/TEL_fec!N$6)</f>
        <v>0.48258629931541225</v>
      </c>
      <c r="O82" s="334">
        <f>IF(O$6=0,0,O$6/TEL_fec!O$6)</f>
        <v>0.48258629931541241</v>
      </c>
      <c r="P82" s="334">
        <f>IF(P$6=0,0,P$6/TEL_fec!P$6)</f>
        <v>0.48258629931541225</v>
      </c>
      <c r="Q82" s="334">
        <f>IF(Q$6=0,0,Q$6/TEL_fec!Q$6)</f>
        <v>0.48258629931541214</v>
      </c>
      <c r="R82" s="334">
        <f>IF(R$6=0,0,R$6/TEL_fec!R$6)</f>
        <v>0.48258629931541225</v>
      </c>
      <c r="S82" s="334">
        <f>IF(S$6=0,0,S$6/TEL_fec!S$6)</f>
        <v>0.48258629931541236</v>
      </c>
      <c r="T82" s="334">
        <f>IF(T$6=0,0,T$6/TEL_fec!T$6)</f>
        <v>0.48258629931541214</v>
      </c>
      <c r="U82" s="334">
        <f>IF(U$6=0,0,U$6/TEL_fec!U$6)</f>
        <v>0.48258629931541214</v>
      </c>
      <c r="V82" s="334">
        <f>IF(V$6=0,0,V$6/TEL_fec!V$6)</f>
        <v>0.48258629931541236</v>
      </c>
      <c r="W82" s="334">
        <f>IF(W$6=0,0,W$6/TEL_fec!W$6)</f>
        <v>0.48258629931541214</v>
      </c>
      <c r="X82" s="334">
        <f>IF(X$6=0,0,X$6/TEL_fec!X$6)</f>
        <v>0.48258629931541219</v>
      </c>
      <c r="Y82" s="334">
        <f>IF(Y$6=0,0,Y$6/TEL_fec!Y$6)</f>
        <v>0.48258629931541219</v>
      </c>
      <c r="DA82" s="67"/>
    </row>
    <row r="83" spans="1:105" ht="12" customHeight="1" x14ac:dyDescent="0.25">
      <c r="A83" s="173" t="s">
        <v>92</v>
      </c>
      <c r="B83" s="335">
        <f>IF(B$7=0,0,B$7/TEL_fec!B$7)</f>
        <v>0.12396518776421982</v>
      </c>
      <c r="C83" s="335">
        <f>IF(C$7=0,0,C$7/TEL_fec!C$7)</f>
        <v>0.12396518776421993</v>
      </c>
      <c r="D83" s="335">
        <f>IF(D$7=0,0,D$7/TEL_fec!D$7)</f>
        <v>0.12396518776421979</v>
      </c>
      <c r="E83" s="335">
        <f>IF(E$7=0,0,E$7/TEL_fec!E$7)</f>
        <v>0.12396518776421986</v>
      </c>
      <c r="F83" s="335">
        <f>IF(F$7=0,0,F$7/TEL_fec!F$7)</f>
        <v>0.12396518776421987</v>
      </c>
      <c r="G83" s="335">
        <f>IF(G$7=0,0,G$7/TEL_fec!G$7)</f>
        <v>0.12396518776421982</v>
      </c>
      <c r="H83" s="335">
        <f>IF(H$7=0,0,H$7/TEL_fec!H$7)</f>
        <v>0.12396518776421986</v>
      </c>
      <c r="I83" s="335">
        <f>IF(I$7=0,0,I$7/TEL_fec!I$7)</f>
        <v>0.12396518776421984</v>
      </c>
      <c r="J83" s="335">
        <f>IF(J$7=0,0,J$7/TEL_fec!J$7)</f>
        <v>0.12396518776421984</v>
      </c>
      <c r="K83" s="335">
        <f>IF(K$7=0,0,K$7/TEL_fec!K$7)</f>
        <v>0.12396518776421984</v>
      </c>
      <c r="L83" s="335">
        <f>IF(L$7=0,0,L$7/TEL_fec!L$7)</f>
        <v>0.12396518776421983</v>
      </c>
      <c r="M83" s="335">
        <f>IF(M$7=0,0,M$7/TEL_fec!M$7)</f>
        <v>0.12396518776421987</v>
      </c>
      <c r="N83" s="335">
        <f>IF(N$7=0,0,N$7/TEL_fec!N$7)</f>
        <v>0.12396518776421982</v>
      </c>
      <c r="O83" s="335">
        <f>IF(O$7=0,0,O$7/TEL_fec!O$7)</f>
        <v>0.1239651877642198</v>
      </c>
      <c r="P83" s="335">
        <f>IF(P$7=0,0,P$7/TEL_fec!P$7)</f>
        <v>0.12396518776421986</v>
      </c>
      <c r="Q83" s="335">
        <f>IF(Q$7=0,0,Q$7/TEL_fec!Q$7)</f>
        <v>0.1239651877642199</v>
      </c>
      <c r="R83" s="335">
        <f>IF(R$7=0,0,R$7/TEL_fec!R$7)</f>
        <v>0.12396518776421982</v>
      </c>
      <c r="S83" s="335">
        <f>IF(S$7=0,0,S$7/TEL_fec!S$7)</f>
        <v>0.12396518776421983</v>
      </c>
      <c r="T83" s="335">
        <f>IF(T$7=0,0,T$7/TEL_fec!T$7)</f>
        <v>0.12396518776421987</v>
      </c>
      <c r="U83" s="335">
        <f>IF(U$7=0,0,U$7/TEL_fec!U$7)</f>
        <v>0.12396518776421986</v>
      </c>
      <c r="V83" s="335">
        <f>IF(V$7=0,0,V$7/TEL_fec!V$7)</f>
        <v>0.12396518776421991</v>
      </c>
      <c r="W83" s="335">
        <f>IF(W$7=0,0,W$7/TEL_fec!W$7)</f>
        <v>0.12396518776421979</v>
      </c>
      <c r="X83" s="335">
        <f>IF(X$7=0,0,X$7/TEL_fec!X$7)</f>
        <v>0.12396518776421989</v>
      </c>
      <c r="Y83" s="335">
        <f>IF(Y$7=0,0,Y$7/TEL_fec!Y$7)</f>
        <v>0.12396518776421984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0.66832120096201897</v>
      </c>
      <c r="C84" s="335">
        <f>IF(C$8=0,0,C$8/TEL_fec!C$8)</f>
        <v>0.66832120096201897</v>
      </c>
      <c r="D84" s="335">
        <f>IF(D$8=0,0,D$8/TEL_fec!D$8)</f>
        <v>0.66832120096201897</v>
      </c>
      <c r="E84" s="335">
        <f>IF(E$8=0,0,E$8/TEL_fec!E$8)</f>
        <v>0.66832120096201864</v>
      </c>
      <c r="F84" s="335">
        <f>IF(F$8=0,0,F$8/TEL_fec!F$8)</f>
        <v>0.66832120096201852</v>
      </c>
      <c r="G84" s="335">
        <f>IF(G$8=0,0,G$8/TEL_fec!G$8)</f>
        <v>0.66832120096201875</v>
      </c>
      <c r="H84" s="335">
        <f>IF(H$8=0,0,H$8/TEL_fec!H$8)</f>
        <v>0.66832120096201875</v>
      </c>
      <c r="I84" s="335">
        <f>IF(I$8=0,0,I$8/TEL_fec!I$8)</f>
        <v>0.66832120096201875</v>
      </c>
      <c r="J84" s="335">
        <f>IF(J$8=0,0,J$8/TEL_fec!J$8)</f>
        <v>0.66832120096201852</v>
      </c>
      <c r="K84" s="335">
        <f>IF(K$8=0,0,K$8/TEL_fec!K$8)</f>
        <v>0.66832120096201852</v>
      </c>
      <c r="L84" s="335">
        <f>IF(L$8=0,0,L$8/TEL_fec!L$8)</f>
        <v>0.66832120096201886</v>
      </c>
      <c r="M84" s="335">
        <f>IF(M$8=0,0,M$8/TEL_fec!M$8)</f>
        <v>0.66832120096201852</v>
      </c>
      <c r="N84" s="335">
        <f>IF(N$8=0,0,N$8/TEL_fec!N$8)</f>
        <v>0.66832120096201875</v>
      </c>
      <c r="O84" s="335">
        <f>IF(O$8=0,0,O$8/TEL_fec!O$8)</f>
        <v>0.66832120096201864</v>
      </c>
      <c r="P84" s="335">
        <f>IF(P$8=0,0,P$8/TEL_fec!P$8)</f>
        <v>0.66832120096201886</v>
      </c>
      <c r="Q84" s="335">
        <f>IF(Q$8=0,0,Q$8/TEL_fec!Q$8)</f>
        <v>0.66832120096201864</v>
      </c>
      <c r="R84" s="335">
        <f>IF(R$8=0,0,R$8/TEL_fec!R$8)</f>
        <v>0.66832120096201864</v>
      </c>
      <c r="S84" s="335">
        <f>IF(S$8=0,0,S$8/TEL_fec!S$8)</f>
        <v>0.66832120096201852</v>
      </c>
      <c r="T84" s="335">
        <f>IF(T$8=0,0,T$8/TEL_fec!T$8)</f>
        <v>0.66832120096201852</v>
      </c>
      <c r="U84" s="335">
        <f>IF(U$8=0,0,U$8/TEL_fec!U$8)</f>
        <v>0.66832120096201852</v>
      </c>
      <c r="V84" s="335">
        <f>IF(V$8=0,0,V$8/TEL_fec!V$8)</f>
        <v>0.66832120096201875</v>
      </c>
      <c r="W84" s="335">
        <f>IF(W$8=0,0,W$8/TEL_fec!W$8)</f>
        <v>0.66832120096201864</v>
      </c>
      <c r="X84" s="335">
        <f>IF(X$8=0,0,X$8/TEL_fec!X$8)</f>
        <v>0.66832120096201875</v>
      </c>
      <c r="Y84" s="335">
        <f>IF(Y$8=0,0,Y$8/TEL_fec!Y$8)</f>
        <v>0.66832120096201864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0.48043281979586183</v>
      </c>
      <c r="C85" s="335">
        <f>IF(C$9=0,0,C$9/TEL_fec!C$9)</f>
        <v>0.48043281979586194</v>
      </c>
      <c r="D85" s="335">
        <f>IF(D$9=0,0,D$9/TEL_fec!D$9)</f>
        <v>0.48043281979586189</v>
      </c>
      <c r="E85" s="335">
        <f>IF(E$9=0,0,E$9/TEL_fec!E$9)</f>
        <v>0.48043281979586167</v>
      </c>
      <c r="F85" s="335">
        <f>IF(F$9=0,0,F$9/TEL_fec!F$9)</f>
        <v>0.48043281979586178</v>
      </c>
      <c r="G85" s="335">
        <f>IF(G$9=0,0,G$9/TEL_fec!G$9)</f>
        <v>0.48043281979586183</v>
      </c>
      <c r="H85" s="335">
        <f>IF(H$9=0,0,H$9/TEL_fec!H$9)</f>
        <v>0.48043281979586167</v>
      </c>
      <c r="I85" s="335">
        <f>IF(I$9=0,0,I$9/TEL_fec!I$9)</f>
        <v>0.48043281979586183</v>
      </c>
      <c r="J85" s="335">
        <f>IF(J$9=0,0,J$9/TEL_fec!J$9)</f>
        <v>0.48043281979586189</v>
      </c>
      <c r="K85" s="335">
        <f>IF(K$9=0,0,K$9/TEL_fec!K$9)</f>
        <v>0.48043281979586161</v>
      </c>
      <c r="L85" s="335">
        <f>IF(L$9=0,0,L$9/TEL_fec!L$9)</f>
        <v>0.480432819795862</v>
      </c>
      <c r="M85" s="335">
        <f>IF(M$9=0,0,M$9/TEL_fec!M$9)</f>
        <v>0.48043281979586161</v>
      </c>
      <c r="N85" s="335">
        <f>IF(N$9=0,0,N$9/TEL_fec!N$9)</f>
        <v>0.48043281979586183</v>
      </c>
      <c r="O85" s="335">
        <f>IF(O$9=0,0,O$9/TEL_fec!O$9)</f>
        <v>0.48043281979586178</v>
      </c>
      <c r="P85" s="335">
        <f>IF(P$9=0,0,P$9/TEL_fec!P$9)</f>
        <v>0.48043281979586189</v>
      </c>
      <c r="Q85" s="335">
        <f>IF(Q$9=0,0,Q$9/TEL_fec!Q$9)</f>
        <v>0.48043281979586183</v>
      </c>
      <c r="R85" s="335">
        <f>IF(R$9=0,0,R$9/TEL_fec!R$9)</f>
        <v>0.48043281979586167</v>
      </c>
      <c r="S85" s="335">
        <f>IF(S$9=0,0,S$9/TEL_fec!S$9)</f>
        <v>0.48043281979586172</v>
      </c>
      <c r="T85" s="335">
        <f>IF(T$9=0,0,T$9/TEL_fec!T$9)</f>
        <v>0.48043281979586194</v>
      </c>
      <c r="U85" s="335">
        <f>IF(U$9=0,0,U$9/TEL_fec!U$9)</f>
        <v>0.480432819795862</v>
      </c>
      <c r="V85" s="335">
        <f>IF(V$9=0,0,V$9/TEL_fec!V$9)</f>
        <v>0.48043281979586178</v>
      </c>
      <c r="W85" s="335">
        <f>IF(W$9=0,0,W$9/TEL_fec!W$9)</f>
        <v>0.48043281979586183</v>
      </c>
      <c r="X85" s="335">
        <f>IF(X$9=0,0,X$9/TEL_fec!X$9)</f>
        <v>0.48043281979586189</v>
      </c>
      <c r="Y85" s="335">
        <f>IF(Y$9=0,0,Y$9/TEL_fec!Y$9)</f>
        <v>0.48043281979586172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0.66133561600927515</v>
      </c>
      <c r="C86" s="336">
        <f>IF(C$10=0,0,C$10/TEL_fec!C$10)</f>
        <v>0.67429845054227577</v>
      </c>
      <c r="D86" s="336">
        <f>IF(D$10=0,0,D$10/TEL_fec!D$10)</f>
        <v>0.67339164721378264</v>
      </c>
      <c r="E86" s="336">
        <f>IF(E$10=0,0,E$10/TEL_fec!E$10)</f>
        <v>0.6761403733924497</v>
      </c>
      <c r="F86" s="336">
        <f>IF(F$10=0,0,F$10/TEL_fec!F$10)</f>
        <v>0.68646670524487019</v>
      </c>
      <c r="G86" s="336">
        <f>IF(G$10=0,0,G$10/TEL_fec!G$10)</f>
        <v>0.69342584531919249</v>
      </c>
      <c r="H86" s="336">
        <f>IF(H$10=0,0,H$10/TEL_fec!H$10)</f>
        <v>0.69812741548661605</v>
      </c>
      <c r="I86" s="336">
        <f>IF(I$10=0,0,I$10/TEL_fec!I$10)</f>
        <v>0.72210203981377796</v>
      </c>
      <c r="J86" s="336">
        <f>IF(J$10=0,0,J$10/TEL_fec!J$10)</f>
        <v>0.71902111777910849</v>
      </c>
      <c r="K86" s="336">
        <f>IF(K$10=0,0,K$10/TEL_fec!K$10)</f>
        <v>0.74144490070555802</v>
      </c>
      <c r="L86" s="336">
        <f>IF(L$10=0,0,L$10/TEL_fec!L$10)</f>
        <v>0.73240673661684375</v>
      </c>
      <c r="M86" s="336">
        <f>IF(M$10=0,0,M$10/TEL_fec!M$10)</f>
        <v>0.73582470496204166</v>
      </c>
      <c r="N86" s="336">
        <f>IF(N$10=0,0,N$10/TEL_fec!N$10)</f>
        <v>0.74240600828640124</v>
      </c>
      <c r="O86" s="336">
        <f>IF(O$10=0,0,O$10/TEL_fec!O$10)</f>
        <v>0.7393584156604105</v>
      </c>
      <c r="P86" s="336">
        <f>IF(P$10=0,0,P$10/TEL_fec!P$10)</f>
        <v>0.74506608935217156</v>
      </c>
      <c r="Q86" s="336">
        <f>IF(Q$10=0,0,Q$10/TEL_fec!Q$10)</f>
        <v>0.73846503491698057</v>
      </c>
      <c r="R86" s="336">
        <f>IF(R$10=0,0,R$10/TEL_fec!R$10)</f>
        <v>0.73843265986534112</v>
      </c>
      <c r="S86" s="336">
        <f>IF(S$10=0,0,S$10/TEL_fec!S$10)</f>
        <v>0.73211706258665266</v>
      </c>
      <c r="T86" s="336">
        <f>IF(T$10=0,0,T$10/TEL_fec!T$10)</f>
        <v>0.73743004414897484</v>
      </c>
      <c r="U86" s="336">
        <f>IF(U$10=0,0,U$10/TEL_fec!U$10)</f>
        <v>0.74172061741249717</v>
      </c>
      <c r="V86" s="336">
        <f>IF(V$10=0,0,V$10/TEL_fec!V$10)</f>
        <v>0.73616373903308785</v>
      </c>
      <c r="W86" s="336">
        <f>IF(W$10=0,0,W$10/TEL_fec!W$10)</f>
        <v>0.73168395128498742</v>
      </c>
      <c r="X86" s="336">
        <f>IF(X$10=0,0,X$10/TEL_fec!X$10)</f>
        <v>0.74130181715802401</v>
      </c>
      <c r="Y86" s="336">
        <f>IF(Y$10=0,0,Y$10/TEL_fec!Y$10)</f>
        <v>0.73469995472695637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0.50242783726275098</v>
      </c>
      <c r="C87" s="349">
        <f>IF(C$16=0,0,C$16/TEL_fec!C$16)</f>
        <v>0.5048787329771085</v>
      </c>
      <c r="D87" s="349">
        <f>IF(D$16=0,0,D$16/TEL_fec!D$16)</f>
        <v>0.50853436972727861</v>
      </c>
      <c r="E87" s="349">
        <f>IF(E$16=0,0,E$16/TEL_fec!E$16)</f>
        <v>0.51727862103219846</v>
      </c>
      <c r="F87" s="349">
        <f>IF(F$16=0,0,F$16/TEL_fec!F$16)</f>
        <v>0.51598837916634477</v>
      </c>
      <c r="G87" s="349">
        <f>IF(G$16=0,0,G$16/TEL_fec!G$16)</f>
        <v>0.52112478498324299</v>
      </c>
      <c r="H87" s="349">
        <f>IF(H$16=0,0,H$16/TEL_fec!H$16)</f>
        <v>0.52081815061176862</v>
      </c>
      <c r="I87" s="349">
        <f>IF(I$16=0,0,I$16/TEL_fec!I$16)</f>
        <v>0.52730864063626148</v>
      </c>
      <c r="J87" s="349">
        <f>IF(J$16=0,0,J$16/TEL_fec!J$16)</f>
        <v>0.52990414924882434</v>
      </c>
      <c r="K87" s="349">
        <f>IF(K$16=0,0,K$16/TEL_fec!K$16)</f>
        <v>0.53178939569361117</v>
      </c>
      <c r="L87" s="349">
        <f>IF(L$16=0,0,L$16/TEL_fec!L$16)</f>
        <v>0.53334477235670186</v>
      </c>
      <c r="M87" s="349">
        <f>IF(M$16=0,0,M$16/TEL_fec!M$16)</f>
        <v>0.53629562443191658</v>
      </c>
      <c r="N87" s="349">
        <f>IF(N$16=0,0,N$16/TEL_fec!N$16)</f>
        <v>0.53786756381919276</v>
      </c>
      <c r="O87" s="349">
        <f>IF(O$16=0,0,O$16/TEL_fec!O$16)</f>
        <v>0.53211132680577089</v>
      </c>
      <c r="P87" s="349">
        <f>IF(P$16=0,0,P$16/TEL_fec!P$16)</f>
        <v>0.53067138696272709</v>
      </c>
      <c r="Q87" s="349">
        <f>IF(Q$16=0,0,Q$16/TEL_fec!Q$16)</f>
        <v>0.52906513612884887</v>
      </c>
      <c r="R87" s="349">
        <f>IF(R$16=0,0,R$16/TEL_fec!R$16)</f>
        <v>0.53897727071868229</v>
      </c>
      <c r="S87" s="349">
        <f>IF(S$16=0,0,S$16/TEL_fec!S$16)</f>
        <v>0.5433758700793283</v>
      </c>
      <c r="T87" s="349">
        <f>IF(T$16=0,0,T$16/TEL_fec!T$16)</f>
        <v>0.5438091691592235</v>
      </c>
      <c r="U87" s="349">
        <f>IF(U$16=0,0,U$16/TEL_fec!U$16)</f>
        <v>0.54583014926903928</v>
      </c>
      <c r="V87" s="349">
        <f>IF(V$16=0,0,V$16/TEL_fec!V$16)</f>
        <v>0.54812759822532242</v>
      </c>
      <c r="W87" s="349">
        <f>IF(W$16=0,0,W$16/TEL_fec!W$16)</f>
        <v>0.54851002292229478</v>
      </c>
      <c r="X87" s="349">
        <f>IF(X$16=0,0,X$16/TEL_fec!X$16)</f>
        <v>0.54712728931214516</v>
      </c>
      <c r="Y87" s="349">
        <f>IF(Y$16=0,0,Y$16/TEL_fec!Y$16)</f>
        <v>0.55048348111761902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0.44445539450166416</v>
      </c>
      <c r="C88" s="349">
        <f>IF(C$27=0,0,C$27/TEL_fec!C$27)</f>
        <v>0.44662349455667277</v>
      </c>
      <c r="D88" s="349">
        <f>IF(D$27=0,0,D$27/TEL_fec!D$27)</f>
        <v>0.44985732706643849</v>
      </c>
      <c r="E88" s="349">
        <f>IF(E$27=0,0,E$27/TEL_fec!E$27)</f>
        <v>0.4575926262977138</v>
      </c>
      <c r="F88" s="349">
        <f>IF(F$27=0,0,F$27/TEL_fec!F$27)</f>
        <v>0.4564512584933052</v>
      </c>
      <c r="G88" s="349">
        <f>IF(G$27=0,0,G$27/TEL_fec!G$27)</f>
        <v>0.4609950021005611</v>
      </c>
      <c r="H88" s="349">
        <f>IF(H$27=0,0,H$27/TEL_fec!H$27)</f>
        <v>0.46072374861810295</v>
      </c>
      <c r="I88" s="349">
        <f>IF(I$27=0,0,I$27/TEL_fec!I$27)</f>
        <v>0.46646533594746209</v>
      </c>
      <c r="J88" s="349">
        <f>IF(J$27=0,0,J$27/TEL_fec!J$27)</f>
        <v>0.46876136279703684</v>
      </c>
      <c r="K88" s="349">
        <f>IF(K$27=0,0,K$27/TEL_fec!K$27)</f>
        <v>0.47042908080588647</v>
      </c>
      <c r="L88" s="349">
        <f>IF(L$27=0,0,L$27/TEL_fec!L$27)</f>
        <v>0.47180499093092854</v>
      </c>
      <c r="M88" s="349">
        <f>IF(M$27=0,0,M$27/TEL_fec!M$27)</f>
        <v>0.47441536007438745</v>
      </c>
      <c r="N88" s="349">
        <f>IF(N$27=0,0,N$27/TEL_fec!N$27)</f>
        <v>0.47580592184005505</v>
      </c>
      <c r="O88" s="349">
        <f>IF(O$27=0,0,O$27/TEL_fec!O$27)</f>
        <v>0.47071386602048942</v>
      </c>
      <c r="P88" s="349">
        <f>IF(P$27=0,0,P$27/TEL_fec!P$27)</f>
        <v>0.46944007308241231</v>
      </c>
      <c r="Q88" s="349">
        <f>IF(Q$27=0,0,Q$27/TEL_fec!Q$27)</f>
        <v>0.46801915888321249</v>
      </c>
      <c r="R88" s="349">
        <f>IF(R$27=0,0,R$27/TEL_fec!R$27)</f>
        <v>0.47678758563575724</v>
      </c>
      <c r="S88" s="349">
        <f>IF(S$27=0,0,S$27/TEL_fec!S$27)</f>
        <v>0.48067865430094375</v>
      </c>
      <c r="T88" s="349">
        <f>IF(T$27=0,0,T$27/TEL_fec!T$27)</f>
        <v>0.48106195733315943</v>
      </c>
      <c r="U88" s="349">
        <f>IF(U$27=0,0,U$27/TEL_fec!U$27)</f>
        <v>0.48284974743030407</v>
      </c>
      <c r="V88" s="349">
        <f>IF(V$27=0,0,V$27/TEL_fec!V$27)</f>
        <v>0.48488210612240079</v>
      </c>
      <c r="W88" s="349">
        <f>IF(W$27=0,0,W$27/TEL_fec!W$27)</f>
        <v>0.48522040489279922</v>
      </c>
      <c r="X88" s="349">
        <f>IF(X$27=0,0,X$27/TEL_fec!X$27)</f>
        <v>0.48399721746843649</v>
      </c>
      <c r="Y88" s="349">
        <f>IF(Y$27=0,0,Y$27/TEL_fec!Y$27)</f>
        <v>0.48696615637327834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0.58975765983868378</v>
      </c>
      <c r="C89" s="349">
        <f>IF(C$38=0,0,C$38/TEL_fec!C$38)</f>
        <v>0.58975765983868389</v>
      </c>
      <c r="D89" s="349">
        <f>IF(D$38=0,0,D$38/TEL_fec!D$38)</f>
        <v>0.58975765983868378</v>
      </c>
      <c r="E89" s="349">
        <f>IF(E$38=0,0,E$38/TEL_fec!E$38)</f>
        <v>0.589757659838684</v>
      </c>
      <c r="F89" s="349">
        <f>IF(F$38=0,0,F$38/TEL_fec!F$38)</f>
        <v>0.58975765983868378</v>
      </c>
      <c r="G89" s="349">
        <f>IF(G$38=0,0,G$38/TEL_fec!G$38)</f>
        <v>0.58975765983868389</v>
      </c>
      <c r="H89" s="349">
        <f>IF(H$38=0,0,H$38/TEL_fec!H$38)</f>
        <v>0.58975765983868378</v>
      </c>
      <c r="I89" s="349">
        <f>IF(I$38=0,0,I$38/TEL_fec!I$38)</f>
        <v>0.58975765983868389</v>
      </c>
      <c r="J89" s="349">
        <f>IF(J$38=0,0,J$38/TEL_fec!J$38)</f>
        <v>0.58975765983868378</v>
      </c>
      <c r="K89" s="349">
        <f>IF(K$38=0,0,K$38/TEL_fec!K$38)</f>
        <v>0.58975765983868389</v>
      </c>
      <c r="L89" s="349">
        <f>IF(L$38=0,0,L$38/TEL_fec!L$38)</f>
        <v>0.58975765983868389</v>
      </c>
      <c r="M89" s="349">
        <f>IF(M$38=0,0,M$38/TEL_fec!M$38)</f>
        <v>0.58975765983868378</v>
      </c>
      <c r="N89" s="349">
        <f>IF(N$38=0,0,N$38/TEL_fec!N$38)</f>
        <v>0.58975765983868378</v>
      </c>
      <c r="O89" s="349">
        <f>IF(O$38=0,0,O$38/TEL_fec!O$38)</f>
        <v>0.58975765983868389</v>
      </c>
      <c r="P89" s="349">
        <f>IF(P$38=0,0,P$38/TEL_fec!P$38)</f>
        <v>0.58975765983868378</v>
      </c>
      <c r="Q89" s="349">
        <f>IF(Q$38=0,0,Q$38/TEL_fec!Q$38)</f>
        <v>0.58975765983868378</v>
      </c>
      <c r="R89" s="349">
        <f>IF(R$38=0,0,R$38/TEL_fec!R$38)</f>
        <v>0.58975765983868389</v>
      </c>
      <c r="S89" s="349">
        <f>IF(S$38=0,0,S$38/TEL_fec!S$38)</f>
        <v>0.58975765983868378</v>
      </c>
      <c r="T89" s="349">
        <f>IF(T$38=0,0,T$38/TEL_fec!T$38)</f>
        <v>0.58975765983868389</v>
      </c>
      <c r="U89" s="349">
        <f>IF(U$38=0,0,U$38/TEL_fec!U$38)</f>
        <v>0.58975765983868378</v>
      </c>
      <c r="V89" s="349">
        <f>IF(V$38=0,0,V$38/TEL_fec!V$38)</f>
        <v>0.589757659838684</v>
      </c>
      <c r="W89" s="349">
        <f>IF(W$38=0,0,W$38/TEL_fec!W$38)</f>
        <v>0.58975765983868378</v>
      </c>
      <c r="X89" s="349">
        <f>IF(X$38=0,0,X$38/TEL_fec!X$38)</f>
        <v>0.58975765983868378</v>
      </c>
      <c r="Y89" s="349">
        <f>IF(Y$38=0,0,Y$38/TEL_fec!Y$38)</f>
        <v>0.58975765983868389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0.38815040093226449</v>
      </c>
      <c r="C90" s="349">
        <f>IF(C$39=0,0,C$39/TEL_fec!C$39)</f>
        <v>0.39362078394302286</v>
      </c>
      <c r="D90" s="349">
        <f>IF(D$39=0,0,D$39/TEL_fec!D$39)</f>
        <v>0.39449982139301776</v>
      </c>
      <c r="E90" s="349">
        <f>IF(E$39=0,0,E$39/TEL_fec!E$39)</f>
        <v>0.39821927830884529</v>
      </c>
      <c r="F90" s="349">
        <f>IF(F$39=0,0,F$39/TEL_fec!F$39)</f>
        <v>0.40037440314110995</v>
      </c>
      <c r="G90" s="349">
        <f>IF(G$39=0,0,G$39/TEL_fec!G$39)</f>
        <v>0.40269773643736279</v>
      </c>
      <c r="H90" s="349">
        <f>IF(H$39=0,0,H$39/TEL_fec!H$39)</f>
        <v>0.4037546184876788</v>
      </c>
      <c r="I90" s="349">
        <f>IF(I$39=0,0,I$39/TEL_fec!I$39)</f>
        <v>0.40870360717933396</v>
      </c>
      <c r="J90" s="349">
        <f>IF(J$39=0,0,J$39/TEL_fec!J$39)</f>
        <v>0.40790828052041322</v>
      </c>
      <c r="K90" s="349">
        <f>IF(K$39=0,0,K$39/TEL_fec!K$39)</f>
        <v>0.41090730122029773</v>
      </c>
      <c r="L90" s="349">
        <f>IF(L$39=0,0,L$39/TEL_fec!L$39)</f>
        <v>0.40993648618210138</v>
      </c>
      <c r="M90" s="349">
        <f>IF(M$39=0,0,M$39/TEL_fec!M$39)</f>
        <v>0.4108456018844685</v>
      </c>
      <c r="N90" s="349">
        <f>IF(N$39=0,0,N$39/TEL_fec!N$39)</f>
        <v>0.41220408258268915</v>
      </c>
      <c r="O90" s="349">
        <f>IF(O$39=0,0,O$39/TEL_fec!O$39)</f>
        <v>0.41136571022668855</v>
      </c>
      <c r="P90" s="349">
        <f>IF(P$39=0,0,P$39/TEL_fec!P$39)</f>
        <v>0.41152127106060282</v>
      </c>
      <c r="Q90" s="349">
        <f>IF(Q$39=0,0,Q$39/TEL_fec!Q$39)</f>
        <v>0.41053242332105455</v>
      </c>
      <c r="R90" s="349">
        <f>IF(R$39=0,0,R$39/TEL_fec!R$39)</f>
        <v>0.41138809869013115</v>
      </c>
      <c r="S90" s="349">
        <f>IF(S$39=0,0,S$39/TEL_fec!S$39)</f>
        <v>0.41287074863796958</v>
      </c>
      <c r="T90" s="349">
        <f>IF(T$39=0,0,T$39/TEL_fec!T$39)</f>
        <v>0.4125330216586377</v>
      </c>
      <c r="U90" s="349">
        <f>IF(U$39=0,0,U$39/TEL_fec!U$39)</f>
        <v>0.41308921338431065</v>
      </c>
      <c r="V90" s="349">
        <f>IF(V$39=0,0,V$39/TEL_fec!V$39)</f>
        <v>0.41357684247401122</v>
      </c>
      <c r="W90" s="349">
        <f>IF(W$39=0,0,W$39/TEL_fec!W$39)</f>
        <v>0.41370146776794231</v>
      </c>
      <c r="X90" s="349">
        <f>IF(X$39=0,0,X$39/TEL_fec!X$39)</f>
        <v>0.41342647094113644</v>
      </c>
      <c r="Y90" s="349">
        <f>IF(Y$39=0,0,Y$39/TEL_fec!Y$39)</f>
        <v>0.41389981662476177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0.46657237272707536</v>
      </c>
      <c r="C91" s="337">
        <f>IF(C$59=0,0,C$59/TEL_fec!C$59)</f>
        <v>0.46657237272707508</v>
      </c>
      <c r="D91" s="337">
        <f>IF(D$59=0,0,D$59/TEL_fec!D$59)</f>
        <v>0.46657237272707525</v>
      </c>
      <c r="E91" s="337">
        <f>IF(E$59=0,0,E$59/TEL_fec!E$59)</f>
        <v>0.46657237272707525</v>
      </c>
      <c r="F91" s="337">
        <f>IF(F$59=0,0,F$59/TEL_fec!F$59)</f>
        <v>0.46657237272707536</v>
      </c>
      <c r="G91" s="337">
        <f>IF(G$59=0,0,G$59/TEL_fec!G$59)</f>
        <v>0.46657237272707525</v>
      </c>
      <c r="H91" s="337">
        <f>IF(H$59=0,0,H$59/TEL_fec!H$59)</f>
        <v>0.46657237272707519</v>
      </c>
      <c r="I91" s="337">
        <f>IF(I$59=0,0,I$59/TEL_fec!I$59)</f>
        <v>0.4665723727270753</v>
      </c>
      <c r="J91" s="337">
        <f>IF(J$59=0,0,J$59/TEL_fec!J$59)</f>
        <v>0.46657237272707525</v>
      </c>
      <c r="K91" s="337">
        <f>IF(K$59=0,0,K$59/TEL_fec!K$59)</f>
        <v>0.4665723727270753</v>
      </c>
      <c r="L91" s="337">
        <f>IF(L$59=0,0,L$59/TEL_fec!L$59)</f>
        <v>0.46657237272707508</v>
      </c>
      <c r="M91" s="337">
        <f>IF(M$59=0,0,M$59/TEL_fec!M$59)</f>
        <v>0.46657237272707519</v>
      </c>
      <c r="N91" s="337">
        <f>IF(N$59=0,0,N$59/TEL_fec!N$59)</f>
        <v>0.46657237272707508</v>
      </c>
      <c r="O91" s="337">
        <f>IF(O$59=0,0,O$59/TEL_fec!O$59)</f>
        <v>0.46657237272707536</v>
      </c>
      <c r="P91" s="337">
        <f>IF(P$59=0,0,P$59/TEL_fec!P$59)</f>
        <v>0.46657237272707514</v>
      </c>
      <c r="Q91" s="337">
        <f>IF(Q$59=0,0,Q$59/TEL_fec!Q$59)</f>
        <v>0.46657237272707541</v>
      </c>
      <c r="R91" s="337">
        <f>IF(R$59=0,0,R$59/TEL_fec!R$59)</f>
        <v>0.46657237272707508</v>
      </c>
      <c r="S91" s="337">
        <f>IF(S$59=0,0,S$59/TEL_fec!S$59)</f>
        <v>0.46657237272707514</v>
      </c>
      <c r="T91" s="337">
        <f>IF(T$59=0,0,T$59/TEL_fec!T$59)</f>
        <v>0.46657237272707502</v>
      </c>
      <c r="U91" s="337">
        <f>IF(U$59=0,0,U$59/TEL_fec!U$59)</f>
        <v>0.46657237272707514</v>
      </c>
      <c r="V91" s="337">
        <f>IF(V$59=0,0,V$59/TEL_fec!V$59)</f>
        <v>0.46657237272707525</v>
      </c>
      <c r="W91" s="337">
        <f>IF(W$59=0,0,W$59/TEL_fec!W$59)</f>
        <v>0.46657237272707519</v>
      </c>
      <c r="X91" s="337">
        <f>IF(X$59=0,0,X$59/TEL_fec!X$59)</f>
        <v>0.46657237272707514</v>
      </c>
      <c r="Y91" s="337">
        <f>IF(Y$59=0,0,Y$59/TEL_fec!Y$59)</f>
        <v>0.46657237272707525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BG: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211.20304952729239</v>
      </c>
      <c r="C5" s="223">
        <v>195.91227052969589</v>
      </c>
      <c r="D5" s="223">
        <v>196.65798088348421</v>
      </c>
      <c r="E5" s="223">
        <v>201.41842009282101</v>
      </c>
      <c r="F5" s="223">
        <v>188.55637114650509</v>
      </c>
      <c r="G5" s="223">
        <v>170.47316509074031</v>
      </c>
      <c r="H5" s="223">
        <v>176.02537986303449</v>
      </c>
      <c r="I5" s="223">
        <v>139.55008278424529</v>
      </c>
      <c r="J5" s="223">
        <v>125.2330807752052</v>
      </c>
      <c r="K5" s="223">
        <v>88.490315529713769</v>
      </c>
      <c r="L5" s="223">
        <v>73.898795925832289</v>
      </c>
      <c r="M5" s="223">
        <v>70.490937432183728</v>
      </c>
      <c r="N5" s="223">
        <v>59.762220781326072</v>
      </c>
      <c r="O5" s="223">
        <v>60.849071945712808</v>
      </c>
      <c r="P5" s="223">
        <v>55.094879162940828</v>
      </c>
      <c r="Q5" s="223">
        <v>62.434759133388077</v>
      </c>
      <c r="R5" s="223">
        <v>59.16763774700398</v>
      </c>
      <c r="S5" s="223">
        <v>56.958383264552239</v>
      </c>
      <c r="T5" s="223">
        <v>52.106983285018472</v>
      </c>
      <c r="U5" s="223">
        <v>47.49523235869723</v>
      </c>
      <c r="V5" s="223">
        <v>40.284895256502573</v>
      </c>
      <c r="W5" s="223">
        <v>44.259226313640347</v>
      </c>
      <c r="X5" s="223">
        <v>41.439941222771438</v>
      </c>
      <c r="Y5" s="223">
        <v>35.735143261718711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23.519896290691388</v>
      </c>
      <c r="C10" s="260">
        <v>20.94562911923633</v>
      </c>
      <c r="D10" s="260">
        <v>22.272435656446341</v>
      </c>
      <c r="E10" s="260">
        <v>24.535939755579388</v>
      </c>
      <c r="F10" s="260">
        <v>21.17544945831693</v>
      </c>
      <c r="G10" s="260">
        <v>19.478044932363819</v>
      </c>
      <c r="H10" s="260">
        <v>19.462678597264649</v>
      </c>
      <c r="I10" s="260">
        <v>14.047348244525599</v>
      </c>
      <c r="J10" s="260">
        <v>13.14036707568537</v>
      </c>
      <c r="K10" s="260">
        <v>8.3593901425311312</v>
      </c>
      <c r="L10" s="260">
        <v>7.6634744899280536</v>
      </c>
      <c r="M10" s="260">
        <v>7.4273918658813933</v>
      </c>
      <c r="N10" s="260">
        <v>6.388365725179364</v>
      </c>
      <c r="O10" s="260">
        <v>6.8151810815547114</v>
      </c>
      <c r="P10" s="260">
        <v>5.938881297674655</v>
      </c>
      <c r="Q10" s="260">
        <v>6.8530663716823739</v>
      </c>
      <c r="R10" s="260">
        <v>6.857016867877471</v>
      </c>
      <c r="S10" s="260">
        <v>7.3761419339422618</v>
      </c>
      <c r="T10" s="260">
        <v>6.8226807040863022</v>
      </c>
      <c r="U10" s="260">
        <v>6.0264124230199556</v>
      </c>
      <c r="V10" s="260">
        <v>5.4635100130635514</v>
      </c>
      <c r="W10" s="260">
        <v>5.9304614361998649</v>
      </c>
      <c r="X10" s="260">
        <v>5.1061054498539464</v>
      </c>
      <c r="Y10" s="260">
        <v>4.9072068287971842</v>
      </c>
      <c r="DA10" s="68" t="s">
        <v>2818</v>
      </c>
    </row>
    <row r="11" spans="1:105" ht="12" customHeight="1" x14ac:dyDescent="0.25">
      <c r="A11" s="37" t="s">
        <v>159</v>
      </c>
      <c r="B11" s="226">
        <v>12.775886020264331</v>
      </c>
      <c r="C11" s="226">
        <v>10.88871881290053</v>
      </c>
      <c r="D11" s="226">
        <v>8.9797661144997889</v>
      </c>
      <c r="E11" s="226">
        <v>8.7808271450392006</v>
      </c>
      <c r="F11" s="226">
        <v>8.2045261481039269</v>
      </c>
      <c r="G11" s="226">
        <v>6.4198293388639209</v>
      </c>
      <c r="H11" s="226">
        <v>5.3810136650728841</v>
      </c>
      <c r="I11" s="226">
        <v>2.69918536941347</v>
      </c>
      <c r="J11" s="226">
        <v>1.9807940964735271</v>
      </c>
      <c r="K11" s="226">
        <v>1.2256480689727529</v>
      </c>
      <c r="L11" s="226">
        <v>0.91212176031249936</v>
      </c>
      <c r="M11" s="226">
        <v>0.89086840093812814</v>
      </c>
      <c r="N11" s="226">
        <v>0.83566366183903296</v>
      </c>
      <c r="O11" s="226">
        <v>0.86772271798607714</v>
      </c>
      <c r="P11" s="226">
        <v>0.84062610638623281</v>
      </c>
      <c r="Q11" s="226">
        <v>0.88617380364080189</v>
      </c>
      <c r="R11" s="226">
        <v>0.47085087225260419</v>
      </c>
      <c r="S11" s="226">
        <v>0.57952979796308823</v>
      </c>
      <c r="T11" s="226">
        <v>0.48623045507599078</v>
      </c>
      <c r="U11" s="226">
        <v>0.45784086329085982</v>
      </c>
      <c r="V11" s="226">
        <v>0.35061372884395747</v>
      </c>
      <c r="W11" s="226">
        <v>0.34814779424041659</v>
      </c>
      <c r="X11" s="226">
        <v>0.44452649197526251</v>
      </c>
      <c r="Y11" s="226">
        <v>0.37494021219386048</v>
      </c>
      <c r="DA11" s="69" t="s">
        <v>2819</v>
      </c>
    </row>
    <row r="12" spans="1:105" ht="12" customHeight="1" x14ac:dyDescent="0.25">
      <c r="A12" s="37" t="s">
        <v>35</v>
      </c>
      <c r="B12" s="226">
        <v>10.74401027042706</v>
      </c>
      <c r="C12" s="226">
        <v>10.0569103063358</v>
      </c>
      <c r="D12" s="226">
        <v>13.29266954194655</v>
      </c>
      <c r="E12" s="226">
        <v>15.75511261054019</v>
      </c>
      <c r="F12" s="226">
        <v>12.970923310212999</v>
      </c>
      <c r="G12" s="226">
        <v>13.0582155934999</v>
      </c>
      <c r="H12" s="226">
        <v>14.081664932191771</v>
      </c>
      <c r="I12" s="226">
        <v>11.348162875112131</v>
      </c>
      <c r="J12" s="226">
        <v>11.15957297921185</v>
      </c>
      <c r="K12" s="226">
        <v>7.1337420735583779</v>
      </c>
      <c r="L12" s="226">
        <v>6.7513527296155544</v>
      </c>
      <c r="M12" s="226">
        <v>6.5365234649432651</v>
      </c>
      <c r="N12" s="226">
        <v>5.5527020633403312</v>
      </c>
      <c r="O12" s="226">
        <v>5.947458363568634</v>
      </c>
      <c r="P12" s="226">
        <v>5.0982551912884224</v>
      </c>
      <c r="Q12" s="226">
        <v>5.9668925680415716</v>
      </c>
      <c r="R12" s="226">
        <v>6.3861659956248671</v>
      </c>
      <c r="S12" s="226">
        <v>6.7966121359791734</v>
      </c>
      <c r="T12" s="226">
        <v>6.3364502490103112</v>
      </c>
      <c r="U12" s="226">
        <v>5.5685715597290946</v>
      </c>
      <c r="V12" s="226">
        <v>5.1128962842195937</v>
      </c>
      <c r="W12" s="226">
        <v>5.5823136419594483</v>
      </c>
      <c r="X12" s="226">
        <v>4.6615789578786826</v>
      </c>
      <c r="Y12" s="226">
        <v>4.5322666166033239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15.01857360482934</v>
      </c>
      <c r="C16" s="261">
        <v>14.05427383099539</v>
      </c>
      <c r="D16" s="261">
        <v>14.03163964239811</v>
      </c>
      <c r="E16" s="261">
        <v>14.14779699925254</v>
      </c>
      <c r="F16" s="261">
        <v>13.443794756129201</v>
      </c>
      <c r="G16" s="261">
        <v>12.062631772592329</v>
      </c>
      <c r="H16" s="261">
        <v>12.5831718427357</v>
      </c>
      <c r="I16" s="261">
        <v>10.10581686221458</v>
      </c>
      <c r="J16" s="261">
        <v>8.9132440067012215</v>
      </c>
      <c r="K16" s="261">
        <v>6.3784216087126753</v>
      </c>
      <c r="L16" s="261">
        <v>5.2239819607100424</v>
      </c>
      <c r="M16" s="261">
        <v>4.9402535652554853</v>
      </c>
      <c r="N16" s="261">
        <v>4.1418470459767471</v>
      </c>
      <c r="O16" s="261">
        <v>4.1572296163825904</v>
      </c>
      <c r="P16" s="261">
        <v>3.765382979061465</v>
      </c>
      <c r="Q16" s="261">
        <v>4.2761216300882516</v>
      </c>
      <c r="R16" s="261">
        <v>3.950030740025031</v>
      </c>
      <c r="S16" s="261">
        <v>3.7473664195286229</v>
      </c>
      <c r="T16" s="261">
        <v>3.3410776429519702</v>
      </c>
      <c r="U16" s="261">
        <v>3.0599411737133968</v>
      </c>
      <c r="V16" s="261">
        <v>2.5775809859352359</v>
      </c>
      <c r="W16" s="261">
        <v>2.8889117705215068</v>
      </c>
      <c r="X16" s="261">
        <v>2.7186811525542089</v>
      </c>
      <c r="Y16" s="261">
        <v>2.280188313637042</v>
      </c>
      <c r="DA16" s="70" t="s">
        <v>2824</v>
      </c>
    </row>
    <row r="17" spans="1:105" ht="12" customHeight="1" x14ac:dyDescent="0.25">
      <c r="A17" s="46" t="s">
        <v>28</v>
      </c>
      <c r="B17" s="229">
        <v>0.82076522712252142</v>
      </c>
      <c r="C17" s="229">
        <v>0.7768514867317432</v>
      </c>
      <c r="D17" s="229">
        <v>0.62759480380457433</v>
      </c>
      <c r="E17" s="229">
        <v>0.84856448307060939</v>
      </c>
      <c r="F17" s="229">
        <v>0.51441793334925368</v>
      </c>
      <c r="G17" s="229">
        <v>0.62685175864356091</v>
      </c>
      <c r="H17" s="229">
        <v>0.67593110992262639</v>
      </c>
      <c r="I17" s="229">
        <v>0.37979042032593768</v>
      </c>
      <c r="J17" s="229">
        <v>1.1441312531411609</v>
      </c>
      <c r="K17" s="229">
        <v>0.21366291771883469</v>
      </c>
      <c r="L17" s="229">
        <v>0.20923645215045489</v>
      </c>
      <c r="M17" s="229">
        <v>0.20298242746746581</v>
      </c>
      <c r="N17" s="229">
        <v>0.19795944762520501</v>
      </c>
      <c r="O17" s="229">
        <v>0.41706866376942681</v>
      </c>
      <c r="P17" s="229">
        <v>0.59062758846131114</v>
      </c>
      <c r="Q17" s="229">
        <v>0.83547888265327852</v>
      </c>
      <c r="R17" s="229">
        <v>1.0209722629763729</v>
      </c>
      <c r="S17" s="229">
        <v>0.42194736505058628</v>
      </c>
      <c r="T17" s="229">
        <v>0.50186353800444206</v>
      </c>
      <c r="U17" s="229">
        <v>0.43865057052776341</v>
      </c>
      <c r="V17" s="229">
        <v>0.23924459150976601</v>
      </c>
      <c r="W17" s="229">
        <v>0.24918891101010751</v>
      </c>
      <c r="X17" s="229">
        <v>0.30008592683790042</v>
      </c>
      <c r="Y17" s="229">
        <v>0.1180354519831769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0.26298342711396111</v>
      </c>
      <c r="G19" s="229">
        <v>0</v>
      </c>
      <c r="H19" s="229">
        <v>0</v>
      </c>
      <c r="I19" s="229">
        <v>0.23372920337699871</v>
      </c>
      <c r="J19" s="229">
        <v>0.23080922158285311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6.0553231606301952E-2</v>
      </c>
      <c r="T19" s="229">
        <v>3.5983449094969699E-2</v>
      </c>
      <c r="U19" s="229">
        <v>6.2538651070625229E-2</v>
      </c>
      <c r="V19" s="229">
        <v>5.6717160047955448E-2</v>
      </c>
      <c r="W19" s="229">
        <v>3.7410434740787167E-2</v>
      </c>
      <c r="X19" s="229">
        <v>6.3858701391487652E-2</v>
      </c>
      <c r="Y19" s="229">
        <v>0.14621004125887371</v>
      </c>
      <c r="DA19" s="73" t="s">
        <v>2827</v>
      </c>
    </row>
    <row r="20" spans="1:105" ht="12" customHeight="1" x14ac:dyDescent="0.25">
      <c r="A20" s="46" t="s">
        <v>159</v>
      </c>
      <c r="B20" s="229">
        <v>2.547245461118548</v>
      </c>
      <c r="C20" s="229">
        <v>2.680360803230784</v>
      </c>
      <c r="D20" s="229">
        <v>2.3300830537890072</v>
      </c>
      <c r="E20" s="229">
        <v>2.5933963197634999</v>
      </c>
      <c r="F20" s="229">
        <v>2.6495704486042149</v>
      </c>
      <c r="G20" s="229">
        <v>2.287140932768374</v>
      </c>
      <c r="H20" s="229">
        <v>2.0609791900497232</v>
      </c>
      <c r="I20" s="229">
        <v>1.2970106257796681</v>
      </c>
      <c r="J20" s="229">
        <v>0.83945203423163184</v>
      </c>
      <c r="K20" s="229">
        <v>0.65094029238156026</v>
      </c>
      <c r="L20" s="229">
        <v>0.42248611956788967</v>
      </c>
      <c r="M20" s="229">
        <v>0.42129953100593731</v>
      </c>
      <c r="N20" s="229">
        <v>0.42161968962824631</v>
      </c>
      <c r="O20" s="229">
        <v>0.41554971354851988</v>
      </c>
      <c r="P20" s="229">
        <v>0.41580642030797321</v>
      </c>
      <c r="Q20" s="229">
        <v>0.41411154875149198</v>
      </c>
      <c r="R20" s="229">
        <v>0.20112969901795619</v>
      </c>
      <c r="S20" s="229">
        <v>0.25327808044350131</v>
      </c>
      <c r="T20" s="229">
        <v>0.19630930107648881</v>
      </c>
      <c r="U20" s="229">
        <v>0.19102671638779881</v>
      </c>
      <c r="V20" s="229">
        <v>0.14528695204576961</v>
      </c>
      <c r="W20" s="229">
        <v>0.15165916473269639</v>
      </c>
      <c r="X20" s="229">
        <v>0.19588288063065701</v>
      </c>
      <c r="Y20" s="229">
        <v>0.15172011331678731</v>
      </c>
      <c r="DA20" s="73" t="s">
        <v>2828</v>
      </c>
    </row>
    <row r="21" spans="1:105" ht="12" customHeight="1" x14ac:dyDescent="0.25">
      <c r="A21" s="46" t="s">
        <v>32</v>
      </c>
      <c r="B21" s="229">
        <v>9.5084311417628271</v>
      </c>
      <c r="C21" s="229">
        <v>7.2083002560086653</v>
      </c>
      <c r="D21" s="229">
        <v>6.7242883710837003</v>
      </c>
      <c r="E21" s="229">
        <v>5.4657388655251662</v>
      </c>
      <c r="F21" s="229">
        <v>5.2378328695888809</v>
      </c>
      <c r="G21" s="229">
        <v>4.4964937021736242</v>
      </c>
      <c r="H21" s="229">
        <v>4.4528505252674364</v>
      </c>
      <c r="I21" s="229">
        <v>2.7422754935671061</v>
      </c>
      <c r="J21" s="229">
        <v>1.969472378919561</v>
      </c>
      <c r="K21" s="229">
        <v>1.7250961147117441</v>
      </c>
      <c r="L21" s="229">
        <v>1.46509705093705</v>
      </c>
      <c r="M21" s="229">
        <v>1.22479195859838</v>
      </c>
      <c r="N21" s="229">
        <v>0.72074783856542024</v>
      </c>
      <c r="O21" s="229">
        <v>0.47639190805670512</v>
      </c>
      <c r="P21" s="229">
        <v>0.23715334105653521</v>
      </c>
      <c r="Q21" s="229">
        <v>0.2381852642475428</v>
      </c>
      <c r="R21" s="229">
        <v>0</v>
      </c>
      <c r="S21" s="229">
        <v>4.1191946784515911E-2</v>
      </c>
      <c r="T21" s="229">
        <v>4.866095231988616E-2</v>
      </c>
      <c r="U21" s="229">
        <v>4.4328559468215067E-2</v>
      </c>
      <c r="V21" s="229">
        <v>1.7655641489169181E-2</v>
      </c>
      <c r="W21" s="229">
        <v>1.8901463182143311E-2</v>
      </c>
      <c r="X21" s="229">
        <v>0.1047049460562582</v>
      </c>
      <c r="Y21" s="229">
        <v>3.023429428717923E-2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0.91315798863146069</v>
      </c>
      <c r="D22" s="229">
        <v>0.90047177034013426</v>
      </c>
      <c r="E22" s="229">
        <v>0.58686246056351821</v>
      </c>
      <c r="F22" s="229">
        <v>0.59015887948904544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2.1421317748254451</v>
      </c>
      <c r="C23" s="229">
        <v>2.475603296392741</v>
      </c>
      <c r="D23" s="229">
        <v>3.4492016433806949</v>
      </c>
      <c r="E23" s="229">
        <v>4.6532348703297473</v>
      </c>
      <c r="F23" s="229">
        <v>4.1888311979838448</v>
      </c>
      <c r="G23" s="229">
        <v>4.6521453790067708</v>
      </c>
      <c r="H23" s="229">
        <v>5.3934110174959162</v>
      </c>
      <c r="I23" s="229">
        <v>5.4530111191648682</v>
      </c>
      <c r="J23" s="229">
        <v>4.7293791188260146</v>
      </c>
      <c r="K23" s="229">
        <v>3.7887222839005359</v>
      </c>
      <c r="L23" s="229">
        <v>3.127162338054648</v>
      </c>
      <c r="M23" s="229">
        <v>3.0911796481837031</v>
      </c>
      <c r="N23" s="229">
        <v>2.801520070157876</v>
      </c>
      <c r="O23" s="229">
        <v>2.8482193310079378</v>
      </c>
      <c r="P23" s="229">
        <v>2.5217956292356449</v>
      </c>
      <c r="Q23" s="229">
        <v>2.788345934435938</v>
      </c>
      <c r="R23" s="229">
        <v>2.7279287780307011</v>
      </c>
      <c r="S23" s="229">
        <v>2.9703957956437179</v>
      </c>
      <c r="T23" s="229">
        <v>2.5582604024561841</v>
      </c>
      <c r="U23" s="229">
        <v>2.3233966762589948</v>
      </c>
      <c r="V23" s="229">
        <v>2.1186766408425761</v>
      </c>
      <c r="W23" s="229">
        <v>2.4317517968557718</v>
      </c>
      <c r="X23" s="229">
        <v>2.0541486976379049</v>
      </c>
      <c r="Y23" s="229">
        <v>1.8339884127910251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127.6578756410494</v>
      </c>
      <c r="C27" s="261">
        <v>119.4613275634609</v>
      </c>
      <c r="D27" s="261">
        <v>119.2689369603839</v>
      </c>
      <c r="E27" s="261">
        <v>120.2562744936466</v>
      </c>
      <c r="F27" s="261">
        <v>114.2722554270983</v>
      </c>
      <c r="G27" s="261">
        <v>102.5323700670348</v>
      </c>
      <c r="H27" s="261">
        <v>106.9569606632535</v>
      </c>
      <c r="I27" s="261">
        <v>85.899443328823921</v>
      </c>
      <c r="J27" s="261">
        <v>75.762574056960389</v>
      </c>
      <c r="K27" s="261">
        <v>54.216583674057759</v>
      </c>
      <c r="L27" s="261">
        <v>44.403846666035363</v>
      </c>
      <c r="M27" s="261">
        <v>41.992155304671627</v>
      </c>
      <c r="N27" s="261">
        <v>35.205699890802343</v>
      </c>
      <c r="O27" s="261">
        <v>35.336451739252027</v>
      </c>
      <c r="P27" s="261">
        <v>32.005755322022438</v>
      </c>
      <c r="Q27" s="261">
        <v>36.347033855750148</v>
      </c>
      <c r="R27" s="261">
        <v>33.575261290212772</v>
      </c>
      <c r="S27" s="261">
        <v>31.852614565993289</v>
      </c>
      <c r="T27" s="261">
        <v>28.399159965091751</v>
      </c>
      <c r="U27" s="261">
        <v>26.00949997656388</v>
      </c>
      <c r="V27" s="261">
        <v>21.909438380449512</v>
      </c>
      <c r="W27" s="261">
        <v>24.555750049432788</v>
      </c>
      <c r="X27" s="261">
        <v>23.10878979671077</v>
      </c>
      <c r="Y27" s="261">
        <v>19.38160066591486</v>
      </c>
      <c r="DA27" s="70" t="s">
        <v>2835</v>
      </c>
    </row>
    <row r="28" spans="1:105" ht="12" customHeight="1" x14ac:dyDescent="0.25">
      <c r="A28" s="46" t="s">
        <v>28</v>
      </c>
      <c r="B28" s="229">
        <v>6.9765044305414339</v>
      </c>
      <c r="C28" s="229">
        <v>6.6032376372198174</v>
      </c>
      <c r="D28" s="229">
        <v>5.3345558323388822</v>
      </c>
      <c r="E28" s="229">
        <v>7.2127981061001796</v>
      </c>
      <c r="F28" s="229">
        <v>4.3725524334686581</v>
      </c>
      <c r="G28" s="229">
        <v>5.3282399484702676</v>
      </c>
      <c r="H28" s="229">
        <v>5.745414434342325</v>
      </c>
      <c r="I28" s="229">
        <v>3.2282185727704711</v>
      </c>
      <c r="J28" s="229">
        <v>9.7251156516998716</v>
      </c>
      <c r="K28" s="229">
        <v>1.8161348006100959</v>
      </c>
      <c r="L28" s="229">
        <v>1.7785098432788671</v>
      </c>
      <c r="M28" s="229">
        <v>1.7253506334734601</v>
      </c>
      <c r="N28" s="229">
        <v>1.6826553048142421</v>
      </c>
      <c r="O28" s="229">
        <v>3.5450836420401282</v>
      </c>
      <c r="P28" s="229">
        <v>5.0203345019211429</v>
      </c>
      <c r="Q28" s="229">
        <v>7.1015705025528693</v>
      </c>
      <c r="R28" s="229">
        <v>8.6782642352991743</v>
      </c>
      <c r="S28" s="229">
        <v>3.586552602929983</v>
      </c>
      <c r="T28" s="229">
        <v>4.265840073037757</v>
      </c>
      <c r="U28" s="229">
        <v>3.7285298494859891</v>
      </c>
      <c r="V28" s="229">
        <v>2.0335790278330119</v>
      </c>
      <c r="W28" s="229">
        <v>2.1181057435859132</v>
      </c>
      <c r="X28" s="229">
        <v>2.550730378122152</v>
      </c>
      <c r="Y28" s="229">
        <v>1.003301341857004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2.2353591304686709</v>
      </c>
      <c r="G30" s="229">
        <v>0</v>
      </c>
      <c r="H30" s="229">
        <v>0</v>
      </c>
      <c r="I30" s="229">
        <v>1.986698228704489</v>
      </c>
      <c r="J30" s="229">
        <v>1.961878383454251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0.5147024686535665</v>
      </c>
      <c r="T30" s="229">
        <v>0.30585931730724242</v>
      </c>
      <c r="U30" s="229">
        <v>0.53157853410031453</v>
      </c>
      <c r="V30" s="229">
        <v>0.48209586040762148</v>
      </c>
      <c r="W30" s="229">
        <v>0.31798869529669088</v>
      </c>
      <c r="X30" s="229">
        <v>0.54279896182764475</v>
      </c>
      <c r="Y30" s="229">
        <v>1.2427853507004269</v>
      </c>
      <c r="DA30" s="73" t="s">
        <v>2838</v>
      </c>
    </row>
    <row r="31" spans="1:105" ht="12" customHeight="1" x14ac:dyDescent="0.25">
      <c r="A31" s="46" t="s">
        <v>159</v>
      </c>
      <c r="B31" s="229">
        <v>21.651586419507659</v>
      </c>
      <c r="C31" s="229">
        <v>22.783066827461671</v>
      </c>
      <c r="D31" s="229">
        <v>19.805705957206559</v>
      </c>
      <c r="E31" s="229">
        <v>22.04386871798976</v>
      </c>
      <c r="F31" s="229">
        <v>22.521348813135841</v>
      </c>
      <c r="G31" s="229">
        <v>19.440697928531179</v>
      </c>
      <c r="H31" s="229">
        <v>17.51832311542265</v>
      </c>
      <c r="I31" s="229">
        <v>11.02459031912718</v>
      </c>
      <c r="J31" s="229">
        <v>7.1353422909688726</v>
      </c>
      <c r="K31" s="229">
        <v>5.5329924852432626</v>
      </c>
      <c r="L31" s="229">
        <v>3.5911320163270619</v>
      </c>
      <c r="M31" s="229">
        <v>3.5810460135504671</v>
      </c>
      <c r="N31" s="229">
        <v>3.5837673618400938</v>
      </c>
      <c r="O31" s="229">
        <v>3.532172565162421</v>
      </c>
      <c r="P31" s="229">
        <v>3.534354572617771</v>
      </c>
      <c r="Q31" s="229">
        <v>3.5199481643876829</v>
      </c>
      <c r="R31" s="229">
        <v>1.7096024416526281</v>
      </c>
      <c r="S31" s="229">
        <v>2.1528636837697599</v>
      </c>
      <c r="T31" s="229">
        <v>1.6686290591501549</v>
      </c>
      <c r="U31" s="229">
        <v>1.6237270892962901</v>
      </c>
      <c r="V31" s="229">
        <v>1.234939092389042</v>
      </c>
      <c r="W31" s="229">
        <v>1.2891029002279191</v>
      </c>
      <c r="X31" s="229">
        <v>1.6650044853605841</v>
      </c>
      <c r="Y31" s="229">
        <v>1.289620963192692</v>
      </c>
      <c r="DA31" s="73" t="s">
        <v>2839</v>
      </c>
    </row>
    <row r="32" spans="1:105" ht="12" customHeight="1" x14ac:dyDescent="0.25">
      <c r="A32" s="46" t="s">
        <v>32</v>
      </c>
      <c r="B32" s="229">
        <v>80.821664704984045</v>
      </c>
      <c r="C32" s="229">
        <v>61.27055217607365</v>
      </c>
      <c r="D32" s="229">
        <v>57.156451154211453</v>
      </c>
      <c r="E32" s="229">
        <v>46.458780356963928</v>
      </c>
      <c r="F32" s="229">
        <v>44.521579391505497</v>
      </c>
      <c r="G32" s="229">
        <v>38.220196468475812</v>
      </c>
      <c r="H32" s="229">
        <v>37.849229464773202</v>
      </c>
      <c r="I32" s="229">
        <v>23.309341695320398</v>
      </c>
      <c r="J32" s="229">
        <v>16.74051522081627</v>
      </c>
      <c r="K32" s="229">
        <v>14.663316975049829</v>
      </c>
      <c r="L32" s="229">
        <v>12.45332493296493</v>
      </c>
      <c r="M32" s="229">
        <v>10.41073164808623</v>
      </c>
      <c r="N32" s="229">
        <v>6.1263566278060706</v>
      </c>
      <c r="O32" s="229">
        <v>4.049331218481993</v>
      </c>
      <c r="P32" s="229">
        <v>2.0158033989805491</v>
      </c>
      <c r="Q32" s="229">
        <v>2.0245747461041139</v>
      </c>
      <c r="R32" s="229">
        <v>0</v>
      </c>
      <c r="S32" s="229">
        <v>0.35013154766838522</v>
      </c>
      <c r="T32" s="229">
        <v>0.41361809471903233</v>
      </c>
      <c r="U32" s="229">
        <v>0.37679275547982799</v>
      </c>
      <c r="V32" s="229">
        <v>0.1500729526579381</v>
      </c>
      <c r="W32" s="229">
        <v>0.160662437048218</v>
      </c>
      <c r="X32" s="229">
        <v>0.88999204147819411</v>
      </c>
      <c r="Y32" s="229">
        <v>0.25699150144102351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7.761842903367417</v>
      </c>
      <c r="D33" s="229">
        <v>7.6540100478911404</v>
      </c>
      <c r="E33" s="229">
        <v>4.9883309147899064</v>
      </c>
      <c r="F33" s="229">
        <v>5.0163504756568882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18.20812008601628</v>
      </c>
      <c r="C34" s="229">
        <v>21.042628019338299</v>
      </c>
      <c r="D34" s="229">
        <v>29.318213968735911</v>
      </c>
      <c r="E34" s="229">
        <v>39.552496397802862</v>
      </c>
      <c r="F34" s="229">
        <v>35.605065182862702</v>
      </c>
      <c r="G34" s="229">
        <v>39.543235721557558</v>
      </c>
      <c r="H34" s="229">
        <v>45.843993648715298</v>
      </c>
      <c r="I34" s="229">
        <v>46.350594512901381</v>
      </c>
      <c r="J34" s="229">
        <v>40.199722510021118</v>
      </c>
      <c r="K34" s="229">
        <v>32.204139413154557</v>
      </c>
      <c r="L34" s="229">
        <v>26.5808798734645</v>
      </c>
      <c r="M34" s="229">
        <v>26.27502700956148</v>
      </c>
      <c r="N34" s="229">
        <v>23.812920596341929</v>
      </c>
      <c r="O34" s="229">
        <v>24.209864313567479</v>
      </c>
      <c r="P34" s="229">
        <v>21.43526284850298</v>
      </c>
      <c r="Q34" s="229">
        <v>23.700940442705491</v>
      </c>
      <c r="R34" s="229">
        <v>23.18739461326096</v>
      </c>
      <c r="S34" s="229">
        <v>25.248364262971592</v>
      </c>
      <c r="T34" s="229">
        <v>21.745213420877558</v>
      </c>
      <c r="U34" s="229">
        <v>19.748871748201459</v>
      </c>
      <c r="V34" s="229">
        <v>18.008751447161899</v>
      </c>
      <c r="W34" s="229">
        <v>20.669890273274049</v>
      </c>
      <c r="X34" s="229">
        <v>17.460263929922188</v>
      </c>
      <c r="Y34" s="229">
        <v>15.588901508723721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45.006703990722244</v>
      </c>
      <c r="C39" s="261">
        <f t="shared" si="0"/>
        <v>41.451040016003333</v>
      </c>
      <c r="D39" s="261">
        <f t="shared" si="0"/>
        <v>41.084968624255801</v>
      </c>
      <c r="E39" s="261">
        <f t="shared" si="0"/>
        <v>42.478408844342411</v>
      </c>
      <c r="F39" s="261">
        <f t="shared" si="0"/>
        <v>39.664871504960729</v>
      </c>
      <c r="G39" s="261">
        <f t="shared" si="0"/>
        <v>36.400118318749392</v>
      </c>
      <c r="H39" s="261">
        <f t="shared" si="0"/>
        <v>37.022568759780683</v>
      </c>
      <c r="I39" s="261">
        <f t="shared" si="0"/>
        <v>29.497474348681209</v>
      </c>
      <c r="J39" s="261">
        <f t="shared" si="0"/>
        <v>27.416895635858232</v>
      </c>
      <c r="K39" s="261">
        <f t="shared" si="0"/>
        <v>19.535920104412217</v>
      </c>
      <c r="L39" s="261">
        <f t="shared" si="0"/>
        <v>16.607492809158831</v>
      </c>
      <c r="M39" s="261">
        <f t="shared" si="0"/>
        <v>16.131136696375208</v>
      </c>
      <c r="N39" s="261">
        <f t="shared" si="0"/>
        <v>14.026308119367624</v>
      </c>
      <c r="O39" s="261">
        <f t="shared" si="0"/>
        <v>14.540209508523482</v>
      </c>
      <c r="P39" s="261">
        <f t="shared" si="0"/>
        <v>13.384859564182268</v>
      </c>
      <c r="Q39" s="261">
        <f t="shared" si="0"/>
        <v>14.958537275867311</v>
      </c>
      <c r="R39" s="261">
        <f t="shared" si="0"/>
        <v>14.785328848888707</v>
      </c>
      <c r="S39" s="261">
        <f t="shared" si="0"/>
        <v>13.98226034508807</v>
      </c>
      <c r="T39" s="261">
        <f t="shared" si="0"/>
        <v>13.544064972888446</v>
      </c>
      <c r="U39" s="261">
        <f t="shared" si="0"/>
        <v>12.399378785399996</v>
      </c>
      <c r="V39" s="261">
        <f t="shared" si="0"/>
        <v>10.334365877054264</v>
      </c>
      <c r="W39" s="261">
        <f t="shared" si="0"/>
        <v>10.884103057486186</v>
      </c>
      <c r="X39" s="261">
        <f t="shared" si="0"/>
        <v>10.506364823652525</v>
      </c>
      <c r="Y39" s="261">
        <f t="shared" si="0"/>
        <v>9.166147453369625</v>
      </c>
      <c r="DA39" s="70"/>
    </row>
    <row r="40" spans="1:105" ht="12" customHeight="1" x14ac:dyDescent="0.25">
      <c r="A40" s="60" t="s">
        <v>2734</v>
      </c>
      <c r="B40" s="329">
        <v>28.986892145570931</v>
      </c>
      <c r="C40" s="329">
        <v>26.459814596274899</v>
      </c>
      <c r="D40" s="329">
        <v>26.117886339031141</v>
      </c>
      <c r="E40" s="329">
        <v>27.387425378473029</v>
      </c>
      <c r="F40" s="329">
        <v>25.32482376508958</v>
      </c>
      <c r="G40" s="329">
        <v>23.533311094650902</v>
      </c>
      <c r="H40" s="329">
        <v>23.600518794195931</v>
      </c>
      <c r="I40" s="329">
        <v>18.717936362318991</v>
      </c>
      <c r="J40" s="329">
        <v>17.909435362043592</v>
      </c>
      <c r="K40" s="329">
        <v>12.732270388452029</v>
      </c>
      <c r="L40" s="329">
        <v>11.035245384401451</v>
      </c>
      <c r="M40" s="329">
        <v>10.861532893436021</v>
      </c>
      <c r="N40" s="329">
        <v>9.6083379369924273</v>
      </c>
      <c r="O40" s="329">
        <v>10.10583125104872</v>
      </c>
      <c r="P40" s="329">
        <v>9.3684510531833727</v>
      </c>
      <c r="Q40" s="329">
        <v>10.397340870439839</v>
      </c>
      <c r="R40" s="329">
        <v>10.571962726195339</v>
      </c>
      <c r="S40" s="329">
        <v>9.9850694975908709</v>
      </c>
      <c r="T40" s="329">
        <v>9.9802488204063451</v>
      </c>
      <c r="U40" s="329">
        <v>9.1354415334390389</v>
      </c>
      <c r="V40" s="329">
        <v>7.584946158723346</v>
      </c>
      <c r="W40" s="329">
        <v>7.8025971689299132</v>
      </c>
      <c r="X40" s="329">
        <v>7.6064382609280354</v>
      </c>
      <c r="Y40" s="329">
        <v>6.7339465854901119</v>
      </c>
      <c r="DA40" s="72" t="s">
        <v>2847</v>
      </c>
    </row>
    <row r="41" spans="1:105" ht="12" customHeight="1" x14ac:dyDescent="0.25">
      <c r="A41" s="59" t="s">
        <v>28</v>
      </c>
      <c r="B41" s="230">
        <v>1.584134002431844</v>
      </c>
      <c r="C41" s="230">
        <v>1.564200982194885</v>
      </c>
      <c r="D41" s="230">
        <v>1.2482857513088419</v>
      </c>
      <c r="E41" s="230">
        <v>1.7137459363597469</v>
      </c>
      <c r="F41" s="230">
        <v>1.0135298392377321</v>
      </c>
      <c r="G41" s="230">
        <v>1.2229418691123379</v>
      </c>
      <c r="H41" s="230">
        <v>1.267750696142641</v>
      </c>
      <c r="I41" s="230">
        <v>0.70344565071817877</v>
      </c>
      <c r="J41" s="230">
        <v>2.2989098815672562</v>
      </c>
      <c r="K41" s="230">
        <v>0.42650270039625521</v>
      </c>
      <c r="L41" s="230">
        <v>0.44199532276486009</v>
      </c>
      <c r="M41" s="230">
        <v>0.44627270313266881</v>
      </c>
      <c r="N41" s="230">
        <v>0.45923020562792688</v>
      </c>
      <c r="O41" s="230">
        <v>1.0138543994646441</v>
      </c>
      <c r="P41" s="230">
        <v>1.4695093922527671</v>
      </c>
      <c r="Q41" s="230">
        <v>2.03145735422429</v>
      </c>
      <c r="R41" s="230">
        <v>2.732556129068791</v>
      </c>
      <c r="S41" s="230">
        <v>1.1243025881854971</v>
      </c>
      <c r="T41" s="230">
        <v>1.4991339676705</v>
      </c>
      <c r="U41" s="230">
        <v>1.309589437565243</v>
      </c>
      <c r="V41" s="230">
        <v>0.70401564694539187</v>
      </c>
      <c r="W41" s="230">
        <v>0.67302875477751412</v>
      </c>
      <c r="X41" s="230">
        <v>0.83959278318509734</v>
      </c>
      <c r="Y41" s="230">
        <v>0.34858718645964371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0.51814202679446231</v>
      </c>
      <c r="G42" s="295">
        <v>0</v>
      </c>
      <c r="H42" s="295">
        <v>0</v>
      </c>
      <c r="I42" s="295">
        <v>0.43291189762046173</v>
      </c>
      <c r="J42" s="295">
        <v>0.4637663719061097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0.1613475060089524</v>
      </c>
      <c r="T42" s="295">
        <v>0.1074874078852365</v>
      </c>
      <c r="U42" s="295">
        <v>0.18670888033527699</v>
      </c>
      <c r="V42" s="295">
        <v>0.16689935547586551</v>
      </c>
      <c r="W42" s="295">
        <v>0.101041006227826</v>
      </c>
      <c r="X42" s="295">
        <v>0.1786665086124713</v>
      </c>
      <c r="Y42" s="295">
        <v>0.43179355065157288</v>
      </c>
      <c r="DA42" s="122" t="s">
        <v>2849</v>
      </c>
    </row>
    <row r="43" spans="1:105" ht="12" customHeight="1" x14ac:dyDescent="0.25">
      <c r="A43" s="59" t="s">
        <v>159</v>
      </c>
      <c r="B43" s="295">
        <v>4.9163609935630417</v>
      </c>
      <c r="C43" s="295">
        <v>5.3969427524543452</v>
      </c>
      <c r="D43" s="295">
        <v>4.6345340302032154</v>
      </c>
      <c r="E43" s="295">
        <v>5.2375776891845236</v>
      </c>
      <c r="F43" s="295">
        <v>5.2203053912579414</v>
      </c>
      <c r="G43" s="295">
        <v>4.462044444599762</v>
      </c>
      <c r="H43" s="295">
        <v>3.865494226505005</v>
      </c>
      <c r="I43" s="295">
        <v>2.402315684679373</v>
      </c>
      <c r="J43" s="295">
        <v>1.6867160750120109</v>
      </c>
      <c r="K43" s="295">
        <v>1.2993728413968491</v>
      </c>
      <c r="L43" s="295">
        <v>0.89246824280793324</v>
      </c>
      <c r="M43" s="295">
        <v>0.92625988799291681</v>
      </c>
      <c r="N43" s="295">
        <v>0.97808161766213064</v>
      </c>
      <c r="O43" s="295">
        <v>1.0101619754160089</v>
      </c>
      <c r="P43" s="295">
        <v>1.034546052265207</v>
      </c>
      <c r="Q43" s="295">
        <v>1.0069074977799839</v>
      </c>
      <c r="R43" s="295">
        <v>0.53830864139939494</v>
      </c>
      <c r="S43" s="295">
        <v>0.6748737519409409</v>
      </c>
      <c r="T43" s="295">
        <v>0.58640231682026367</v>
      </c>
      <c r="U43" s="295">
        <v>0.57030946015468376</v>
      </c>
      <c r="V43" s="295">
        <v>0.42753019782706908</v>
      </c>
      <c r="W43" s="295">
        <v>0.40961284503749201</v>
      </c>
      <c r="X43" s="295">
        <v>0.5480492026400362</v>
      </c>
      <c r="Y43" s="295">
        <v>0.4480661237098077</v>
      </c>
      <c r="DA43" s="122" t="s">
        <v>2850</v>
      </c>
    </row>
    <row r="44" spans="1:105" ht="12" customHeight="1" x14ac:dyDescent="0.25">
      <c r="A44" s="59" t="s">
        <v>32</v>
      </c>
      <c r="B44" s="295">
        <v>18.351933760955781</v>
      </c>
      <c r="C44" s="295">
        <v>14.51401012031258</v>
      </c>
      <c r="D44" s="295">
        <v>13.374606211572891</v>
      </c>
      <c r="E44" s="295">
        <v>11.0385102804472</v>
      </c>
      <c r="F44" s="295">
        <v>10.31981889065344</v>
      </c>
      <c r="G44" s="295">
        <v>8.7723298798542082</v>
      </c>
      <c r="H44" s="295">
        <v>8.3515971825488347</v>
      </c>
      <c r="I44" s="295">
        <v>5.0792270309643861</v>
      </c>
      <c r="J44" s="295">
        <v>3.9572728224506748</v>
      </c>
      <c r="K44" s="295">
        <v>3.4435463075340591</v>
      </c>
      <c r="L44" s="295">
        <v>3.0949007080521671</v>
      </c>
      <c r="M44" s="295">
        <v>2.692800677174199</v>
      </c>
      <c r="N44" s="295">
        <v>1.6720049590001931</v>
      </c>
      <c r="O44" s="295">
        <v>1.158063584752234</v>
      </c>
      <c r="P44" s="295">
        <v>0.59004873611577091</v>
      </c>
      <c r="Q44" s="295">
        <v>0.57914474772467561</v>
      </c>
      <c r="R44" s="295">
        <v>0</v>
      </c>
      <c r="S44" s="295">
        <v>0.1097582689648464</v>
      </c>
      <c r="T44" s="295">
        <v>0.14535681713798909</v>
      </c>
      <c r="U44" s="295">
        <v>0.13234272827278351</v>
      </c>
      <c r="V44" s="295">
        <v>5.195456159236081E-2</v>
      </c>
      <c r="W44" s="295">
        <v>5.1050539036365639E-2</v>
      </c>
      <c r="X44" s="295">
        <v>0.29294781664355107</v>
      </c>
      <c r="Y44" s="295">
        <v>8.9289170355892761E-2</v>
      </c>
      <c r="DA44" s="122" t="s">
        <v>2851</v>
      </c>
    </row>
    <row r="45" spans="1:105" ht="12" customHeight="1" x14ac:dyDescent="0.25">
      <c r="A45" s="59" t="s">
        <v>35</v>
      </c>
      <c r="B45" s="295">
        <v>4.1344633886202651</v>
      </c>
      <c r="C45" s="295">
        <v>4.9846607413130819</v>
      </c>
      <c r="D45" s="295">
        <v>6.8604603459461941</v>
      </c>
      <c r="E45" s="295">
        <v>9.3975914724815581</v>
      </c>
      <c r="F45" s="295">
        <v>8.2530276171460049</v>
      </c>
      <c r="G45" s="295">
        <v>9.0759949010845915</v>
      </c>
      <c r="H45" s="295">
        <v>10.11567668899945</v>
      </c>
      <c r="I45" s="295">
        <v>10.10003609833659</v>
      </c>
      <c r="J45" s="295">
        <v>9.5027702111075367</v>
      </c>
      <c r="K45" s="295">
        <v>7.5628485391248672</v>
      </c>
      <c r="L45" s="295">
        <v>6.6058811107764877</v>
      </c>
      <c r="M45" s="295">
        <v>6.7961996251362322</v>
      </c>
      <c r="N45" s="295">
        <v>6.4990211547021781</v>
      </c>
      <c r="O45" s="295">
        <v>6.9237512914158303</v>
      </c>
      <c r="P45" s="295">
        <v>6.2743468725496294</v>
      </c>
      <c r="Q45" s="295">
        <v>6.7798312707108872</v>
      </c>
      <c r="R45" s="295">
        <v>7.3010979557271556</v>
      </c>
      <c r="S45" s="295">
        <v>7.9147873824906334</v>
      </c>
      <c r="T45" s="295">
        <v>7.6418683108923551</v>
      </c>
      <c r="U45" s="295">
        <v>6.9364910271110496</v>
      </c>
      <c r="V45" s="295">
        <v>6.2345463968826582</v>
      </c>
      <c r="W45" s="295">
        <v>6.5678640238507153</v>
      </c>
      <c r="X45" s="295">
        <v>5.7471819498468797</v>
      </c>
      <c r="Y45" s="295">
        <v>5.4162105543131949</v>
      </c>
      <c r="DA45" s="122" t="s">
        <v>2852</v>
      </c>
    </row>
    <row r="46" spans="1:105" ht="12" customHeight="1" x14ac:dyDescent="0.25">
      <c r="A46" s="60" t="s">
        <v>2741</v>
      </c>
      <c r="B46" s="329">
        <v>16.01981184515131</v>
      </c>
      <c r="C46" s="329">
        <v>14.99122541972843</v>
      </c>
      <c r="D46" s="329">
        <v>14.967082285224659</v>
      </c>
      <c r="E46" s="329">
        <v>15.09098346586938</v>
      </c>
      <c r="F46" s="329">
        <v>14.340047739871149</v>
      </c>
      <c r="G46" s="329">
        <v>12.866807224098491</v>
      </c>
      <c r="H46" s="329">
        <v>13.422049965584749</v>
      </c>
      <c r="I46" s="329">
        <v>10.77953798636222</v>
      </c>
      <c r="J46" s="329">
        <v>9.5074602738146403</v>
      </c>
      <c r="K46" s="329">
        <v>6.8036497159601881</v>
      </c>
      <c r="L46" s="329">
        <v>5.5722474247573794</v>
      </c>
      <c r="M46" s="329">
        <v>5.269603802939189</v>
      </c>
      <c r="N46" s="329">
        <v>4.4179701823751962</v>
      </c>
      <c r="O46" s="329">
        <v>4.434378257474763</v>
      </c>
      <c r="P46" s="329">
        <v>4.016408510998895</v>
      </c>
      <c r="Q46" s="329">
        <v>4.561196405427471</v>
      </c>
      <c r="R46" s="329">
        <v>4.2133661226933672</v>
      </c>
      <c r="S46" s="329">
        <v>3.9971908474971989</v>
      </c>
      <c r="T46" s="329">
        <v>3.5638161524821008</v>
      </c>
      <c r="U46" s="329">
        <v>3.2639372519609582</v>
      </c>
      <c r="V46" s="329">
        <v>2.7494197183309188</v>
      </c>
      <c r="W46" s="329">
        <v>3.0815058885562721</v>
      </c>
      <c r="X46" s="329">
        <v>2.899926562724489</v>
      </c>
      <c r="Y46" s="329">
        <v>2.4322008678795131</v>
      </c>
      <c r="DA46" s="72" t="s">
        <v>2853</v>
      </c>
    </row>
    <row r="47" spans="1:105" ht="12" customHeight="1" x14ac:dyDescent="0.25">
      <c r="A47" s="64" t="s">
        <v>28</v>
      </c>
      <c r="B47" s="229">
        <v>0.87548290893068992</v>
      </c>
      <c r="C47" s="229">
        <v>0.82864158584719294</v>
      </c>
      <c r="D47" s="229">
        <v>0.66943445739154628</v>
      </c>
      <c r="E47" s="229">
        <v>0.90513544860865014</v>
      </c>
      <c r="F47" s="229">
        <v>0.54871246223920422</v>
      </c>
      <c r="G47" s="229">
        <v>0.66864187588646484</v>
      </c>
      <c r="H47" s="229">
        <v>0.72099318391746847</v>
      </c>
      <c r="I47" s="229">
        <v>0.4051097816810002</v>
      </c>
      <c r="J47" s="229">
        <v>1.2204066700172389</v>
      </c>
      <c r="K47" s="229">
        <v>0.22790711223342369</v>
      </c>
      <c r="L47" s="229">
        <v>0.22318554896048531</v>
      </c>
      <c r="M47" s="229">
        <v>0.21651458929863029</v>
      </c>
      <c r="N47" s="229">
        <v>0.21115674413355201</v>
      </c>
      <c r="O47" s="229">
        <v>0.4448732413540552</v>
      </c>
      <c r="P47" s="229">
        <v>0.63000276102539854</v>
      </c>
      <c r="Q47" s="229">
        <v>0.89117747483016418</v>
      </c>
      <c r="R47" s="229">
        <v>1.089037080508132</v>
      </c>
      <c r="S47" s="229">
        <v>0.4500771893872923</v>
      </c>
      <c r="T47" s="229">
        <v>0.53532110720473813</v>
      </c>
      <c r="U47" s="229">
        <v>0.46789394189628108</v>
      </c>
      <c r="V47" s="229">
        <v>0.25519423094375049</v>
      </c>
      <c r="W47" s="229">
        <v>0.26580150507744787</v>
      </c>
      <c r="X47" s="229">
        <v>0.32009165529376038</v>
      </c>
      <c r="Y47" s="229">
        <v>0.12590448211538879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0.28051565558822539</v>
      </c>
      <c r="G49" s="229">
        <v>0</v>
      </c>
      <c r="H49" s="229">
        <v>0</v>
      </c>
      <c r="I49" s="229">
        <v>0.2493111502687986</v>
      </c>
      <c r="J49" s="229">
        <v>0.24619650302171009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6.4590113713388769E-2</v>
      </c>
      <c r="T49" s="229">
        <v>3.8382345701301022E-2</v>
      </c>
      <c r="U49" s="229">
        <v>6.6707894475333623E-2</v>
      </c>
      <c r="V49" s="229">
        <v>6.0498304051152509E-2</v>
      </c>
      <c r="W49" s="229">
        <v>3.9904463723506312E-2</v>
      </c>
      <c r="X49" s="229">
        <v>6.8115948150920147E-2</v>
      </c>
      <c r="Y49" s="229">
        <v>0.15595737734279869</v>
      </c>
      <c r="DA49" s="73" t="s">
        <v>2856</v>
      </c>
    </row>
    <row r="50" spans="1:105" ht="12" customHeight="1" x14ac:dyDescent="0.25">
      <c r="A50" s="64" t="s">
        <v>159</v>
      </c>
      <c r="B50" s="229">
        <v>2.7170618251931189</v>
      </c>
      <c r="C50" s="229">
        <v>2.8590515234461709</v>
      </c>
      <c r="D50" s="229">
        <v>2.4854219240416091</v>
      </c>
      <c r="E50" s="229">
        <v>2.7662894077477351</v>
      </c>
      <c r="F50" s="229">
        <v>2.8262084785111652</v>
      </c>
      <c r="G50" s="229">
        <v>2.4396169949529329</v>
      </c>
      <c r="H50" s="229">
        <v>2.1983778027197052</v>
      </c>
      <c r="I50" s="229">
        <v>1.3834780008316461</v>
      </c>
      <c r="J50" s="229">
        <v>0.89541550318040786</v>
      </c>
      <c r="K50" s="229">
        <v>0.69433631187366451</v>
      </c>
      <c r="L50" s="229">
        <v>0.45065186087241571</v>
      </c>
      <c r="M50" s="229">
        <v>0.44938616640633339</v>
      </c>
      <c r="N50" s="229">
        <v>0.44972766893679622</v>
      </c>
      <c r="O50" s="229">
        <v>0.44325302778508791</v>
      </c>
      <c r="P50" s="229">
        <v>0.44352684832850492</v>
      </c>
      <c r="Q50" s="229">
        <v>0.44171898533492499</v>
      </c>
      <c r="R50" s="229">
        <v>0.21453834561915339</v>
      </c>
      <c r="S50" s="229">
        <v>0.27016328580640142</v>
      </c>
      <c r="T50" s="229">
        <v>0.2093965878149214</v>
      </c>
      <c r="U50" s="229">
        <v>0.20376183081365221</v>
      </c>
      <c r="V50" s="229">
        <v>0.1549727488488209</v>
      </c>
      <c r="W50" s="229">
        <v>0.16176977571487619</v>
      </c>
      <c r="X50" s="229">
        <v>0.20894173933936749</v>
      </c>
      <c r="Y50" s="229">
        <v>0.16183478753790659</v>
      </c>
      <c r="DA50" s="73" t="s">
        <v>2857</v>
      </c>
    </row>
    <row r="51" spans="1:105" ht="12" customHeight="1" x14ac:dyDescent="0.25">
      <c r="A51" s="64" t="s">
        <v>32</v>
      </c>
      <c r="B51" s="229">
        <v>10.14232655121369</v>
      </c>
      <c r="C51" s="229">
        <v>7.6888536064092454</v>
      </c>
      <c r="D51" s="229">
        <v>7.1725742624892828</v>
      </c>
      <c r="E51" s="229">
        <v>5.8301214565601791</v>
      </c>
      <c r="F51" s="229">
        <v>5.5870217275614751</v>
      </c>
      <c r="G51" s="229">
        <v>4.7962599489851989</v>
      </c>
      <c r="H51" s="229">
        <v>4.7497072269519318</v>
      </c>
      <c r="I51" s="229">
        <v>2.925093859804913</v>
      </c>
      <c r="J51" s="229">
        <v>2.1007705375142001</v>
      </c>
      <c r="K51" s="229">
        <v>1.840102522359194</v>
      </c>
      <c r="L51" s="229">
        <v>1.562770187666187</v>
      </c>
      <c r="M51" s="229">
        <v>1.306444755838273</v>
      </c>
      <c r="N51" s="229">
        <v>0.76879769446978174</v>
      </c>
      <c r="O51" s="229">
        <v>0.50815136859381882</v>
      </c>
      <c r="P51" s="229">
        <v>0.25296356379363749</v>
      </c>
      <c r="Q51" s="229">
        <v>0.25406428186404573</v>
      </c>
      <c r="R51" s="229">
        <v>0</v>
      </c>
      <c r="S51" s="229">
        <v>4.3938076570150308E-2</v>
      </c>
      <c r="T51" s="229">
        <v>5.1905015807878568E-2</v>
      </c>
      <c r="U51" s="229">
        <v>4.7283796766096078E-2</v>
      </c>
      <c r="V51" s="229">
        <v>1.88326842551138E-2</v>
      </c>
      <c r="W51" s="229">
        <v>2.0161560727619519E-2</v>
      </c>
      <c r="X51" s="229">
        <v>0.1116852757933421</v>
      </c>
      <c r="Y51" s="229">
        <v>3.224991390632452E-2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0.97403518787355847</v>
      </c>
      <c r="D52" s="229">
        <v>0.96050322169614366</v>
      </c>
      <c r="E52" s="229">
        <v>0.62598662460108623</v>
      </c>
      <c r="F52" s="229">
        <v>0.62950280478831544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2.2849405598138088</v>
      </c>
      <c r="C53" s="229">
        <v>2.6406435161522568</v>
      </c>
      <c r="D53" s="229">
        <v>3.6791484196060762</v>
      </c>
      <c r="E53" s="229">
        <v>4.9634505283517321</v>
      </c>
      <c r="F53" s="229">
        <v>4.4680866111827706</v>
      </c>
      <c r="G53" s="229">
        <v>4.96228840427389</v>
      </c>
      <c r="H53" s="229">
        <v>5.7529717519956467</v>
      </c>
      <c r="I53" s="229">
        <v>5.8165451937758599</v>
      </c>
      <c r="J53" s="229">
        <v>5.0446710600810833</v>
      </c>
      <c r="K53" s="229">
        <v>4.041303769493906</v>
      </c>
      <c r="L53" s="229">
        <v>3.3356398272582908</v>
      </c>
      <c r="M53" s="229">
        <v>3.2972582913959521</v>
      </c>
      <c r="N53" s="229">
        <v>2.988288074835066</v>
      </c>
      <c r="O53" s="229">
        <v>3.038100619741801</v>
      </c>
      <c r="P53" s="229">
        <v>2.6899153378513541</v>
      </c>
      <c r="Q53" s="229">
        <v>2.974235663398336</v>
      </c>
      <c r="R53" s="229">
        <v>2.9097906965660818</v>
      </c>
      <c r="S53" s="229">
        <v>3.1684221820199658</v>
      </c>
      <c r="T53" s="229">
        <v>2.7288110959532621</v>
      </c>
      <c r="U53" s="229">
        <v>2.478289788009596</v>
      </c>
      <c r="V53" s="229">
        <v>2.2599217502320821</v>
      </c>
      <c r="W53" s="229">
        <v>2.593868583312823</v>
      </c>
      <c r="X53" s="229">
        <v>2.1910919441470988</v>
      </c>
      <c r="Y53" s="229">
        <v>1.956254306977095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1.0000000000000004</v>
      </c>
      <c r="D63" s="232">
        <f t="shared" si="1"/>
        <v>0.99999999999999967</v>
      </c>
      <c r="E63" s="232">
        <f t="shared" si="1"/>
        <v>0.99999999999999956</v>
      </c>
      <c r="F63" s="232">
        <f t="shared" si="1"/>
        <v>1.0000000000000004</v>
      </c>
      <c r="G63" s="232">
        <f t="shared" si="1"/>
        <v>1.0000000000000002</v>
      </c>
      <c r="H63" s="232">
        <f t="shared" si="1"/>
        <v>1.0000000000000002</v>
      </c>
      <c r="I63" s="232">
        <f t="shared" si="1"/>
        <v>1.0000000000000002</v>
      </c>
      <c r="J63" s="232">
        <f t="shared" si="1"/>
        <v>1</v>
      </c>
      <c r="K63" s="232">
        <f t="shared" si="1"/>
        <v>1.0000000000000002</v>
      </c>
      <c r="L63" s="232">
        <f t="shared" si="1"/>
        <v>0.99999999999999989</v>
      </c>
      <c r="M63" s="232">
        <f t="shared" si="1"/>
        <v>0.99999999999999978</v>
      </c>
      <c r="N63" s="232">
        <f t="shared" si="1"/>
        <v>1.0000000000000002</v>
      </c>
      <c r="O63" s="232">
        <f t="shared" si="1"/>
        <v>1</v>
      </c>
      <c r="P63" s="232">
        <f t="shared" si="1"/>
        <v>0.99999999999999989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1.0000000000000002</v>
      </c>
      <c r="T63" s="232">
        <f t="shared" si="1"/>
        <v>1</v>
      </c>
      <c r="U63" s="232">
        <f t="shared" si="1"/>
        <v>0.99999999999999989</v>
      </c>
      <c r="V63" s="232">
        <f t="shared" si="1"/>
        <v>0.99999999999999978</v>
      </c>
      <c r="W63" s="232">
        <f t="shared" si="1"/>
        <v>1</v>
      </c>
      <c r="X63" s="232">
        <f t="shared" si="1"/>
        <v>1.0000000000000002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0.11136153736100324</v>
      </c>
      <c r="C68" s="300">
        <f t="shared" si="6"/>
        <v>0.10691330901635099</v>
      </c>
      <c r="D68" s="300">
        <f t="shared" si="6"/>
        <v>0.11325467472201038</v>
      </c>
      <c r="E68" s="300">
        <f t="shared" si="6"/>
        <v>0.12181576910529</v>
      </c>
      <c r="F68" s="300">
        <f t="shared" si="6"/>
        <v>0.11230301755152026</v>
      </c>
      <c r="G68" s="300">
        <f t="shared" si="6"/>
        <v>0.11425871586296851</v>
      </c>
      <c r="H68" s="300">
        <f t="shared" si="6"/>
        <v>0.11056745687700591</v>
      </c>
      <c r="I68" s="300">
        <f t="shared" si="6"/>
        <v>0.10066169768056558</v>
      </c>
      <c r="J68" s="300">
        <f t="shared" si="6"/>
        <v>0.10492728434328369</v>
      </c>
      <c r="K68" s="300">
        <f t="shared" si="6"/>
        <v>9.446672319440616E-2</v>
      </c>
      <c r="L68" s="300">
        <f t="shared" si="6"/>
        <v>0.10370229168035992</v>
      </c>
      <c r="M68" s="300">
        <f t="shared" si="6"/>
        <v>0.10536662068123245</v>
      </c>
      <c r="N68" s="300">
        <f t="shared" si="6"/>
        <v>0.10689639109220553</v>
      </c>
      <c r="O68" s="300">
        <f t="shared" si="6"/>
        <v>0.11200139728729064</v>
      </c>
      <c r="P68" s="300">
        <f t="shared" si="6"/>
        <v>0.10779370765313159</v>
      </c>
      <c r="Q68" s="300">
        <f t="shared" si="6"/>
        <v>0.10976363914596377</v>
      </c>
      <c r="R68" s="300">
        <f t="shared" si="6"/>
        <v>0.11589134075620053</v>
      </c>
      <c r="S68" s="300">
        <f t="shared" si="6"/>
        <v>0.12950054954478959</v>
      </c>
      <c r="T68" s="300">
        <f t="shared" si="6"/>
        <v>0.13093601421458462</v>
      </c>
      <c r="U68" s="300">
        <f t="shared" si="6"/>
        <v>0.126884576066642</v>
      </c>
      <c r="V68" s="300">
        <f t="shared" si="6"/>
        <v>0.13562180013814634</v>
      </c>
      <c r="W68" s="300">
        <f t="shared" si="6"/>
        <v>0.13399378909549856</v>
      </c>
      <c r="X68" s="300">
        <f t="shared" si="6"/>
        <v>0.12321700512084989</v>
      </c>
      <c r="Y68" s="300">
        <f t="shared" si="6"/>
        <v>0.13732159383992262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7.1109643721733229E-2</v>
      </c>
      <c r="C69" s="301">
        <f t="shared" si="7"/>
        <v>7.173758842667835E-2</v>
      </c>
      <c r="D69" s="301">
        <f t="shared" si="7"/>
        <v>7.1350471409098656E-2</v>
      </c>
      <c r="E69" s="301">
        <f t="shared" si="7"/>
        <v>7.0240829973409163E-2</v>
      </c>
      <c r="F69" s="301">
        <f t="shared" si="7"/>
        <v>7.1298544166845473E-2</v>
      </c>
      <c r="G69" s="301">
        <f t="shared" si="7"/>
        <v>7.0759710281507182E-2</v>
      </c>
      <c r="H69" s="301">
        <f t="shared" si="7"/>
        <v>7.1484986156693298E-2</v>
      </c>
      <c r="I69" s="301">
        <f t="shared" si="7"/>
        <v>7.2417132692346134E-2</v>
      </c>
      <c r="J69" s="301">
        <f t="shared" si="7"/>
        <v>7.1173239143582159E-2</v>
      </c>
      <c r="K69" s="301">
        <f t="shared" si="7"/>
        <v>7.2080448244880468E-2</v>
      </c>
      <c r="L69" s="301">
        <f t="shared" si="7"/>
        <v>7.0691029471617289E-2</v>
      </c>
      <c r="M69" s="301">
        <f t="shared" si="7"/>
        <v>7.0083527687630612E-2</v>
      </c>
      <c r="N69" s="301">
        <f t="shared" si="7"/>
        <v>6.9305440658439382E-2</v>
      </c>
      <c r="O69" s="301">
        <f t="shared" si="7"/>
        <v>6.8320345462154458E-2</v>
      </c>
      <c r="P69" s="301">
        <f t="shared" si="7"/>
        <v>6.8343610808647037E-2</v>
      </c>
      <c r="Q69" s="301">
        <f t="shared" si="7"/>
        <v>6.8489439047127204E-2</v>
      </c>
      <c r="R69" s="301">
        <f t="shared" si="7"/>
        <v>6.675998722333723E-2</v>
      </c>
      <c r="S69" s="301">
        <f t="shared" si="7"/>
        <v>6.5791305945665374E-2</v>
      </c>
      <c r="T69" s="301">
        <f t="shared" si="7"/>
        <v>6.4119575387366151E-2</v>
      </c>
      <c r="U69" s="301">
        <f t="shared" si="7"/>
        <v>6.4426280739167008E-2</v>
      </c>
      <c r="V69" s="301">
        <f t="shared" si="7"/>
        <v>6.3983807566662998E-2</v>
      </c>
      <c r="W69" s="301">
        <f t="shared" si="7"/>
        <v>6.5272532105496092E-2</v>
      </c>
      <c r="X69" s="301">
        <f t="shared" si="7"/>
        <v>6.5605333220412024E-2</v>
      </c>
      <c r="Y69" s="301">
        <f t="shared" si="7"/>
        <v>6.3808008182233728E-2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0.6044319716347325</v>
      </c>
      <c r="C70" s="301">
        <f t="shared" si="8"/>
        <v>0.60976950162676646</v>
      </c>
      <c r="D70" s="301">
        <f t="shared" si="8"/>
        <v>0.60647900697733836</v>
      </c>
      <c r="E70" s="301">
        <f t="shared" si="8"/>
        <v>0.5970470547739779</v>
      </c>
      <c r="F70" s="301">
        <f t="shared" si="8"/>
        <v>0.60603762541818706</v>
      </c>
      <c r="G70" s="301">
        <f t="shared" si="8"/>
        <v>0.60145753739281116</v>
      </c>
      <c r="H70" s="301">
        <f t="shared" si="8"/>
        <v>0.60762238233189336</v>
      </c>
      <c r="I70" s="301">
        <f t="shared" si="8"/>
        <v>0.61554562788494216</v>
      </c>
      <c r="J70" s="301">
        <f t="shared" si="8"/>
        <v>0.60497253272044849</v>
      </c>
      <c r="K70" s="301">
        <f t="shared" si="8"/>
        <v>0.6126838100814842</v>
      </c>
      <c r="L70" s="301">
        <f t="shared" si="8"/>
        <v>0.60087375050874703</v>
      </c>
      <c r="M70" s="301">
        <f t="shared" si="8"/>
        <v>0.59570998534486019</v>
      </c>
      <c r="N70" s="301">
        <f t="shared" si="8"/>
        <v>0.58909624559673468</v>
      </c>
      <c r="O70" s="301">
        <f t="shared" si="8"/>
        <v>0.58072293642831307</v>
      </c>
      <c r="P70" s="301">
        <f t="shared" si="8"/>
        <v>0.58092069187349948</v>
      </c>
      <c r="Q70" s="301">
        <f t="shared" si="8"/>
        <v>0.58216023190058142</v>
      </c>
      <c r="R70" s="301">
        <f t="shared" si="8"/>
        <v>0.56745989139836661</v>
      </c>
      <c r="S70" s="301">
        <f t="shared" si="8"/>
        <v>0.55922610053815558</v>
      </c>
      <c r="T70" s="301">
        <f t="shared" si="8"/>
        <v>0.54501639079261244</v>
      </c>
      <c r="U70" s="301">
        <f t="shared" si="8"/>
        <v>0.54762338628291973</v>
      </c>
      <c r="V70" s="301">
        <f t="shared" si="8"/>
        <v>0.5438623643166357</v>
      </c>
      <c r="W70" s="301">
        <f t="shared" si="8"/>
        <v>0.55481652289671635</v>
      </c>
      <c r="X70" s="301">
        <f t="shared" si="8"/>
        <v>0.55764533237350211</v>
      </c>
      <c r="Y70" s="301">
        <f t="shared" si="8"/>
        <v>0.54236806954898675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0.21309684728253092</v>
      </c>
      <c r="C72" s="301">
        <f t="shared" si="10"/>
        <v>0.21157960093020456</v>
      </c>
      <c r="D72" s="301">
        <f t="shared" si="10"/>
        <v>0.20891584689155226</v>
      </c>
      <c r="E72" s="301">
        <f t="shared" si="10"/>
        <v>0.21089634614732258</v>
      </c>
      <c r="F72" s="301">
        <f t="shared" si="10"/>
        <v>0.2103608128634476</v>
      </c>
      <c r="G72" s="301">
        <f t="shared" si="10"/>
        <v>0.2135240364627134</v>
      </c>
      <c r="H72" s="301">
        <f t="shared" si="10"/>
        <v>0.2103251746344077</v>
      </c>
      <c r="I72" s="301">
        <f t="shared" si="10"/>
        <v>0.21137554174214629</v>
      </c>
      <c r="J72" s="301">
        <f t="shared" si="10"/>
        <v>0.21892694379268582</v>
      </c>
      <c r="K72" s="301">
        <f t="shared" si="10"/>
        <v>0.22076901847922936</v>
      </c>
      <c r="L72" s="301">
        <f t="shared" si="10"/>
        <v>0.22473292833927577</v>
      </c>
      <c r="M72" s="301">
        <f t="shared" si="10"/>
        <v>0.22883986628627651</v>
      </c>
      <c r="N72" s="301">
        <f t="shared" si="10"/>
        <v>0.23470192265262055</v>
      </c>
      <c r="O72" s="301">
        <f t="shared" si="10"/>
        <v>0.23895532082224188</v>
      </c>
      <c r="P72" s="301">
        <f t="shared" si="10"/>
        <v>0.2429419896647218</v>
      </c>
      <c r="Q72" s="301">
        <f t="shared" si="10"/>
        <v>0.2395866899063277</v>
      </c>
      <c r="R72" s="301">
        <f t="shared" si="10"/>
        <v>0.24988878062209571</v>
      </c>
      <c r="S72" s="301">
        <f t="shared" si="10"/>
        <v>0.24548204397138954</v>
      </c>
      <c r="T72" s="301">
        <f t="shared" si="10"/>
        <v>0.25992801960543671</v>
      </c>
      <c r="U72" s="301">
        <f t="shared" si="10"/>
        <v>0.26106575691127126</v>
      </c>
      <c r="V72" s="301">
        <f t="shared" si="10"/>
        <v>0.25653202797855473</v>
      </c>
      <c r="W72" s="301">
        <f t="shared" si="10"/>
        <v>0.24591715590228902</v>
      </c>
      <c r="X72" s="301">
        <f t="shared" si="10"/>
        <v>0.25353232928523628</v>
      </c>
      <c r="Y72" s="301">
        <f t="shared" si="10"/>
        <v>0.2565023284288569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0.1372465606460154</v>
      </c>
      <c r="C73" s="302">
        <f t="shared" si="11"/>
        <v>0.13505950660841423</v>
      </c>
      <c r="D73" s="302">
        <f t="shared" si="11"/>
        <v>0.13280867738851365</v>
      </c>
      <c r="E73" s="302">
        <f t="shared" si="11"/>
        <v>0.13597279417568611</v>
      </c>
      <c r="F73" s="302">
        <f t="shared" si="11"/>
        <v>0.13430903241881242</v>
      </c>
      <c r="G73" s="302">
        <f t="shared" si="11"/>
        <v>0.138047012162439</v>
      </c>
      <c r="H73" s="302">
        <f t="shared" si="11"/>
        <v>0.13407452273393483</v>
      </c>
      <c r="I73" s="302">
        <f t="shared" si="11"/>
        <v>0.13413060020364373</v>
      </c>
      <c r="J73" s="302">
        <f t="shared" si="11"/>
        <v>0.1430088220395315</v>
      </c>
      <c r="K73" s="302">
        <f t="shared" si="11"/>
        <v>0.14388320701802354</v>
      </c>
      <c r="L73" s="302">
        <f t="shared" si="11"/>
        <v>0.14932916356955062</v>
      </c>
      <c r="M73" s="302">
        <f t="shared" si="11"/>
        <v>0.15408410341947049</v>
      </c>
      <c r="N73" s="302">
        <f t="shared" si="11"/>
        <v>0.16077611928361854</v>
      </c>
      <c r="O73" s="302">
        <f t="shared" si="11"/>
        <v>0.16608028566261046</v>
      </c>
      <c r="P73" s="302">
        <f t="shared" si="11"/>
        <v>0.17004213813549832</v>
      </c>
      <c r="Q73" s="302">
        <f t="shared" si="11"/>
        <v>0.16653128825605862</v>
      </c>
      <c r="R73" s="302">
        <f t="shared" si="11"/>
        <v>0.17867812758386933</v>
      </c>
      <c r="S73" s="302">
        <f t="shared" si="11"/>
        <v>0.17530465096267978</v>
      </c>
      <c r="T73" s="302">
        <f t="shared" si="11"/>
        <v>0.19153380585891286</v>
      </c>
      <c r="U73" s="302">
        <f t="shared" si="11"/>
        <v>0.19234439078949311</v>
      </c>
      <c r="V73" s="302">
        <f t="shared" si="11"/>
        <v>0.18828263324078084</v>
      </c>
      <c r="W73" s="302">
        <f t="shared" si="11"/>
        <v>0.17629312165642655</v>
      </c>
      <c r="X73" s="302">
        <f t="shared" si="11"/>
        <v>0.18355330718346344</v>
      </c>
      <c r="Y73" s="302">
        <f t="shared" si="11"/>
        <v>0.18844045303447421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7.585028663651551E-2</v>
      </c>
      <c r="C74" s="302">
        <f t="shared" si="12"/>
        <v>7.6520094321790313E-2</v>
      </c>
      <c r="D74" s="302">
        <f t="shared" si="12"/>
        <v>7.6107169503038613E-2</v>
      </c>
      <c r="E74" s="302">
        <f t="shared" si="12"/>
        <v>7.4923551971636457E-2</v>
      </c>
      <c r="F74" s="302">
        <f t="shared" si="12"/>
        <v>7.6051780444635189E-2</v>
      </c>
      <c r="G74" s="302">
        <f t="shared" si="12"/>
        <v>7.5477024300274365E-2</v>
      </c>
      <c r="H74" s="302">
        <f t="shared" si="12"/>
        <v>7.6250651900472866E-2</v>
      </c>
      <c r="I74" s="302">
        <f t="shared" si="12"/>
        <v>7.724494153850256E-2</v>
      </c>
      <c r="J74" s="302">
        <f t="shared" si="12"/>
        <v>7.5918121753154336E-2</v>
      </c>
      <c r="K74" s="302">
        <f t="shared" si="12"/>
        <v>7.6885811461205836E-2</v>
      </c>
      <c r="L74" s="302">
        <f t="shared" si="12"/>
        <v>7.5403764769725129E-2</v>
      </c>
      <c r="M74" s="302">
        <f t="shared" si="12"/>
        <v>7.4755762866806047E-2</v>
      </c>
      <c r="N74" s="302">
        <f t="shared" si="12"/>
        <v>7.3925803369001994E-2</v>
      </c>
      <c r="O74" s="302">
        <f t="shared" si="12"/>
        <v>7.2875035159631424E-2</v>
      </c>
      <c r="P74" s="302">
        <f t="shared" si="12"/>
        <v>7.2899851529223486E-2</v>
      </c>
      <c r="Q74" s="302">
        <f t="shared" si="12"/>
        <v>7.3055401650269067E-2</v>
      </c>
      <c r="R74" s="302">
        <f t="shared" si="12"/>
        <v>7.1210653038226393E-2</v>
      </c>
      <c r="S74" s="302">
        <f t="shared" si="12"/>
        <v>7.0177393008709746E-2</v>
      </c>
      <c r="T74" s="302">
        <f t="shared" si="12"/>
        <v>6.8394213746523894E-2</v>
      </c>
      <c r="U74" s="302">
        <f t="shared" si="12"/>
        <v>6.8721366121778177E-2</v>
      </c>
      <c r="V74" s="302">
        <f t="shared" si="12"/>
        <v>6.8249394737773889E-2</v>
      </c>
      <c r="W74" s="302">
        <f t="shared" si="12"/>
        <v>6.9624034245862457E-2</v>
      </c>
      <c r="X74" s="302">
        <f t="shared" si="12"/>
        <v>6.9979022101772814E-2</v>
      </c>
      <c r="Y74" s="302">
        <f t="shared" si="12"/>
        <v>6.8061875394382687E-2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1.8268814728171399</v>
      </c>
      <c r="C81" s="322">
        <f>IF(C$5=0,0,C$5/TEL_fec!C$5)</f>
        <v>1.6935977426179201</v>
      </c>
      <c r="D81" s="322">
        <f>IF(D$5=0,0,D$5/TEL_fec!D$5)</f>
        <v>1.6992193981195425</v>
      </c>
      <c r="E81" s="322">
        <f>IF(E$5=0,0,E$5/TEL_fec!E$5)</f>
        <v>1.5768523926994875</v>
      </c>
      <c r="F81" s="322">
        <f>IF(F$5=0,0,F$5/TEL_fec!F$5)</f>
        <v>1.5149819351480158</v>
      </c>
      <c r="G81" s="322">
        <f>IF(G$5=0,0,G$5/TEL_fec!G$5)</f>
        <v>1.4137062923637509</v>
      </c>
      <c r="H81" s="322">
        <f>IF(H$5=0,0,H$5/TEL_fec!H$5)</f>
        <v>1.4150761966166137</v>
      </c>
      <c r="I81" s="322">
        <f>IF(I$5=0,0,I$5/TEL_fec!I$5)</f>
        <v>1.2349997129544201</v>
      </c>
      <c r="J81" s="322">
        <f>IF(J$5=0,0,J$5/TEL_fec!J$5)</f>
        <v>1.2199389632254809</v>
      </c>
      <c r="K81" s="322">
        <f>IF(K$5=0,0,K$5/TEL_fec!K$5)</f>
        <v>1.064008876484078</v>
      </c>
      <c r="L81" s="322">
        <f>IF(L$5=0,0,L$5/TEL_fec!L$5)</f>
        <v>1.070299487813007</v>
      </c>
      <c r="M81" s="322">
        <f>IF(M$5=0,0,M$5/TEL_fec!M$5)</f>
        <v>1.0124205958568757</v>
      </c>
      <c r="N81" s="322">
        <f>IF(N$5=0,0,N$5/TEL_fec!N$5)</f>
        <v>0.92417935324872358</v>
      </c>
      <c r="O81" s="322">
        <f>IF(O$5=0,0,O$5/TEL_fec!O$5)</f>
        <v>0.91091190564463753</v>
      </c>
      <c r="P81" s="322">
        <f>IF(P$5=0,0,P$5/TEL_fec!P$5)</f>
        <v>0.88299037523616597</v>
      </c>
      <c r="Q81" s="322">
        <f>IF(Q$5=0,0,Q$5/TEL_fec!Q$5)</f>
        <v>0.93746489745866768</v>
      </c>
      <c r="R81" s="322">
        <f>IF(R$5=0,0,R$5/TEL_fec!R$5)</f>
        <v>0.88539320063878324</v>
      </c>
      <c r="S81" s="322">
        <f>IF(S$5=0,0,S$5/TEL_fec!S$5)</f>
        <v>0.8552088974470522</v>
      </c>
      <c r="T81" s="322">
        <f>IF(T$5=0,0,T$5/TEL_fec!T$5)</f>
        <v>0.78644650073292799</v>
      </c>
      <c r="U81" s="322">
        <f>IF(U$5=0,0,U$5/TEL_fec!U$5)</f>
        <v>0.77205675898823267</v>
      </c>
      <c r="V81" s="322">
        <f>IF(V$5=0,0,V$5/TEL_fec!V$5)</f>
        <v>0.77382918406390833</v>
      </c>
      <c r="W81" s="322">
        <f>IF(W$5=0,0,W$5/TEL_fec!W$5)</f>
        <v>0.83235065680855846</v>
      </c>
      <c r="X81" s="322">
        <f>IF(X$5=0,0,X$5/TEL_fec!X$5)</f>
        <v>0.80362189632599323</v>
      </c>
      <c r="Y81" s="322">
        <f>IF(Y$5=0,0,Y$5/TEL_fec!Y$5)</f>
        <v>0.77482184516936414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2.4067586395945604</v>
      </c>
      <c r="C86" s="336">
        <f>IF(C$10=0,0,C$10/TEL_fec!C$10)</f>
        <v>2.231241046484258</v>
      </c>
      <c r="D86" s="336">
        <f>IF(D$10=0,0,D$10/TEL_fec!D$10)</f>
        <v>2.2592367466505059</v>
      </c>
      <c r="E86" s="336">
        <f>IF(E$10=0,0,E$10/TEL_fec!E$10)</f>
        <v>2.2270255211421905</v>
      </c>
      <c r="F86" s="336">
        <f>IF(F$10=0,0,F$10/TEL_fec!F$10)</f>
        <v>2.0795604762076887</v>
      </c>
      <c r="G86" s="336">
        <f>IF(G$10=0,0,G$10/TEL_fec!G$10)</f>
        <v>1.9896255686398046</v>
      </c>
      <c r="H86" s="336">
        <f>IF(H$10=0,0,H$10/TEL_fec!H$10)</f>
        <v>1.9301269666161345</v>
      </c>
      <c r="I86" s="336">
        <f>IF(I$10=0,0,I$10/TEL_fec!I$10)</f>
        <v>1.60266370608496</v>
      </c>
      <c r="J86" s="336">
        <f>IF(J$10=0,0,J$10/TEL_fec!J$10)</f>
        <v>1.6500912209338403</v>
      </c>
      <c r="K86" s="336">
        <f>IF(K$10=0,0,K$10/TEL_fec!K$10)</f>
        <v>1.3342369333969506</v>
      </c>
      <c r="L86" s="336">
        <f>IF(L$10=0,0,L$10/TEL_fec!L$10)</f>
        <v>1.4641374023232951</v>
      </c>
      <c r="M86" s="336">
        <f>IF(M$10=0,0,M$10/TEL_fec!M$10)</f>
        <v>1.4157721575447475</v>
      </c>
      <c r="N86" s="336">
        <f>IF(N$10=0,0,N$10/TEL_fec!N$10)</f>
        <v>1.3219368855127143</v>
      </c>
      <c r="O86" s="336">
        <f>IF(O$10=0,0,O$10/TEL_fec!O$10)</f>
        <v>1.3652470152242009</v>
      </c>
      <c r="P86" s="336">
        <f>IF(P$10=0,0,P$10/TEL_fec!P$10)</f>
        <v>1.2835551792147182</v>
      </c>
      <c r="Q86" s="336">
        <f>IF(Q$10=0,0,Q$10/TEL_fec!Q$10)</f>
        <v>1.3776970420568757</v>
      </c>
      <c r="R86" s="336">
        <f>IF(R$10=0,0,R$10/TEL_fec!R$10)</f>
        <v>1.3831979278413578</v>
      </c>
      <c r="S86" s="336">
        <f>IF(S$10=0,0,S$10/TEL_fec!S$10)</f>
        <v>1.4718120803165424</v>
      </c>
      <c r="T86" s="336">
        <f>IF(T$10=0,0,T$10/TEL_fec!T$10)</f>
        <v>1.3971860338907125</v>
      </c>
      <c r="U86" s="336">
        <f>IF(U$10=0,0,U$10/TEL_fec!U$10)</f>
        <v>1.3360177221089473</v>
      </c>
      <c r="V86" s="336">
        <f>IF(V$10=0,0,V$10/TEL_fec!V$10)</f>
        <v>1.4157330112103228</v>
      </c>
      <c r="W86" s="336">
        <f>IF(W$10=0,0,W$10/TEL_fec!W$10)</f>
        <v>1.4797184419121436</v>
      </c>
      <c r="X86" s="336">
        <f>IF(X$10=0,0,X$10/TEL_fec!X$10)</f>
        <v>1.3410528371791526</v>
      </c>
      <c r="Y86" s="336">
        <f>IF(Y$10=0,0,Y$10/TEL_fec!Y$10)</f>
        <v>1.4354208904145023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2.4963955927753512</v>
      </c>
      <c r="C87" s="349">
        <f>IF(C$16=0,0,C$16/TEL_fec!C$16)</f>
        <v>2.5015773369805911</v>
      </c>
      <c r="D87" s="349">
        <f>IF(D$16=0,0,D$16/TEL_fec!D$16)</f>
        <v>2.464241074542874</v>
      </c>
      <c r="E87" s="349">
        <f>IF(E$16=0,0,E$16/TEL_fec!E$16)</f>
        <v>2.3026445050196114</v>
      </c>
      <c r="F87" s="349">
        <f>IF(F$16=0,0,F$16/TEL_fec!F$16)</f>
        <v>2.3704830061202724</v>
      </c>
      <c r="G87" s="349">
        <f>IF(G$16=0,0,G$16/TEL_fec!G$16)</f>
        <v>2.2626782843539832</v>
      </c>
      <c r="H87" s="349">
        <f>IF(H$16=0,0,H$16/TEL_fec!H$16)</f>
        <v>2.3368792118744035</v>
      </c>
      <c r="I87" s="349">
        <f>IF(I$16=0,0,I$16/TEL_fec!I$16)</f>
        <v>2.275663171927929</v>
      </c>
      <c r="J87" s="349">
        <f>IF(J$16=0,0,J$16/TEL_fec!J$16)</f>
        <v>2.1249584446299132</v>
      </c>
      <c r="K87" s="349">
        <f>IF(K$16=0,0,K$16/TEL_fec!K$16)</f>
        <v>2.0658489029938418</v>
      </c>
      <c r="L87" s="349">
        <f>IF(L$16=0,0,L$16/TEL_fec!L$16)</f>
        <v>1.9353436011645924</v>
      </c>
      <c r="M87" s="349">
        <f>IF(M$16=0,0,M$16/TEL_fec!M$16)</f>
        <v>1.8342434236864382</v>
      </c>
      <c r="N87" s="349">
        <f>IF(N$16=0,0,N$16/TEL_fec!N$16)</f>
        <v>1.7006830760715062</v>
      </c>
      <c r="O87" s="349">
        <f>IF(O$16=0,0,O$16/TEL_fec!O$16)</f>
        <v>1.621298285025679</v>
      </c>
      <c r="P87" s="349">
        <f>IF(P$16=0,0,P$16/TEL_fec!P$16)</f>
        <v>1.6009780137513818</v>
      </c>
      <c r="Q87" s="349">
        <f>IF(Q$16=0,0,Q$16/TEL_fec!Q$16)</f>
        <v>1.6607301771389849</v>
      </c>
      <c r="R87" s="349">
        <f>IF(R$16=0,0,R$16/TEL_fec!R$16)</f>
        <v>1.4894242399505964</v>
      </c>
      <c r="S87" s="349">
        <f>IF(S$16=0,0,S$16/TEL_fec!S$16)</f>
        <v>1.4083844784325918</v>
      </c>
      <c r="T87" s="349">
        <f>IF(T$16=0,0,T$16/TEL_fec!T$16)</f>
        <v>1.2490664978082562</v>
      </c>
      <c r="U87" s="349">
        <f>IF(U$16=0,0,U$16/TEL_fec!U$16)</f>
        <v>1.2513974710193807</v>
      </c>
      <c r="V87" s="349">
        <f>IF(V$16=0,0,V$16/TEL_fec!V$16)</f>
        <v>1.2304858106426031</v>
      </c>
      <c r="W87" s="349">
        <f>IF(W$16=0,0,W$16/TEL_fec!W$16)</f>
        <v>1.3554862178147189</v>
      </c>
      <c r="X87" s="349">
        <f>IF(X$16=0,0,X$16/TEL_fec!X$16)</f>
        <v>1.3448921433208836</v>
      </c>
      <c r="Y87" s="349">
        <f>IF(Y$16=0,0,Y$16/TEL_fec!Y$16)</f>
        <v>1.219590344628273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2.4963955927753507</v>
      </c>
      <c r="C88" s="349">
        <f>IF(C$27=0,0,C$27/TEL_fec!C$27)</f>
        <v>2.5015773369805925</v>
      </c>
      <c r="D88" s="349">
        <f>IF(D$27=0,0,D$27/TEL_fec!D$27)</f>
        <v>2.4642410745428731</v>
      </c>
      <c r="E88" s="349">
        <f>IF(E$27=0,0,E$27/TEL_fec!E$27)</f>
        <v>2.3026445050196109</v>
      </c>
      <c r="F88" s="349">
        <f>IF(F$27=0,0,F$27/TEL_fec!F$27)</f>
        <v>2.3704830061202737</v>
      </c>
      <c r="G88" s="349">
        <f>IF(G$27=0,0,G$27/TEL_fec!G$27)</f>
        <v>2.2626782843539832</v>
      </c>
      <c r="H88" s="349">
        <f>IF(H$27=0,0,H$27/TEL_fec!H$27)</f>
        <v>2.3368792118744048</v>
      </c>
      <c r="I88" s="349">
        <f>IF(I$27=0,0,I$27/TEL_fec!I$27)</f>
        <v>2.275663171927929</v>
      </c>
      <c r="J88" s="349">
        <f>IF(J$27=0,0,J$27/TEL_fec!J$27)</f>
        <v>2.1249584446299141</v>
      </c>
      <c r="K88" s="349">
        <f>IF(K$27=0,0,K$27/TEL_fec!K$27)</f>
        <v>2.0658489029938427</v>
      </c>
      <c r="L88" s="349">
        <f>IF(L$27=0,0,L$27/TEL_fec!L$27)</f>
        <v>1.935343601164593</v>
      </c>
      <c r="M88" s="349">
        <f>IF(M$27=0,0,M$27/TEL_fec!M$27)</f>
        <v>1.8342434236864369</v>
      </c>
      <c r="N88" s="349">
        <f>IF(N$27=0,0,N$27/TEL_fec!N$27)</f>
        <v>1.7006830760715059</v>
      </c>
      <c r="O88" s="349">
        <f>IF(O$27=0,0,O$27/TEL_fec!O$27)</f>
        <v>1.6212982850256787</v>
      </c>
      <c r="P88" s="349">
        <f>IF(P$27=0,0,P$27/TEL_fec!P$27)</f>
        <v>1.6009780137513814</v>
      </c>
      <c r="Q88" s="349">
        <f>IF(Q$27=0,0,Q$27/TEL_fec!Q$27)</f>
        <v>1.6607301771389849</v>
      </c>
      <c r="R88" s="349">
        <f>IF(R$27=0,0,R$27/TEL_fec!R$27)</f>
        <v>1.4894242399505961</v>
      </c>
      <c r="S88" s="349">
        <f>IF(S$27=0,0,S$27/TEL_fec!S$27)</f>
        <v>1.4083844784325916</v>
      </c>
      <c r="T88" s="349">
        <f>IF(T$27=0,0,T$27/TEL_fec!T$27)</f>
        <v>1.2490664978082566</v>
      </c>
      <c r="U88" s="349">
        <f>IF(U$27=0,0,U$27/TEL_fec!U$27)</f>
        <v>1.2513974710193807</v>
      </c>
      <c r="V88" s="349">
        <f>IF(V$27=0,0,V$27/TEL_fec!V$27)</f>
        <v>1.2304858106426033</v>
      </c>
      <c r="W88" s="349">
        <f>IF(W$27=0,0,W$27/TEL_fec!W$27)</f>
        <v>1.355486217814718</v>
      </c>
      <c r="X88" s="349">
        <f>IF(X$27=0,0,X$27/TEL_fec!X$27)</f>
        <v>1.3448921433208845</v>
      </c>
      <c r="Y88" s="349">
        <f>IF(Y$27=0,0,Y$27/TEL_fec!Y$27)</f>
        <v>1.2195903446282732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1.5472777756961706</v>
      </c>
      <c r="C90" s="349">
        <f>IF(C$39=0,0,C$39/TEL_fec!C$39)</f>
        <v>1.3750134895932236</v>
      </c>
      <c r="D90" s="349">
        <f>IF(D$39=0,0,D$39/TEL_fec!D$39)</f>
        <v>1.3782457260397647</v>
      </c>
      <c r="E90" s="349">
        <f>IF(E$39=0,0,E$39/TEL_fec!E$39)</f>
        <v>1.2814398765802528</v>
      </c>
      <c r="F90" s="349">
        <f>IF(F$39=0,0,F$39/TEL_fec!F$39)</f>
        <v>1.1923083270594044</v>
      </c>
      <c r="G90" s="349">
        <f>IF(G$39=0,0,G$39/TEL_fec!G$39)</f>
        <v>1.1151205443182848</v>
      </c>
      <c r="H90" s="349">
        <f>IF(H$39=0,0,H$39/TEL_fec!H$39)</f>
        <v>1.0898931597407135</v>
      </c>
      <c r="I90" s="349">
        <f>IF(I$39=0,0,I$39/TEL_fec!I$39)</f>
        <v>0.92036203168270181</v>
      </c>
      <c r="J90" s="349">
        <f>IF(J$39=0,0,J$39/TEL_fec!J$39)</f>
        <v>0.95500458239925157</v>
      </c>
      <c r="K90" s="349">
        <f>IF(K$39=0,0,K$39/TEL_fec!K$39)</f>
        <v>0.8123428621962332</v>
      </c>
      <c r="L90" s="349">
        <f>IF(L$39=0,0,L$39/TEL_fec!L$39)</f>
        <v>0.84641507820600703</v>
      </c>
      <c r="M90" s="349">
        <f>IF(M$39=0,0,M$39/TEL_fec!M$39)</f>
        <v>0.81261781050249282</v>
      </c>
      <c r="N90" s="349">
        <f>IF(N$39=0,0,N$39/TEL_fec!N$39)</f>
        <v>0.75461016751799137</v>
      </c>
      <c r="O90" s="349">
        <f>IF(O$39=0,0,O$39/TEL_fec!O$39)</f>
        <v>0.76236006076567719</v>
      </c>
      <c r="P90" s="349">
        <f>IF(P$39=0,0,P$39/TEL_fec!P$39)</f>
        <v>0.74678001290161422</v>
      </c>
      <c r="Q90" s="349">
        <f>IF(Q$39=0,0,Q$39/TEL_fec!Q$39)</f>
        <v>0.7883746699395463</v>
      </c>
      <c r="R90" s="349">
        <f>IF(R$39=0,0,R$39/TEL_fec!R$39)</f>
        <v>0.78406003683931735</v>
      </c>
      <c r="S90" s="349">
        <f>IF(S$39=0,0,S$39/TEL_fec!S$39)</f>
        <v>0.74683104323313032</v>
      </c>
      <c r="T90" s="349">
        <f>IF(T$39=0,0,T$39/TEL_fec!T$39)</f>
        <v>0.72980033706611069</v>
      </c>
      <c r="U90" s="349">
        <f>IF(U$39=0,0,U$39/TEL_fec!U$39)</f>
        <v>0.71536891911921752</v>
      </c>
      <c r="V90" s="349">
        <f>IF(V$39=0,0,V$39/TEL_fec!V$39)</f>
        <v>0.70818208551179151</v>
      </c>
      <c r="W90" s="349">
        <f>IF(W$39=0,0,W$39/TEL_fec!W$39)</f>
        <v>0.72932073361925154</v>
      </c>
      <c r="X90" s="349">
        <f>IF(X$39=0,0,X$39/TEL_fec!X$39)</f>
        <v>0.7194286708343538</v>
      </c>
      <c r="Y90" s="349">
        <f>IF(Y$39=0,0,Y$39/TEL_fec!Y$39)</f>
        <v>0.71084604700760323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BG: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78.765388227339315</v>
      </c>
      <c r="C3" s="203">
        <v>95.447161479492706</v>
      </c>
      <c r="D3" s="203">
        <v>91.377216230097602</v>
      </c>
      <c r="E3" s="203">
        <v>144.02113697449161</v>
      </c>
      <c r="F3" s="203">
        <v>178.8004250386399</v>
      </c>
      <c r="G3" s="203">
        <v>193.7844625495957</v>
      </c>
      <c r="H3" s="203">
        <v>199.16197522367511</v>
      </c>
      <c r="I3" s="203">
        <v>214.2094556094556</v>
      </c>
      <c r="J3" s="203">
        <v>178.53334771044501</v>
      </c>
      <c r="K3" s="203">
        <v>171.6116551503226</v>
      </c>
      <c r="L3" s="203">
        <v>177.70909709078961</v>
      </c>
      <c r="M3" s="203">
        <v>195.4436417910448</v>
      </c>
      <c r="N3" s="203">
        <v>188.614865419636</v>
      </c>
      <c r="O3" s="203">
        <v>155.19345026293419</v>
      </c>
      <c r="P3" s="203">
        <v>181.59990938764579</v>
      </c>
      <c r="Q3" s="203">
        <v>222.610308</v>
      </c>
      <c r="R3" s="203">
        <v>215.63579567969839</v>
      </c>
      <c r="S3" s="203">
        <v>229.85554080770771</v>
      </c>
      <c r="T3" s="203">
        <v>187.6026286966046</v>
      </c>
      <c r="U3" s="203">
        <v>181.72230405851579</v>
      </c>
      <c r="V3" s="203">
        <v>169.25209263280249</v>
      </c>
      <c r="W3" s="203">
        <v>179.752819249602</v>
      </c>
      <c r="X3" s="203">
        <v>204.43861459100961</v>
      </c>
      <c r="Y3" s="203">
        <v>165.2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379.38452983403198</v>
      </c>
      <c r="C5" s="203">
        <v>425.61074545787147</v>
      </c>
      <c r="D5" s="203">
        <v>444.62173710975622</v>
      </c>
      <c r="E5" s="203">
        <v>423.98735594490307</v>
      </c>
      <c r="F5" s="203">
        <v>403.97835806064722</v>
      </c>
      <c r="G5" s="203">
        <v>393.38127622344382</v>
      </c>
      <c r="H5" s="203">
        <v>545.70720792586712</v>
      </c>
      <c r="I5" s="203">
        <v>432.54099491316231</v>
      </c>
      <c r="J5" s="203">
        <v>308.48111308647037</v>
      </c>
      <c r="K5" s="203">
        <v>339.73435814569388</v>
      </c>
      <c r="L5" s="203">
        <v>346.93624840750289</v>
      </c>
      <c r="M5" s="203">
        <v>318.18983873869752</v>
      </c>
      <c r="N5" s="203">
        <v>286.84953424998668</v>
      </c>
      <c r="O5" s="203">
        <v>288.59037727370838</v>
      </c>
      <c r="P5" s="203">
        <v>331.58444804561839</v>
      </c>
      <c r="Q5" s="203">
        <v>327.07525933798257</v>
      </c>
      <c r="R5" s="203">
        <v>290.63638758512491</v>
      </c>
      <c r="S5" s="203">
        <v>317.98156201393562</v>
      </c>
      <c r="T5" s="203">
        <v>361.97923224039249</v>
      </c>
      <c r="U5" s="203">
        <v>373.00290157276748</v>
      </c>
      <c r="V5" s="203">
        <v>426.86167127322233</v>
      </c>
      <c r="W5" s="203">
        <v>535.51184338169185</v>
      </c>
      <c r="X5" s="203">
        <v>480.47816191880958</v>
      </c>
      <c r="Y5" s="203">
        <v>418.01212851061058</v>
      </c>
      <c r="DA5" s="112" t="s">
        <v>2868</v>
      </c>
    </row>
    <row r="6" spans="1:105" ht="12" customHeight="1" x14ac:dyDescent="0.25">
      <c r="A6" s="154" t="s">
        <v>2112</v>
      </c>
      <c r="B6" s="338">
        <v>474.23066229253999</v>
      </c>
      <c r="C6" s="338">
        <v>450.51912917791299</v>
      </c>
      <c r="D6" s="338">
        <v>474.23066229253999</v>
      </c>
      <c r="E6" s="338">
        <v>474.23066229253999</v>
      </c>
      <c r="F6" s="338">
        <v>450.51912917791299</v>
      </c>
      <c r="G6" s="338">
        <v>426.80759606328598</v>
      </c>
      <c r="H6" s="338">
        <v>592.788327865675</v>
      </c>
      <c r="I6" s="338">
        <v>569.07679475104806</v>
      </c>
      <c r="J6" s="338">
        <v>545.36526163642111</v>
      </c>
      <c r="K6" s="338">
        <v>545.36526163642111</v>
      </c>
      <c r="L6" s="338">
        <v>521.65372852179416</v>
      </c>
      <c r="M6" s="338">
        <v>497.94219540716722</v>
      </c>
      <c r="N6" s="338">
        <v>497.94219540716722</v>
      </c>
      <c r="O6" s="338">
        <v>474.23066229254022</v>
      </c>
      <c r="P6" s="338">
        <v>450.51912917791321</v>
      </c>
      <c r="Q6" s="338">
        <v>450.51912917791321</v>
      </c>
      <c r="R6" s="338">
        <v>426.80759606328621</v>
      </c>
      <c r="S6" s="338">
        <v>403.09606294865921</v>
      </c>
      <c r="T6" s="338">
        <v>403.09606294865921</v>
      </c>
      <c r="U6" s="338">
        <v>403.09606294865921</v>
      </c>
      <c r="V6" s="338">
        <v>450.51912917791321</v>
      </c>
      <c r="W6" s="338">
        <v>569.07679475104817</v>
      </c>
      <c r="X6" s="338">
        <v>545.36526163642122</v>
      </c>
      <c r="Y6" s="338">
        <v>521.65372852179428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47.423066229253998</v>
      </c>
      <c r="E7" s="340">
        <v>0</v>
      </c>
      <c r="F7" s="340">
        <v>0</v>
      </c>
      <c r="G7" s="340">
        <v>0</v>
      </c>
      <c r="H7" s="340">
        <v>165.98073180238899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23.711533114626999</v>
      </c>
      <c r="V7" s="340">
        <v>71.134599343880993</v>
      </c>
      <c r="W7" s="340">
        <v>118.557665573135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23.711533114627002</v>
      </c>
      <c r="D8" s="342">
        <f t="shared" si="0"/>
        <v>23.711533114627002</v>
      </c>
      <c r="E8" s="342">
        <f t="shared" si="0"/>
        <v>0</v>
      </c>
      <c r="F8" s="342">
        <f t="shared" si="0"/>
        <v>23.711533114627002</v>
      </c>
      <c r="G8" s="342">
        <f t="shared" si="0"/>
        <v>23.711533114627002</v>
      </c>
      <c r="H8" s="342">
        <f t="shared" si="0"/>
        <v>0</v>
      </c>
      <c r="I8" s="342">
        <f t="shared" si="0"/>
        <v>23.711533114626945</v>
      </c>
      <c r="J8" s="342">
        <f t="shared" si="0"/>
        <v>23.711533114626945</v>
      </c>
      <c r="K8" s="342">
        <f t="shared" si="0"/>
        <v>0</v>
      </c>
      <c r="L8" s="342">
        <f t="shared" si="0"/>
        <v>23.711533114626945</v>
      </c>
      <c r="M8" s="342">
        <f t="shared" si="0"/>
        <v>23.711533114626945</v>
      </c>
      <c r="N8" s="342">
        <f t="shared" si="0"/>
        <v>0</v>
      </c>
      <c r="O8" s="342">
        <f t="shared" si="0"/>
        <v>23.711533114627002</v>
      </c>
      <c r="P8" s="342">
        <f t="shared" si="0"/>
        <v>23.711533114627002</v>
      </c>
      <c r="Q8" s="342">
        <f t="shared" si="0"/>
        <v>0</v>
      </c>
      <c r="R8" s="342">
        <f t="shared" si="0"/>
        <v>23.711533114627002</v>
      </c>
      <c r="S8" s="342">
        <f t="shared" si="0"/>
        <v>23.711533114627002</v>
      </c>
      <c r="T8" s="342">
        <f t="shared" si="0"/>
        <v>0</v>
      </c>
      <c r="U8" s="342">
        <f t="shared" si="0"/>
        <v>23.711533114627002</v>
      </c>
      <c r="V8" s="342">
        <f t="shared" si="0"/>
        <v>23.711533114627002</v>
      </c>
      <c r="W8" s="342">
        <f t="shared" si="0"/>
        <v>0</v>
      </c>
      <c r="X8" s="342">
        <f t="shared" si="0"/>
        <v>23.711533114626945</v>
      </c>
      <c r="Y8" s="342">
        <f t="shared" si="0"/>
        <v>23.711533114626945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94.846132458508009</v>
      </c>
      <c r="C9" s="343">
        <f t="shared" si="1"/>
        <v>24.908383720041513</v>
      </c>
      <c r="D9" s="343">
        <f t="shared" si="1"/>
        <v>29.608925182783764</v>
      </c>
      <c r="E9" s="343">
        <f t="shared" si="1"/>
        <v>50.243306347636917</v>
      </c>
      <c r="F9" s="343">
        <f t="shared" si="1"/>
        <v>46.540771117265763</v>
      </c>
      <c r="G9" s="343">
        <f t="shared" si="1"/>
        <v>33.426319839842165</v>
      </c>
      <c r="H9" s="343">
        <f t="shared" si="1"/>
        <v>47.081119939807877</v>
      </c>
      <c r="I9" s="343">
        <f t="shared" si="1"/>
        <v>136.53579983788575</v>
      </c>
      <c r="J9" s="343">
        <f t="shared" si="1"/>
        <v>236.88414854995074</v>
      </c>
      <c r="K9" s="343">
        <f t="shared" si="1"/>
        <v>205.63090349072723</v>
      </c>
      <c r="L9" s="343">
        <f t="shared" si="1"/>
        <v>174.71748011429128</v>
      </c>
      <c r="M9" s="343">
        <f t="shared" si="1"/>
        <v>179.7523566684697</v>
      </c>
      <c r="N9" s="343">
        <f t="shared" si="1"/>
        <v>211.09266115718054</v>
      </c>
      <c r="O9" s="343">
        <f t="shared" si="1"/>
        <v>185.64028501883183</v>
      </c>
      <c r="P9" s="343">
        <f t="shared" si="1"/>
        <v>118.93468113229483</v>
      </c>
      <c r="Q9" s="343">
        <f t="shared" si="1"/>
        <v>123.44386983993064</v>
      </c>
      <c r="R9" s="343">
        <f t="shared" si="1"/>
        <v>136.1712084781613</v>
      </c>
      <c r="S9" s="343">
        <f t="shared" si="1"/>
        <v>85.114500934723594</v>
      </c>
      <c r="T9" s="343">
        <f t="shared" si="1"/>
        <v>41.116830708266718</v>
      </c>
      <c r="U9" s="343">
        <f t="shared" si="1"/>
        <v>30.093161375891725</v>
      </c>
      <c r="V9" s="343">
        <f t="shared" si="1"/>
        <v>23.657457904690887</v>
      </c>
      <c r="W9" s="343">
        <f t="shared" si="1"/>
        <v>33.564951369356322</v>
      </c>
      <c r="X9" s="343">
        <f t="shared" si="1"/>
        <v>64.887099717611648</v>
      </c>
      <c r="Y9" s="343">
        <f t="shared" si="1"/>
        <v>103.6416000111837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47.106792777300093</v>
      </c>
      <c r="C12" s="210">
        <v>50.570679277730022</v>
      </c>
      <c r="D12" s="210">
        <v>55.474376612209809</v>
      </c>
      <c r="E12" s="210">
        <v>58.304643164230427</v>
      </c>
      <c r="F12" s="210">
        <v>60.438779019776447</v>
      </c>
      <c r="G12" s="210">
        <v>57.252536543422188</v>
      </c>
      <c r="H12" s="210">
        <v>73.757093723129827</v>
      </c>
      <c r="I12" s="210">
        <v>60.06509028374893</v>
      </c>
      <c r="J12" s="210">
        <v>46.735081685296642</v>
      </c>
      <c r="K12" s="210">
        <v>57.66689595872743</v>
      </c>
      <c r="L12" s="210">
        <v>59.899398108340499</v>
      </c>
      <c r="M12" s="210">
        <v>56.332072226999138</v>
      </c>
      <c r="N12" s="210">
        <v>55.118486672398959</v>
      </c>
      <c r="O12" s="210">
        <v>57.836027515047292</v>
      </c>
      <c r="P12" s="210">
        <v>63.829320722269998</v>
      </c>
      <c r="Q12" s="210">
        <v>61.924591573516757</v>
      </c>
      <c r="R12" s="210">
        <v>57.831728288908003</v>
      </c>
      <c r="S12" s="210">
        <v>62.266036113499567</v>
      </c>
      <c r="T12" s="210">
        <v>70.826139294926904</v>
      </c>
      <c r="U12" s="210">
        <v>69.674376612209798</v>
      </c>
      <c r="V12" s="210">
        <v>81.585296646603609</v>
      </c>
      <c r="W12" s="210">
        <v>89.900859845227856</v>
      </c>
      <c r="X12" s="210">
        <v>74.941788478073946</v>
      </c>
      <c r="Y12" s="210">
        <v>67.887532244196038</v>
      </c>
      <c r="DA12" s="109" t="s">
        <v>2871</v>
      </c>
    </row>
    <row r="13" spans="1:105" ht="12" customHeight="1" x14ac:dyDescent="0.25">
      <c r="A13" s="24" t="s">
        <v>28</v>
      </c>
      <c r="B13" s="213">
        <v>0.42682717110920038</v>
      </c>
      <c r="C13" s="213">
        <v>0.33654342218400679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0.65588993981083399</v>
      </c>
      <c r="M13" s="213">
        <v>0.635597592433362</v>
      </c>
      <c r="N13" s="213">
        <v>1.2372312983662941</v>
      </c>
      <c r="O13" s="213">
        <v>0.61083404987102319</v>
      </c>
      <c r="P13" s="213">
        <v>0</v>
      </c>
      <c r="Q13" s="213">
        <v>0.66053310404127252</v>
      </c>
      <c r="R13" s="213">
        <v>0</v>
      </c>
      <c r="S13" s="213">
        <v>0.24445399828030959</v>
      </c>
      <c r="T13" s="213">
        <v>0.21160791057609629</v>
      </c>
      <c r="U13" s="213">
        <v>2.3043852106620809E-2</v>
      </c>
      <c r="V13" s="213">
        <v>4.4797936371453143E-2</v>
      </c>
      <c r="W13" s="213">
        <v>2.8030954428202921E-2</v>
      </c>
      <c r="X13" s="213">
        <v>0.12742906276870161</v>
      </c>
      <c r="Y13" s="213">
        <v>3.8177128116938949E-2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29.975150472914873</v>
      </c>
      <c r="C14" s="204">
        <f t="shared" si="2"/>
        <v>26.177558039552881</v>
      </c>
      <c r="D14" s="204">
        <f t="shared" si="2"/>
        <v>29.196560619088569</v>
      </c>
      <c r="E14" s="204">
        <f t="shared" si="2"/>
        <v>29.134393809114361</v>
      </c>
      <c r="F14" s="204">
        <f t="shared" si="2"/>
        <v>29.417454858125542</v>
      </c>
      <c r="G14" s="204">
        <f t="shared" si="2"/>
        <v>24.716938950988823</v>
      </c>
      <c r="H14" s="204">
        <f t="shared" si="2"/>
        <v>29.94325021496131</v>
      </c>
      <c r="I14" s="204">
        <f t="shared" si="2"/>
        <v>11.629406706792777</v>
      </c>
      <c r="J14" s="204">
        <f t="shared" si="2"/>
        <v>2.8661220980223558</v>
      </c>
      <c r="K14" s="204">
        <f t="shared" si="2"/>
        <v>2.1090283748925192</v>
      </c>
      <c r="L14" s="204">
        <f t="shared" si="2"/>
        <v>1.098710232158211</v>
      </c>
      <c r="M14" s="204">
        <f t="shared" si="2"/>
        <v>1.098710232158211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0.64574376612209794</v>
      </c>
      <c r="T14" s="204">
        <f t="shared" si="2"/>
        <v>0.99398108340498703</v>
      </c>
      <c r="U14" s="204">
        <f t="shared" si="2"/>
        <v>0.80911435941530496</v>
      </c>
      <c r="V14" s="204">
        <f t="shared" si="2"/>
        <v>1.2981083404987104</v>
      </c>
      <c r="W14" s="204">
        <f t="shared" si="2"/>
        <v>1.6042992261392945</v>
      </c>
      <c r="X14" s="204">
        <f t="shared" si="2"/>
        <v>1.1931212381771281</v>
      </c>
      <c r="Y14" s="204">
        <f t="shared" si="2"/>
        <v>0.81049011177987951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1.2479793637145311</v>
      </c>
      <c r="G16" s="204">
        <v>1.2479793637145311</v>
      </c>
      <c r="H16" s="204">
        <v>1.2479793637145311</v>
      </c>
      <c r="I16" s="204">
        <v>0</v>
      </c>
      <c r="J16" s="204">
        <v>0</v>
      </c>
      <c r="K16" s="204">
        <v>1.098710232158211</v>
      </c>
      <c r="L16" s="204">
        <v>1.098710232158211</v>
      </c>
      <c r="M16" s="204">
        <v>1.098710232158211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0.35597592433361991</v>
      </c>
      <c r="T16" s="204">
        <v>0.42295786758383491</v>
      </c>
      <c r="U16" s="204">
        <v>0.40765262252794487</v>
      </c>
      <c r="V16" s="204">
        <v>0.27248495270851247</v>
      </c>
      <c r="W16" s="204">
        <v>0.34385210662080817</v>
      </c>
      <c r="X16" s="204">
        <v>0.42631126397248492</v>
      </c>
      <c r="Y16" s="204">
        <v>0.38125537403267412</v>
      </c>
      <c r="DA16" s="71" t="s">
        <v>2874</v>
      </c>
    </row>
    <row r="17" spans="1:105" ht="12" customHeight="1" x14ac:dyDescent="0.25">
      <c r="A17" s="18" t="s">
        <v>71</v>
      </c>
      <c r="B17" s="204">
        <v>1.026999140154772</v>
      </c>
      <c r="C17" s="204">
        <v>2.0540842648323299</v>
      </c>
      <c r="D17" s="204">
        <v>4.1081685296646597</v>
      </c>
      <c r="E17" s="204">
        <v>3.0810834049871021</v>
      </c>
      <c r="F17" s="204">
        <v>3.0810834049871021</v>
      </c>
      <c r="G17" s="204">
        <v>5.135167669819432</v>
      </c>
      <c r="H17" s="204">
        <v>4</v>
      </c>
      <c r="I17" s="204">
        <v>3.0309544282029228</v>
      </c>
      <c r="J17" s="204">
        <v>0</v>
      </c>
      <c r="K17" s="204">
        <v>1.010318142734308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0.1980223559759243</v>
      </c>
      <c r="T17" s="204">
        <v>0.50412725709372308</v>
      </c>
      <c r="U17" s="204">
        <v>0.32029234737747198</v>
      </c>
      <c r="V17" s="204">
        <v>0.93963886500429927</v>
      </c>
      <c r="W17" s="204">
        <v>1.1649183147033531</v>
      </c>
      <c r="X17" s="204">
        <v>0.30920034393809109</v>
      </c>
      <c r="Y17" s="204">
        <v>0.2980223559759243</v>
      </c>
      <c r="DA17" s="71" t="s">
        <v>2875</v>
      </c>
    </row>
    <row r="18" spans="1:105" ht="12" customHeight="1" x14ac:dyDescent="0.25">
      <c r="A18" s="18" t="s">
        <v>32</v>
      </c>
      <c r="B18" s="204">
        <v>28.948151332760101</v>
      </c>
      <c r="C18" s="204">
        <v>24.123473774720551</v>
      </c>
      <c r="D18" s="204">
        <v>25.088392089423909</v>
      </c>
      <c r="E18" s="204">
        <v>26.053310404127259</v>
      </c>
      <c r="F18" s="204">
        <v>25.088392089423909</v>
      </c>
      <c r="G18" s="204">
        <v>18.33379191745486</v>
      </c>
      <c r="H18" s="204">
        <v>24.695270851246779</v>
      </c>
      <c r="I18" s="204">
        <v>8.5984522785898534</v>
      </c>
      <c r="J18" s="204">
        <v>2.8661220980223558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9.1745485812553734E-2</v>
      </c>
      <c r="T18" s="204">
        <v>6.6895958727429067E-2</v>
      </c>
      <c r="U18" s="204">
        <v>8.116938950988821E-2</v>
      </c>
      <c r="V18" s="204">
        <v>8.5984522785898534E-2</v>
      </c>
      <c r="W18" s="204">
        <v>9.5528804815133275E-2</v>
      </c>
      <c r="X18" s="204">
        <v>6.9733447979363719E-2</v>
      </c>
      <c r="Y18" s="204">
        <v>8.2201203783318993E-2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0.38787618228718829</v>
      </c>
      <c r="Y19" s="204">
        <v>4.901117798796216E-2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0.32244196044711948</v>
      </c>
      <c r="F20" s="204">
        <f t="shared" si="3"/>
        <v>0.12897678417884781</v>
      </c>
      <c r="G20" s="204">
        <f t="shared" si="3"/>
        <v>0</v>
      </c>
      <c r="H20" s="204">
        <f t="shared" si="3"/>
        <v>0.1719690455717971</v>
      </c>
      <c r="I20" s="204">
        <f t="shared" si="3"/>
        <v>7.4592433361994841</v>
      </c>
      <c r="J20" s="204">
        <f t="shared" si="3"/>
        <v>4.8797076526225274</v>
      </c>
      <c r="K20" s="204">
        <f t="shared" si="3"/>
        <v>8.4478933791917452</v>
      </c>
      <c r="L20" s="204">
        <f t="shared" si="3"/>
        <v>14.05864144453998</v>
      </c>
      <c r="M20" s="204">
        <f t="shared" si="3"/>
        <v>13.521066208082541</v>
      </c>
      <c r="N20" s="204">
        <f t="shared" si="3"/>
        <v>10.038693035253649</v>
      </c>
      <c r="O20" s="204">
        <f t="shared" si="3"/>
        <v>4.1058469475494404</v>
      </c>
      <c r="P20" s="204">
        <f t="shared" si="3"/>
        <v>5.1161650902837481</v>
      </c>
      <c r="Q20" s="204">
        <f t="shared" si="3"/>
        <v>3.6974204643164228</v>
      </c>
      <c r="R20" s="204">
        <f t="shared" si="3"/>
        <v>1.6552020636285469</v>
      </c>
      <c r="S20" s="204">
        <f t="shared" si="3"/>
        <v>3.629750644883921</v>
      </c>
      <c r="T20" s="204">
        <f t="shared" si="3"/>
        <v>4.7037833190025804</v>
      </c>
      <c r="U20" s="204">
        <f t="shared" si="3"/>
        <v>7.4135855546001714</v>
      </c>
      <c r="V20" s="204">
        <f t="shared" si="3"/>
        <v>8.4455717970765249</v>
      </c>
      <c r="W20" s="204">
        <f t="shared" si="3"/>
        <v>6.94883920894239</v>
      </c>
      <c r="X20" s="204">
        <f t="shared" si="3"/>
        <v>3.559845227858986</v>
      </c>
      <c r="Y20" s="204">
        <f t="shared" si="3"/>
        <v>2.9331900257953571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0.32244196044711948</v>
      </c>
      <c r="F21" s="204">
        <v>0.12897678417884781</v>
      </c>
      <c r="G21" s="204">
        <v>0</v>
      </c>
      <c r="H21" s="204">
        <v>0.1719690455717971</v>
      </c>
      <c r="I21" s="204">
        <v>7.4592433361994841</v>
      </c>
      <c r="J21" s="204">
        <v>4.8797076526225274</v>
      </c>
      <c r="K21" s="204">
        <v>8.4478933791917452</v>
      </c>
      <c r="L21" s="204">
        <v>14.05864144453998</v>
      </c>
      <c r="M21" s="204">
        <v>13.521066208082541</v>
      </c>
      <c r="N21" s="204">
        <v>10.038693035253649</v>
      </c>
      <c r="O21" s="204">
        <v>4.1058469475494404</v>
      </c>
      <c r="P21" s="204">
        <v>5.1161650902837481</v>
      </c>
      <c r="Q21" s="204">
        <v>3.6974204643164228</v>
      </c>
      <c r="R21" s="204">
        <v>1.6552020636285469</v>
      </c>
      <c r="S21" s="204">
        <v>3.629750644883921</v>
      </c>
      <c r="T21" s="204">
        <v>4.7037833190025804</v>
      </c>
      <c r="U21" s="204">
        <v>7.4135855546001714</v>
      </c>
      <c r="V21" s="204">
        <v>8.4455717970765249</v>
      </c>
      <c r="W21" s="204">
        <v>6.94883920894239</v>
      </c>
      <c r="X21" s="204">
        <v>3.559845227858986</v>
      </c>
      <c r="Y21" s="204">
        <v>2.9331900257953571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7.2608770421324156</v>
      </c>
      <c r="C23" s="204">
        <f t="shared" si="4"/>
        <v>12.252794496990539</v>
      </c>
      <c r="D23" s="204">
        <f t="shared" si="4"/>
        <v>13.136543422183999</v>
      </c>
      <c r="E23" s="204">
        <f t="shared" si="4"/>
        <v>14.402407566638001</v>
      </c>
      <c r="F23" s="204">
        <f t="shared" si="4"/>
        <v>15.88323301805675</v>
      </c>
      <c r="G23" s="204">
        <f t="shared" si="4"/>
        <v>20.684092863284611</v>
      </c>
      <c r="H23" s="204">
        <f t="shared" si="4"/>
        <v>29.210834049871021</v>
      </c>
      <c r="I23" s="204">
        <f t="shared" si="4"/>
        <v>25.843164230438529</v>
      </c>
      <c r="J23" s="204">
        <f t="shared" si="4"/>
        <v>22.28435081685296</v>
      </c>
      <c r="K23" s="204">
        <f t="shared" si="4"/>
        <v>34.728202923473773</v>
      </c>
      <c r="L23" s="204">
        <f t="shared" si="4"/>
        <v>29.186930352536539</v>
      </c>
      <c r="M23" s="204">
        <f t="shared" si="4"/>
        <v>25.34153052450559</v>
      </c>
      <c r="N23" s="204">
        <f t="shared" si="4"/>
        <v>28.255460017196899</v>
      </c>
      <c r="O23" s="204">
        <f t="shared" si="4"/>
        <v>37.618228718830608</v>
      </c>
      <c r="P23" s="204">
        <f t="shared" si="4"/>
        <v>41.75030094582975</v>
      </c>
      <c r="Q23" s="204">
        <f t="shared" si="4"/>
        <v>39.767841788478073</v>
      </c>
      <c r="R23" s="204">
        <f t="shared" si="4"/>
        <v>38.979621668099739</v>
      </c>
      <c r="S23" s="204">
        <f t="shared" si="4"/>
        <v>38.231900257953569</v>
      </c>
      <c r="T23" s="204">
        <f t="shared" si="4"/>
        <v>43.286500429922611</v>
      </c>
      <c r="U23" s="204">
        <f t="shared" si="4"/>
        <v>40.37876182287188</v>
      </c>
      <c r="V23" s="204">
        <f t="shared" si="4"/>
        <v>49.585296646603609</v>
      </c>
      <c r="W23" s="204">
        <f t="shared" si="4"/>
        <v>52.999656061908851</v>
      </c>
      <c r="X23" s="204">
        <f t="shared" si="4"/>
        <v>45.293293207222703</v>
      </c>
      <c r="Y23" s="204">
        <f t="shared" si="4"/>
        <v>43.36577815993121</v>
      </c>
      <c r="DA23" s="71"/>
    </row>
    <row r="24" spans="1:105" ht="12" customHeight="1" x14ac:dyDescent="0.25">
      <c r="A24" s="18" t="s">
        <v>38</v>
      </c>
      <c r="B24" s="204">
        <v>7.2608770421324156</v>
      </c>
      <c r="C24" s="204">
        <v>12.252794496990539</v>
      </c>
      <c r="D24" s="204">
        <v>13.136543422183999</v>
      </c>
      <c r="E24" s="204">
        <v>14.402407566638001</v>
      </c>
      <c r="F24" s="204">
        <v>15.88323301805675</v>
      </c>
      <c r="G24" s="204">
        <v>20.684092863284611</v>
      </c>
      <c r="H24" s="204">
        <v>29.210834049871021</v>
      </c>
      <c r="I24" s="204">
        <v>25.843164230438529</v>
      </c>
      <c r="J24" s="204">
        <v>22.28435081685296</v>
      </c>
      <c r="K24" s="204">
        <v>34.728202923473773</v>
      </c>
      <c r="L24" s="204">
        <v>29.186930352536539</v>
      </c>
      <c r="M24" s="204">
        <v>25.34153052450559</v>
      </c>
      <c r="N24" s="204">
        <v>28.255460017196899</v>
      </c>
      <c r="O24" s="204">
        <v>37.618228718830608</v>
      </c>
      <c r="P24" s="204">
        <v>41.75030094582975</v>
      </c>
      <c r="Q24" s="204">
        <v>39.767841788478073</v>
      </c>
      <c r="R24" s="204">
        <v>38.979621668099739</v>
      </c>
      <c r="S24" s="204">
        <v>38.231900257953569</v>
      </c>
      <c r="T24" s="204">
        <v>43.286500429922611</v>
      </c>
      <c r="U24" s="204">
        <v>40.37876182287188</v>
      </c>
      <c r="V24" s="204">
        <v>49.585296646603609</v>
      </c>
      <c r="W24" s="204">
        <v>52.999656061908851</v>
      </c>
      <c r="X24" s="204">
        <v>45.293293207222703</v>
      </c>
      <c r="Y24" s="204">
        <v>43.36577815993121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7.1625107480653469E-2</v>
      </c>
      <c r="C30" s="204">
        <v>2.3903697334479789E-2</v>
      </c>
      <c r="D30" s="204">
        <v>7.1625107480653469E-2</v>
      </c>
      <c r="E30" s="204">
        <v>0</v>
      </c>
      <c r="F30" s="204">
        <v>4.7807394668959592E-2</v>
      </c>
      <c r="G30" s="204">
        <v>7.1625107480653469E-2</v>
      </c>
      <c r="H30" s="204">
        <v>7.1625107480653469E-2</v>
      </c>
      <c r="I30" s="204">
        <v>0</v>
      </c>
      <c r="J30" s="204">
        <v>2.3903697334479789E-2</v>
      </c>
      <c r="K30" s="204">
        <v>0</v>
      </c>
      <c r="L30" s="204">
        <v>2.3903697334479789E-2</v>
      </c>
      <c r="M30" s="204">
        <v>0</v>
      </c>
      <c r="N30" s="204">
        <v>2.3903697334479789E-2</v>
      </c>
      <c r="O30" s="204">
        <v>2.3903697334479789E-2</v>
      </c>
      <c r="P30" s="204">
        <v>2.3903697334479789E-2</v>
      </c>
      <c r="Q30" s="204">
        <v>0</v>
      </c>
      <c r="R30" s="204">
        <v>0</v>
      </c>
      <c r="S30" s="204">
        <v>1.719690455717971E-3</v>
      </c>
      <c r="T30" s="204">
        <v>4.0670679277730007E-2</v>
      </c>
      <c r="U30" s="204">
        <v>1.418744625967326E-2</v>
      </c>
      <c r="V30" s="204">
        <v>1.3155631986242479E-2</v>
      </c>
      <c r="W30" s="204">
        <v>1.2209802235597591E-2</v>
      </c>
      <c r="X30" s="204">
        <v>1.8658641444539981E-2</v>
      </c>
      <c r="Y30" s="204">
        <v>1.0060189165950129E-2</v>
      </c>
      <c r="DA30" s="71" t="s">
        <v>2886</v>
      </c>
    </row>
    <row r="31" spans="1:105" ht="12" customHeight="1" x14ac:dyDescent="0.25">
      <c r="A31" s="21" t="s">
        <v>40</v>
      </c>
      <c r="B31" s="207">
        <v>9.3723129836629404</v>
      </c>
      <c r="C31" s="207">
        <v>11.779879621668099</v>
      </c>
      <c r="D31" s="207">
        <v>13.06964746345658</v>
      </c>
      <c r="E31" s="207">
        <v>14.445399828030951</v>
      </c>
      <c r="F31" s="207">
        <v>14.961306964746351</v>
      </c>
      <c r="G31" s="207">
        <v>11.779879621668099</v>
      </c>
      <c r="H31" s="207">
        <v>14.359415305245051</v>
      </c>
      <c r="I31" s="207">
        <v>15.13327601031814</v>
      </c>
      <c r="J31" s="207">
        <v>16.680997420464319</v>
      </c>
      <c r="K31" s="207">
        <v>12.381771281169391</v>
      </c>
      <c r="L31" s="207">
        <v>14.875322441960449</v>
      </c>
      <c r="M31" s="207">
        <v>15.735167669819431</v>
      </c>
      <c r="N31" s="207">
        <v>15.563198624247629</v>
      </c>
      <c r="O31" s="207">
        <v>15.47721410146174</v>
      </c>
      <c r="P31" s="207">
        <v>16.938950988822011</v>
      </c>
      <c r="Q31" s="207">
        <v>17.798796216681001</v>
      </c>
      <c r="R31" s="207">
        <v>17.19690455717971</v>
      </c>
      <c r="S31" s="207">
        <v>19.51246775580395</v>
      </c>
      <c r="T31" s="207">
        <v>21.589595872742901</v>
      </c>
      <c r="U31" s="207">
        <v>21.035683576956149</v>
      </c>
      <c r="V31" s="207">
        <v>22.198366294067061</v>
      </c>
      <c r="W31" s="207">
        <v>28.307824591573521</v>
      </c>
      <c r="X31" s="207">
        <v>24.749441100601889</v>
      </c>
      <c r="Y31" s="207">
        <v>20.729836629406709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98.737438317863763</v>
      </c>
      <c r="C33" s="203">
        <f>WWP_emi!C5</f>
        <v>86.074296861708021</v>
      </c>
      <c r="D33" s="203">
        <f>WWP_emi!D5</f>
        <v>94.046281198179742</v>
      </c>
      <c r="E33" s="203">
        <f>WWP_emi!E5</f>
        <v>94.744081078454769</v>
      </c>
      <c r="F33" s="203">
        <f>WWP_emi!F5</f>
        <v>94.459773238388479</v>
      </c>
      <c r="G33" s="203">
        <f>WWP_emi!G5</f>
        <v>109.0997906385921</v>
      </c>
      <c r="H33" s="203">
        <f>WWP_emi!H5</f>
        <v>144.18550367768779</v>
      </c>
      <c r="I33" s="203">
        <f>WWP_emi!I5</f>
        <v>128.86157915754799</v>
      </c>
      <c r="J33" s="203">
        <f>WWP_emi!J5</f>
        <v>20.74933908034534</v>
      </c>
      <c r="K33" s="203">
        <f>WWP_emi!K5</f>
        <v>25.87944851974494</v>
      </c>
      <c r="L33" s="203">
        <f>WWP_emi!L5</f>
        <v>38.576441566467658</v>
      </c>
      <c r="M33" s="203">
        <f>WWP_emi!M5</f>
        <v>37.2519808339528</v>
      </c>
      <c r="N33" s="203">
        <f>WWP_emi!N5</f>
        <v>28.6811880062847</v>
      </c>
      <c r="O33" s="203">
        <f>WWP_emi!O5</f>
        <v>12.13576473444741</v>
      </c>
      <c r="P33" s="203">
        <f>WWP_emi!P5</f>
        <v>12.01682195981329</v>
      </c>
      <c r="Q33" s="203">
        <f>WWP_emi!Q5</f>
        <v>11.314462080363651</v>
      </c>
      <c r="R33" s="203">
        <f>WWP_emi!R5</f>
        <v>3.887730000049527</v>
      </c>
      <c r="S33" s="203">
        <f>WWP_emi!S5</f>
        <v>11.33378673343919</v>
      </c>
      <c r="T33" s="203">
        <f>WWP_emi!T5</f>
        <v>14.756952099498919</v>
      </c>
      <c r="U33" s="203">
        <f>WWP_emi!U5</f>
        <v>19.83477267173015</v>
      </c>
      <c r="V33" s="203">
        <f>WWP_emi!V5</f>
        <v>23.91344860850316</v>
      </c>
      <c r="W33" s="203">
        <f>WWP_emi!W5</f>
        <v>21.259245046810442</v>
      </c>
      <c r="X33" s="203">
        <f>WWP_emi!X5</f>
        <v>12.383385173662081</v>
      </c>
      <c r="Y33" s="203">
        <f>WWP_emi!Y5</f>
        <v>9.3848388160974157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598.06463013089569</v>
      </c>
      <c r="C35" s="284">
        <f t="shared" si="5"/>
        <v>529.82905404259077</v>
      </c>
      <c r="D35" s="284">
        <f t="shared" si="5"/>
        <v>607.09199624247037</v>
      </c>
      <c r="E35" s="284">
        <f t="shared" si="5"/>
        <v>404.83393194262237</v>
      </c>
      <c r="F35" s="284">
        <f t="shared" si="5"/>
        <v>338.02368762107386</v>
      </c>
      <c r="G35" s="284">
        <f t="shared" si="5"/>
        <v>295.4444117457013</v>
      </c>
      <c r="H35" s="284">
        <f t="shared" si="5"/>
        <v>370.33722747675409</v>
      </c>
      <c r="I35" s="284">
        <f t="shared" si="5"/>
        <v>280.40354293817433</v>
      </c>
      <c r="J35" s="284">
        <f t="shared" si="5"/>
        <v>261.77228111520157</v>
      </c>
      <c r="K35" s="284">
        <f t="shared" si="5"/>
        <v>336.03134885106908</v>
      </c>
      <c r="L35" s="284">
        <f t="shared" si="5"/>
        <v>337.06433204001121</v>
      </c>
      <c r="M35" s="284">
        <f t="shared" si="5"/>
        <v>288.22668115868203</v>
      </c>
      <c r="N35" s="284">
        <f t="shared" si="5"/>
        <v>292.22769133159096</v>
      </c>
      <c r="O35" s="284">
        <f t="shared" si="5"/>
        <v>372.67054387320769</v>
      </c>
      <c r="P35" s="284">
        <f t="shared" si="5"/>
        <v>351.48321900325959</v>
      </c>
      <c r="Q35" s="284">
        <f t="shared" si="5"/>
        <v>278.17486139732915</v>
      </c>
      <c r="R35" s="284">
        <f t="shared" si="5"/>
        <v>268.19168917024439</v>
      </c>
      <c r="S35" s="284">
        <f t="shared" si="5"/>
        <v>270.89203895062951</v>
      </c>
      <c r="T35" s="284">
        <f t="shared" si="5"/>
        <v>377.53276586261808</v>
      </c>
      <c r="U35" s="284">
        <f t="shared" si="5"/>
        <v>383.41125473389434</v>
      </c>
      <c r="V35" s="284">
        <f t="shared" si="5"/>
        <v>482.03419749500745</v>
      </c>
      <c r="W35" s="284">
        <f t="shared" si="5"/>
        <v>500.13602134602905</v>
      </c>
      <c r="X35" s="284">
        <f t="shared" si="5"/>
        <v>366.57354887675694</v>
      </c>
      <c r="Y35" s="284">
        <f t="shared" si="5"/>
        <v>410.94147847576295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124.16635121602806</v>
      </c>
      <c r="C36" s="344">
        <f t="shared" si="6"/>
        <v>118.81908485023364</v>
      </c>
      <c r="D36" s="344">
        <f t="shared" si="6"/>
        <v>124.7675765310498</v>
      </c>
      <c r="E36" s="344">
        <f t="shared" si="6"/>
        <v>137.51505167952951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135.15873100424491</v>
      </c>
      <c r="I36" s="344">
        <f t="shared" si="6"/>
        <v>138.86565895518808</v>
      </c>
      <c r="J36" s="344">
        <f t="shared" si="6"/>
        <v>151.50062581690804</v>
      </c>
      <c r="K36" s="344">
        <f t="shared" si="6"/>
        <v>169.74113620264802</v>
      </c>
      <c r="L36" s="344">
        <f t="shared" si="6"/>
        <v>172.65246391315134</v>
      </c>
      <c r="M36" s="344">
        <f t="shared" si="6"/>
        <v>177.03919286140345</v>
      </c>
      <c r="N36" s="344">
        <f t="shared" si="6"/>
        <v>192.15121550228389</v>
      </c>
      <c r="O36" s="344">
        <f t="shared" si="6"/>
        <v>200.40871792545508</v>
      </c>
      <c r="P36" s="344">
        <f t="shared" si="6"/>
        <v>192.49793257338942</v>
      </c>
      <c r="Q36" s="344">
        <f t="shared" si="6"/>
        <v>189.32826560729589</v>
      </c>
      <c r="R36" s="344">
        <f t="shared" si="6"/>
        <v>198.98309626481159</v>
      </c>
      <c r="S36" s="344">
        <f t="shared" si="6"/>
        <v>195.81649866469536</v>
      </c>
      <c r="T36" s="344">
        <f t="shared" si="6"/>
        <v>195.66354361426696</v>
      </c>
      <c r="U36" s="344">
        <f t="shared" si="6"/>
        <v>186.79312230126803</v>
      </c>
      <c r="V36" s="344">
        <f t="shared" si="6"/>
        <v>191.12818539845691</v>
      </c>
      <c r="W36" s="344">
        <f t="shared" si="6"/>
        <v>167.87837833336218</v>
      </c>
      <c r="X36" s="344">
        <f t="shared" si="6"/>
        <v>155.97334992040177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51.72931591071935</v>
      </c>
      <c r="C37" s="344">
        <f>IF(WWP_ued!C$5=0,"",WWP_ued!C$5/C$5*1000)</f>
        <v>50.003236621139614</v>
      </c>
      <c r="D37" s="344">
        <f>IF(WWP_ued!D$5=0,"",WWP_ued!D$5/D$5*1000)</f>
        <v>52.706187144296742</v>
      </c>
      <c r="E37" s="344">
        <f>IF(WWP_ued!E$5=0,"",WWP_ued!E$5/E$5*1000)</f>
        <v>58.218956654416615</v>
      </c>
      <c r="F37" s="344">
        <f>IF(WWP_ued!F$5=0,"",WWP_ued!F$5/F$5*1000)</f>
        <v>63.453914480318716</v>
      </c>
      <c r="G37" s="344">
        <f>IF(WWP_ued!G$5=0,"",WWP_ued!G$5/G$5*1000)</f>
        <v>61.140802123228681</v>
      </c>
      <c r="H37" s="344">
        <f>IF(WWP_ued!H$5=0,"",WWP_ued!H$5/H$5*1000)</f>
        <v>56.401215852053696</v>
      </c>
      <c r="I37" s="344">
        <f>IF(WWP_ued!I$5=0,"",WWP_ued!I$5/I$5*1000)</f>
        <v>59.765076165299497</v>
      </c>
      <c r="J37" s="344">
        <f>IF(WWP_ued!J$5=0,"",WWP_ued!J$5/J$5*1000)</f>
        <v>66.594476533261286</v>
      </c>
      <c r="K37" s="344">
        <f>IF(WWP_ued!K$5=0,"",WWP_ued!K$5/K$5*1000)</f>
        <v>72.416020617222642</v>
      </c>
      <c r="L37" s="344">
        <f>IF(WWP_ued!L$5=0,"",WWP_ued!L$5/L$5*1000)</f>
        <v>75.220430699010493</v>
      </c>
      <c r="M37" s="344">
        <f>IF(WWP_ued!M$5=0,"",WWP_ued!M$5/M$5*1000)</f>
        <v>77.838443254889953</v>
      </c>
      <c r="N37" s="344">
        <f>IF(WWP_ued!N$5=0,"",WWP_ued!N$5/N$5*1000)</f>
        <v>83.589906118764688</v>
      </c>
      <c r="O37" s="344">
        <f>IF(WWP_ued!O$5=0,"",WWP_ued!O$5/O$5*1000)</f>
        <v>85.569367493957756</v>
      </c>
      <c r="P37" s="344">
        <f>IF(WWP_ued!P$5=0,"",WWP_ued!P$5/P$5*1000)</f>
        <v>82.255959040873066</v>
      </c>
      <c r="Q37" s="344">
        <f>IF(WWP_ued!Q$5=0,"",WWP_ued!Q$5/Q$5*1000)</f>
        <v>81.191190799165341</v>
      </c>
      <c r="R37" s="344">
        <f>IF(WWP_ued!R$5=0,"",WWP_ued!R$5/R$5*1000)</f>
        <v>85.557737396939203</v>
      </c>
      <c r="S37" s="344">
        <f>IF(WWP_ued!S$5=0,"",WWP_ued!S$5/S$5*1000)</f>
        <v>84.635221373848594</v>
      </c>
      <c r="T37" s="344">
        <f>IF(WWP_ued!T$5=0,"",WWP_ued!T$5/T$5*1000)</f>
        <v>84.462458601824991</v>
      </c>
      <c r="U37" s="344">
        <f>IF(WWP_ued!U$5=0,"",WWP_ued!U$5/U$5*1000)</f>
        <v>80.939530937585118</v>
      </c>
      <c r="V37" s="344">
        <f>IF(WWP_ued!V$5=0,"",WWP_ued!V$5/V$5*1000)</f>
        <v>82.122571177892354</v>
      </c>
      <c r="W37" s="344">
        <f>IF(WWP_ued!W$5=0,"",WWP_ued!W$5/W$5*1000)</f>
        <v>72.763291802704941</v>
      </c>
      <c r="X37" s="344">
        <f>IF(WWP_ued!X$5=0,"",WWP_ued!X$5/X$5*1000)</f>
        <v>67.690407412406344</v>
      </c>
      <c r="Y37" s="344">
        <f>IF(WWP_ued!Y$5=0,"",WWP_ued!Y$5/Y$5*1000)</f>
        <v>69.978432754081524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2.0960339793169602</v>
      </c>
      <c r="C38" s="345">
        <f t="shared" si="7"/>
        <v>1.702059337368103</v>
      </c>
      <c r="D38" s="345">
        <f t="shared" si="7"/>
        <v>1.6953102845229688</v>
      </c>
      <c r="E38" s="345">
        <f t="shared" si="7"/>
        <v>1.624983465066119</v>
      </c>
      <c r="F38" s="345">
        <f t="shared" si="7"/>
        <v>1.5629000911398272</v>
      </c>
      <c r="G38" s="345">
        <f t="shared" si="7"/>
        <v>1.9055887690818252</v>
      </c>
      <c r="H38" s="345">
        <f t="shared" si="7"/>
        <v>1.9548696457446233</v>
      </c>
      <c r="I38" s="345">
        <f t="shared" si="7"/>
        <v>2.1453656116856363</v>
      </c>
      <c r="J38" s="345">
        <f t="shared" si="7"/>
        <v>0.44397780708005707</v>
      </c>
      <c r="K38" s="345">
        <f t="shared" si="7"/>
        <v>0.4487747795245825</v>
      </c>
      <c r="L38" s="345">
        <f t="shared" si="7"/>
        <v>0.6440205208188261</v>
      </c>
      <c r="M38" s="345">
        <f t="shared" si="7"/>
        <v>0.66129257031127764</v>
      </c>
      <c r="N38" s="345">
        <f t="shared" si="7"/>
        <v>0.52035514285349649</v>
      </c>
      <c r="O38" s="345">
        <f t="shared" si="7"/>
        <v>0.20983053739799173</v>
      </c>
      <c r="P38" s="345">
        <f t="shared" si="7"/>
        <v>0.1882649200059657</v>
      </c>
      <c r="Q38" s="345">
        <f t="shared" si="7"/>
        <v>0.18271355196474962</v>
      </c>
      <c r="R38" s="345">
        <f t="shared" si="7"/>
        <v>6.7224862805893085E-2</v>
      </c>
      <c r="S38" s="345">
        <f t="shared" si="7"/>
        <v>0.1820219728260809</v>
      </c>
      <c r="T38" s="345">
        <f t="shared" si="7"/>
        <v>0.20835460250133842</v>
      </c>
      <c r="U38" s="345">
        <f t="shared" si="7"/>
        <v>0.28467815050754663</v>
      </c>
      <c r="V38" s="345">
        <f t="shared" si="7"/>
        <v>0.29310978315231356</v>
      </c>
      <c r="W38" s="345">
        <f t="shared" si="7"/>
        <v>0.23647432386531209</v>
      </c>
      <c r="X38" s="345">
        <f t="shared" si="7"/>
        <v>0.16524005398250061</v>
      </c>
      <c r="Y38" s="345">
        <f t="shared" si="7"/>
        <v>0.13824097747933328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BG: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47.106792777300079</v>
      </c>
      <c r="C5" s="223">
        <v>50.570679277730029</v>
      </c>
      <c r="D5" s="223">
        <v>55.474376612209802</v>
      </c>
      <c r="E5" s="223">
        <v>58.304643164230441</v>
      </c>
      <c r="F5" s="223">
        <v>60.438779019776469</v>
      </c>
      <c r="G5" s="223">
        <v>57.252536543422188</v>
      </c>
      <c r="H5" s="223">
        <v>73.757093723129813</v>
      </c>
      <c r="I5" s="223">
        <v>60.065090283748937</v>
      </c>
      <c r="J5" s="223">
        <v>46.735081685296628</v>
      </c>
      <c r="K5" s="223">
        <v>57.666895958727437</v>
      </c>
      <c r="L5" s="223">
        <v>59.899398108340492</v>
      </c>
      <c r="M5" s="223">
        <v>56.332072226999152</v>
      </c>
      <c r="N5" s="223">
        <v>55.118486672398959</v>
      </c>
      <c r="O5" s="223">
        <v>57.836027515047299</v>
      </c>
      <c r="P5" s="223">
        <v>63.829320722269998</v>
      </c>
      <c r="Q5" s="223">
        <v>61.924591573516778</v>
      </c>
      <c r="R5" s="223">
        <v>57.83172828890801</v>
      </c>
      <c r="S5" s="223">
        <v>62.266036113499588</v>
      </c>
      <c r="T5" s="223">
        <v>70.826139294926918</v>
      </c>
      <c r="U5" s="223">
        <v>69.674376612209798</v>
      </c>
      <c r="V5" s="223">
        <v>81.585296646603609</v>
      </c>
      <c r="W5" s="223">
        <v>89.900859845227856</v>
      </c>
      <c r="X5" s="223">
        <v>74.94178847807396</v>
      </c>
      <c r="Y5" s="223">
        <v>67.887532244196038</v>
      </c>
      <c r="DA5" s="89" t="s">
        <v>2871</v>
      </c>
    </row>
    <row r="6" spans="1:105" ht="12" customHeight="1" x14ac:dyDescent="0.25">
      <c r="A6" s="55" t="s">
        <v>91</v>
      </c>
      <c r="B6" s="259">
        <v>0.38800176737873537</v>
      </c>
      <c r="C6" s="259">
        <v>0.48881809202053389</v>
      </c>
      <c r="D6" s="259">
        <v>0.54635225299008772</v>
      </c>
      <c r="E6" s="259">
        <v>0.6009320704413903</v>
      </c>
      <c r="F6" s="259">
        <v>0.62168881059332304</v>
      </c>
      <c r="G6" s="259">
        <v>0.49645442436460557</v>
      </c>
      <c r="H6" s="259">
        <v>0.60174252310176057</v>
      </c>
      <c r="I6" s="259">
        <v>0.63978217656332104</v>
      </c>
      <c r="J6" s="259">
        <v>0.69174494537901732</v>
      </c>
      <c r="K6" s="259">
        <v>0.52567263315668289</v>
      </c>
      <c r="L6" s="259">
        <v>0.63256163304890145</v>
      </c>
      <c r="M6" s="259">
        <v>0.666115082735658</v>
      </c>
      <c r="N6" s="259">
        <v>0.65490018036890174</v>
      </c>
      <c r="O6" s="259">
        <v>0.64209297319954295</v>
      </c>
      <c r="P6" s="259">
        <v>0.70375980579685171</v>
      </c>
      <c r="Q6" s="259">
        <v>0.7360414178403164</v>
      </c>
      <c r="R6" s="259">
        <v>0.70709365031630422</v>
      </c>
      <c r="S6" s="259">
        <v>0.80617877840852048</v>
      </c>
      <c r="T6" s="259">
        <v>0.89390956568023594</v>
      </c>
      <c r="U6" s="259">
        <v>0.87567868433698259</v>
      </c>
      <c r="V6" s="259">
        <v>0.92715176862722171</v>
      </c>
      <c r="W6" s="259">
        <v>1.1740392298307181</v>
      </c>
      <c r="X6" s="259">
        <v>1.020485962657838</v>
      </c>
      <c r="Y6" s="259">
        <v>0.85487362398760047</v>
      </c>
      <c r="DA6" s="67" t="s">
        <v>2888</v>
      </c>
    </row>
    <row r="7" spans="1:105" ht="12" customHeight="1" x14ac:dyDescent="0.25">
      <c r="A7" s="173" t="s">
        <v>92</v>
      </c>
      <c r="B7" s="224">
        <v>0.4217410514986254</v>
      </c>
      <c r="C7" s="224">
        <v>0.53132401306579757</v>
      </c>
      <c r="D7" s="224">
        <v>0.59386114455444305</v>
      </c>
      <c r="E7" s="224">
        <v>0.65318703308846759</v>
      </c>
      <c r="F7" s="224">
        <v>0.67574870716665547</v>
      </c>
      <c r="G7" s="224">
        <v>0.53962437430935373</v>
      </c>
      <c r="H7" s="224">
        <v>0.65406795989321809</v>
      </c>
      <c r="I7" s="224">
        <v>0.69541540930795775</v>
      </c>
      <c r="J7" s="224">
        <v>0.75189667975980123</v>
      </c>
      <c r="K7" s="224">
        <v>0.57138329690943779</v>
      </c>
      <c r="L7" s="224">
        <v>0.68756699244445818</v>
      </c>
      <c r="M7" s="224">
        <v>0.72403813340832424</v>
      </c>
      <c r="N7" s="224">
        <v>0.71184802214011056</v>
      </c>
      <c r="O7" s="224">
        <v>0.69792714478211204</v>
      </c>
      <c r="P7" s="224">
        <v>0.76495631064875225</v>
      </c>
      <c r="Q7" s="224">
        <v>0.80004501939164807</v>
      </c>
      <c r="R7" s="224">
        <v>0.76858005469163504</v>
      </c>
      <c r="S7" s="224">
        <v>0.87628128087882673</v>
      </c>
      <c r="T7" s="224">
        <v>0.97164083226112619</v>
      </c>
      <c r="U7" s="224">
        <v>0.95182465688802464</v>
      </c>
      <c r="V7" s="224">
        <v>1.007773661551328</v>
      </c>
      <c r="W7" s="224">
        <v>1.276129597642085</v>
      </c>
      <c r="X7" s="224">
        <v>1.109223872454173</v>
      </c>
      <c r="Y7" s="224">
        <v>0.92921046085608772</v>
      </c>
      <c r="DA7" s="177" t="s">
        <v>2889</v>
      </c>
    </row>
    <row r="8" spans="1:105" ht="12" customHeight="1" x14ac:dyDescent="0.25">
      <c r="A8" s="173" t="s">
        <v>93</v>
      </c>
      <c r="B8" s="224">
        <v>1.0459178077165909</v>
      </c>
      <c r="C8" s="224">
        <v>1.317683552403178</v>
      </c>
      <c r="D8" s="224">
        <v>1.472775638495019</v>
      </c>
      <c r="E8" s="224">
        <v>1.619903842059399</v>
      </c>
      <c r="F8" s="224">
        <v>1.6758567937733051</v>
      </c>
      <c r="G8" s="224">
        <v>1.338268448287198</v>
      </c>
      <c r="H8" s="224">
        <v>1.622088540535181</v>
      </c>
      <c r="I8" s="224">
        <v>1.7246302150837349</v>
      </c>
      <c r="J8" s="224">
        <v>1.8647037658043071</v>
      </c>
      <c r="K8" s="224">
        <v>1.417030576335405</v>
      </c>
      <c r="L8" s="224">
        <v>1.7051661412622561</v>
      </c>
      <c r="M8" s="224">
        <v>1.795614570852643</v>
      </c>
      <c r="N8" s="224">
        <v>1.765383094907474</v>
      </c>
      <c r="O8" s="224">
        <v>1.730859319059638</v>
      </c>
      <c r="P8" s="224">
        <v>1.897091650408905</v>
      </c>
      <c r="Q8" s="224">
        <v>1.984111648091287</v>
      </c>
      <c r="R8" s="224">
        <v>1.906078535635255</v>
      </c>
      <c r="S8" s="224">
        <v>2.1731775765794898</v>
      </c>
      <c r="T8" s="224">
        <v>2.4096692640075932</v>
      </c>
      <c r="U8" s="224">
        <v>2.3605251490823012</v>
      </c>
      <c r="V8" s="224">
        <v>2.499278680647294</v>
      </c>
      <c r="W8" s="224">
        <v>3.1648014021523698</v>
      </c>
      <c r="X8" s="224">
        <v>2.7508752036863471</v>
      </c>
      <c r="Y8" s="224">
        <v>2.3044419429230971</v>
      </c>
      <c r="DA8" s="177" t="s">
        <v>2890</v>
      </c>
    </row>
    <row r="9" spans="1:105" ht="12" customHeight="1" x14ac:dyDescent="0.25">
      <c r="A9" s="173" t="s">
        <v>94</v>
      </c>
      <c r="B9" s="224">
        <v>3.2052319913895522</v>
      </c>
      <c r="C9" s="224">
        <v>4.0380624993000636</v>
      </c>
      <c r="D9" s="224">
        <v>4.5133446986137686</v>
      </c>
      <c r="E9" s="224">
        <v>4.9642214514723531</v>
      </c>
      <c r="F9" s="224">
        <v>5.1356901744665819</v>
      </c>
      <c r="G9" s="224">
        <v>4.1011452447510894</v>
      </c>
      <c r="H9" s="224">
        <v>4.9709164951884572</v>
      </c>
      <c r="I9" s="224">
        <v>5.2851571107404789</v>
      </c>
      <c r="J9" s="224">
        <v>5.7144147661744897</v>
      </c>
      <c r="K9" s="224">
        <v>4.342513056511728</v>
      </c>
      <c r="L9" s="224">
        <v>5.2255091425778817</v>
      </c>
      <c r="M9" s="224">
        <v>5.5026898139032632</v>
      </c>
      <c r="N9" s="224">
        <v>5.410044968264839</v>
      </c>
      <c r="O9" s="224">
        <v>5.304246300344051</v>
      </c>
      <c r="P9" s="224">
        <v>5.8136679609305153</v>
      </c>
      <c r="Q9" s="224">
        <v>6.0803421473765269</v>
      </c>
      <c r="R9" s="224">
        <v>5.8412084156564248</v>
      </c>
      <c r="S9" s="224">
        <v>6.6597377346790818</v>
      </c>
      <c r="T9" s="224">
        <v>7.3844703251845596</v>
      </c>
      <c r="U9" s="224">
        <v>7.2338673923489898</v>
      </c>
      <c r="V9" s="224">
        <v>7.6590798277900944</v>
      </c>
      <c r="W9" s="224">
        <v>9.6985849420798438</v>
      </c>
      <c r="X9" s="224">
        <v>8.4301014306517086</v>
      </c>
      <c r="Y9" s="224">
        <v>7.0619995025062652</v>
      </c>
      <c r="DA9" s="177" t="s">
        <v>2891</v>
      </c>
    </row>
    <row r="10" spans="1:105" ht="12" customHeight="1" x14ac:dyDescent="0.25">
      <c r="A10" s="56" t="s">
        <v>95</v>
      </c>
      <c r="B10" s="260">
        <v>0.74430258772040225</v>
      </c>
      <c r="C10" s="260">
        <v>0.91919307837972608</v>
      </c>
      <c r="D10" s="260">
        <v>1.0399111716497871</v>
      </c>
      <c r="E10" s="260">
        <v>1.118739845837569</v>
      </c>
      <c r="F10" s="260">
        <v>1.155710240907776</v>
      </c>
      <c r="G10" s="260">
        <v>1.01191313608221</v>
      </c>
      <c r="H10" s="260">
        <v>1.2200858183245931</v>
      </c>
      <c r="I10" s="260">
        <v>1.182987491434166</v>
      </c>
      <c r="J10" s="260">
        <v>1.1697270314239649</v>
      </c>
      <c r="K10" s="260">
        <v>1.029337224647805</v>
      </c>
      <c r="L10" s="260">
        <v>1.169444545407005</v>
      </c>
      <c r="M10" s="260">
        <v>1.155826043512205</v>
      </c>
      <c r="N10" s="260">
        <v>1.1293002859426751</v>
      </c>
      <c r="O10" s="260">
        <v>1.11650748979008</v>
      </c>
      <c r="P10" s="260">
        <v>1.217386258556967</v>
      </c>
      <c r="Q10" s="260">
        <v>1.27565517430915</v>
      </c>
      <c r="R10" s="260">
        <v>1.2419369734261381</v>
      </c>
      <c r="S10" s="260">
        <v>1.3916220430203661</v>
      </c>
      <c r="T10" s="260">
        <v>1.536302151138228</v>
      </c>
      <c r="U10" s="260">
        <v>1.4894557292939961</v>
      </c>
      <c r="V10" s="260">
        <v>1.605038296472507</v>
      </c>
      <c r="W10" s="260">
        <v>1.998179573733482</v>
      </c>
      <c r="X10" s="260">
        <v>1.76864018900839</v>
      </c>
      <c r="Y10" s="260">
        <v>1.485406432903424</v>
      </c>
      <c r="DA10" s="68" t="s">
        <v>2892</v>
      </c>
    </row>
    <row r="11" spans="1:105" ht="12" customHeight="1" x14ac:dyDescent="0.25">
      <c r="A11" s="37" t="s">
        <v>159</v>
      </c>
      <c r="B11" s="226">
        <v>0.13644343906247861</v>
      </c>
      <c r="C11" s="226">
        <v>0.1810765656424965</v>
      </c>
      <c r="D11" s="226">
        <v>0.31164846903720311</v>
      </c>
      <c r="E11" s="226">
        <v>0.22415351926677529</v>
      </c>
      <c r="F11" s="226">
        <v>0.2279984003649182</v>
      </c>
      <c r="G11" s="226">
        <v>0.44629141096923308</v>
      </c>
      <c r="H11" s="226">
        <v>0.43456624196927379</v>
      </c>
      <c r="I11" s="226">
        <v>0.14491570847290261</v>
      </c>
      <c r="J11" s="226">
        <v>0</v>
      </c>
      <c r="K11" s="226">
        <v>5.5740911515275507E-2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4.6394896231527717E-3</v>
      </c>
      <c r="T11" s="226">
        <v>1.345111656568072E-2</v>
      </c>
      <c r="U11" s="226">
        <v>9.6996789629106312E-3</v>
      </c>
      <c r="V11" s="226">
        <v>3.5023777107929782E-2</v>
      </c>
      <c r="W11" s="226">
        <v>3.0203474338026119E-2</v>
      </c>
      <c r="X11" s="226">
        <v>5.6457700920994371E-3</v>
      </c>
      <c r="Y11" s="226">
        <v>6.091940006961733E-3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2.345814465019417E-2</v>
      </c>
      <c r="F12" s="226">
        <v>9.5442078683720972E-3</v>
      </c>
      <c r="G12" s="226">
        <v>0</v>
      </c>
      <c r="H12" s="226">
        <v>1.868298546729466E-2</v>
      </c>
      <c r="I12" s="226">
        <v>0.35664064186475919</v>
      </c>
      <c r="J12" s="226">
        <v>0.1143456515724319</v>
      </c>
      <c r="K12" s="226">
        <v>0.46608415450759999</v>
      </c>
      <c r="L12" s="226">
        <v>0.58286431271312988</v>
      </c>
      <c r="M12" s="226">
        <v>0.46732924753743149</v>
      </c>
      <c r="N12" s="226">
        <v>0.35944251934364591</v>
      </c>
      <c r="O12" s="226">
        <v>0.14333613960640351</v>
      </c>
      <c r="P12" s="226">
        <v>0.17545133419851211</v>
      </c>
      <c r="Q12" s="226">
        <v>0.1030745331352995</v>
      </c>
      <c r="R12" s="226">
        <v>1.7355681328260032E-2</v>
      </c>
      <c r="S12" s="226">
        <v>8.5041864937807729E-2</v>
      </c>
      <c r="T12" s="226">
        <v>0.12550628206132761</v>
      </c>
      <c r="U12" s="226">
        <v>0.2245117638072899</v>
      </c>
      <c r="V12" s="226">
        <v>0.31479734947795368</v>
      </c>
      <c r="W12" s="226">
        <v>0.18016635508027609</v>
      </c>
      <c r="X12" s="226">
        <v>6.5000146713851181E-2</v>
      </c>
      <c r="Y12" s="226">
        <v>5.9957977339147643E-2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0.60785914865792368</v>
      </c>
      <c r="C15" s="226">
        <v>0.73811651273722956</v>
      </c>
      <c r="D15" s="226">
        <v>0.72826270261258419</v>
      </c>
      <c r="E15" s="226">
        <v>0.87112818192059904</v>
      </c>
      <c r="F15" s="226">
        <v>0.91816763267448531</v>
      </c>
      <c r="G15" s="226">
        <v>0.5656217251129767</v>
      </c>
      <c r="H15" s="226">
        <v>0.76683659088802403</v>
      </c>
      <c r="I15" s="226">
        <v>0.68143114109650482</v>
      </c>
      <c r="J15" s="226">
        <v>1.055381379851533</v>
      </c>
      <c r="K15" s="226">
        <v>0.50751215862492993</v>
      </c>
      <c r="L15" s="226">
        <v>0.58658023269387549</v>
      </c>
      <c r="M15" s="226">
        <v>0.68849679597477387</v>
      </c>
      <c r="N15" s="226">
        <v>0.76985776659902871</v>
      </c>
      <c r="O15" s="226">
        <v>0.97317135018367684</v>
      </c>
      <c r="P15" s="226">
        <v>1.041934924358455</v>
      </c>
      <c r="Q15" s="226">
        <v>1.17258064117385</v>
      </c>
      <c r="R15" s="226">
        <v>1.224581292097878</v>
      </c>
      <c r="S15" s="226">
        <v>1.3019406884594049</v>
      </c>
      <c r="T15" s="226">
        <v>1.3973447525112199</v>
      </c>
      <c r="U15" s="226">
        <v>1.2552442865237949</v>
      </c>
      <c r="V15" s="226">
        <v>1.2552171698866239</v>
      </c>
      <c r="W15" s="226">
        <v>1.787809744315179</v>
      </c>
      <c r="X15" s="226">
        <v>1.697994272202439</v>
      </c>
      <c r="Y15" s="226">
        <v>1.419356515557314</v>
      </c>
      <c r="DA15" s="69" t="s">
        <v>2897</v>
      </c>
    </row>
    <row r="16" spans="1:105" ht="12" customHeight="1" x14ac:dyDescent="0.25">
      <c r="A16" s="57" t="s">
        <v>2898</v>
      </c>
      <c r="B16" s="261">
        <v>31.969354775667949</v>
      </c>
      <c r="C16" s="261">
        <v>32.857548691513152</v>
      </c>
      <c r="D16" s="261">
        <v>35.822467455359607</v>
      </c>
      <c r="E16" s="261">
        <v>37.118681490555261</v>
      </c>
      <c r="F16" s="261">
        <v>38.511528235207741</v>
      </c>
      <c r="G16" s="261">
        <v>38.37977689791709</v>
      </c>
      <c r="H16" s="261">
        <v>50.264712378033927</v>
      </c>
      <c r="I16" s="261">
        <v>37.951001302345823</v>
      </c>
      <c r="J16" s="261">
        <v>25.69832716955489</v>
      </c>
      <c r="K16" s="261">
        <v>38.518661033809359</v>
      </c>
      <c r="L16" s="261">
        <v>38.039114950763157</v>
      </c>
      <c r="M16" s="261">
        <v>34.31959086046669</v>
      </c>
      <c r="N16" s="261">
        <v>33.620782234689557</v>
      </c>
      <c r="O16" s="261">
        <v>36.786174236854663</v>
      </c>
      <c r="P16" s="261">
        <v>40.731481653529499</v>
      </c>
      <c r="Q16" s="261">
        <v>38.456655535421177</v>
      </c>
      <c r="R16" s="261">
        <v>36.291623063982868</v>
      </c>
      <c r="S16" s="261">
        <v>37.205537673156172</v>
      </c>
      <c r="T16" s="261">
        <v>42.702183532425892</v>
      </c>
      <c r="U16" s="261">
        <v>41.826938094048941</v>
      </c>
      <c r="V16" s="261">
        <v>51.053665137624691</v>
      </c>
      <c r="W16" s="261">
        <v>53.226128551725438</v>
      </c>
      <c r="X16" s="261">
        <v>43.875108725931213</v>
      </c>
      <c r="Y16" s="261">
        <v>41.35268067084138</v>
      </c>
      <c r="DA16" s="70" t="s">
        <v>2899</v>
      </c>
    </row>
    <row r="17" spans="1:105" ht="12" customHeight="1" x14ac:dyDescent="0.25">
      <c r="A17" s="46" t="s">
        <v>28</v>
      </c>
      <c r="B17" s="229">
        <v>0.35519705963270581</v>
      </c>
      <c r="C17" s="229">
        <v>0.27478758948157528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0.47446131098618671</v>
      </c>
      <c r="M17" s="229">
        <v>0.46750908184044487</v>
      </c>
      <c r="N17" s="229">
        <v>0.84557391406204929</v>
      </c>
      <c r="O17" s="229">
        <v>0.26246181159844501</v>
      </c>
      <c r="P17" s="229">
        <v>0</v>
      </c>
      <c r="Q17" s="229">
        <v>0.25912015227303881</v>
      </c>
      <c r="R17" s="229">
        <v>0</v>
      </c>
      <c r="S17" s="229">
        <v>0.1013771010205588</v>
      </c>
      <c r="T17" s="229">
        <v>9.615514104566894E-2</v>
      </c>
      <c r="U17" s="229">
        <v>1.283181064179025E-2</v>
      </c>
      <c r="V17" s="229">
        <v>2.4548779382289429E-2</v>
      </c>
      <c r="W17" s="229">
        <v>1.4021314224695479E-2</v>
      </c>
      <c r="X17" s="229">
        <v>4.6113614963714758E-2</v>
      </c>
      <c r="Y17" s="229">
        <v>1.2308871654293251E-2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1.01232000758984</v>
      </c>
      <c r="G19" s="229">
        <v>0.98619924557721506</v>
      </c>
      <c r="H19" s="229">
        <v>0.97512528876329907</v>
      </c>
      <c r="I19" s="229">
        <v>0</v>
      </c>
      <c r="J19" s="229">
        <v>0</v>
      </c>
      <c r="K19" s="229">
        <v>0.69995998990489328</v>
      </c>
      <c r="L19" s="229">
        <v>0.79479111586018469</v>
      </c>
      <c r="M19" s="229">
        <v>0.80814813957754372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0.1476261689149185</v>
      </c>
      <c r="T19" s="229">
        <v>0.19219306737246869</v>
      </c>
      <c r="U19" s="229">
        <v>0.22699856064450591</v>
      </c>
      <c r="V19" s="229">
        <v>0.1493187751678986</v>
      </c>
      <c r="W19" s="229">
        <v>0.17199765516735349</v>
      </c>
      <c r="X19" s="229">
        <v>0.15427213427132111</v>
      </c>
      <c r="Y19" s="229">
        <v>0.1229223804394961</v>
      </c>
      <c r="DA19" s="73" t="s">
        <v>2902</v>
      </c>
    </row>
    <row r="20" spans="1:105" ht="12" customHeight="1" x14ac:dyDescent="0.25">
      <c r="A20" s="46" t="s">
        <v>159</v>
      </c>
      <c r="B20" s="229">
        <v>0.74110269420878372</v>
      </c>
      <c r="C20" s="229">
        <v>1.5293101478675071</v>
      </c>
      <c r="D20" s="229">
        <v>3.1024388382363828</v>
      </c>
      <c r="E20" s="229">
        <v>2.3274314188052649</v>
      </c>
      <c r="F20" s="229">
        <v>2.3143291608172469</v>
      </c>
      <c r="G20" s="229">
        <v>3.7053226708253599</v>
      </c>
      <c r="H20" s="229">
        <v>2.785899129400943</v>
      </c>
      <c r="I20" s="229">
        <v>2.1807217781628592</v>
      </c>
      <c r="J20" s="229">
        <v>0</v>
      </c>
      <c r="K20" s="229">
        <v>0.60813656737831812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8.0197478935877517E-2</v>
      </c>
      <c r="T20" s="229">
        <v>0.2229644126807086</v>
      </c>
      <c r="U20" s="229">
        <v>0.17295139238786139</v>
      </c>
      <c r="V20" s="229">
        <v>0.49571917854746539</v>
      </c>
      <c r="W20" s="229">
        <v>0.56759370691167244</v>
      </c>
      <c r="X20" s="229">
        <v>0.1098493423294695</v>
      </c>
      <c r="Y20" s="229">
        <v>9.4122690715184462E-2</v>
      </c>
      <c r="DA20" s="73" t="s">
        <v>2903</v>
      </c>
    </row>
    <row r="21" spans="1:105" ht="12" customHeight="1" x14ac:dyDescent="0.25">
      <c r="A21" s="46" t="s">
        <v>32</v>
      </c>
      <c r="B21" s="229">
        <v>24.09007422952541</v>
      </c>
      <c r="C21" s="229">
        <v>19.696808113079431</v>
      </c>
      <c r="D21" s="229">
        <v>20.501722831409879</v>
      </c>
      <c r="E21" s="229">
        <v>21.224634703623089</v>
      </c>
      <c r="F21" s="229">
        <v>20.350882401443329</v>
      </c>
      <c r="G21" s="229">
        <v>14.48803744939128</v>
      </c>
      <c r="H21" s="229">
        <v>19.295978619577799</v>
      </c>
      <c r="I21" s="229">
        <v>6.4970826670491624</v>
      </c>
      <c r="J21" s="229">
        <v>1.901084435649498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3.8047614065753153E-2</v>
      </c>
      <c r="T21" s="229">
        <v>3.0397683760069259E-2</v>
      </c>
      <c r="U21" s="229">
        <v>4.5198616588992532E-2</v>
      </c>
      <c r="V21" s="229">
        <v>4.7118578468885647E-2</v>
      </c>
      <c r="W21" s="229">
        <v>4.7784294796431537E-2</v>
      </c>
      <c r="X21" s="229">
        <v>2.5234913451803429E-2</v>
      </c>
      <c r="Y21" s="229">
        <v>2.6502885814198969E-2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0.35880749035633702</v>
      </c>
      <c r="Y22" s="229">
        <v>4.5338122257351378E-2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0.24357067006724931</v>
      </c>
      <c r="F23" s="229">
        <v>9.687979631138538E-2</v>
      </c>
      <c r="G23" s="229">
        <v>0</v>
      </c>
      <c r="H23" s="229">
        <v>0.1197721035855951</v>
      </c>
      <c r="I23" s="229">
        <v>5.3668026943945026</v>
      </c>
      <c r="J23" s="229">
        <v>3.160840752973197</v>
      </c>
      <c r="K23" s="229">
        <v>5.0850050730512653</v>
      </c>
      <c r="L23" s="229">
        <v>9.748182578275804</v>
      </c>
      <c r="M23" s="229">
        <v>9.6015791338087695</v>
      </c>
      <c r="N23" s="229">
        <v>6.6151913184899396</v>
      </c>
      <c r="O23" s="229">
        <v>1.702602802434197</v>
      </c>
      <c r="P23" s="229">
        <v>2.0879706217912268</v>
      </c>
      <c r="Q23" s="229">
        <v>1.410023902376188</v>
      </c>
      <c r="R23" s="229">
        <v>0.2332599458861582</v>
      </c>
      <c r="S23" s="229">
        <v>1.4700201371251129</v>
      </c>
      <c r="T23" s="229">
        <v>2.080380043612172</v>
      </c>
      <c r="U23" s="229">
        <v>4.0031863225990367</v>
      </c>
      <c r="V23" s="229">
        <v>4.4555755083536894</v>
      </c>
      <c r="W23" s="229">
        <v>3.385745897849632</v>
      </c>
      <c r="X23" s="229">
        <v>1.2647031762464871</v>
      </c>
      <c r="Y23" s="229">
        <v>0.92637257598588829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6.7167235013552249</v>
      </c>
      <c r="C25" s="229">
        <v>11.33453056391434</v>
      </c>
      <c r="D25" s="229">
        <v>12.15204849476739</v>
      </c>
      <c r="E25" s="229">
        <v>13.323044698059659</v>
      </c>
      <c r="F25" s="229">
        <v>14.692892314704959</v>
      </c>
      <c r="G25" s="229">
        <v>19.13396024117684</v>
      </c>
      <c r="H25" s="229">
        <v>27.02167994576012</v>
      </c>
      <c r="I25" s="229">
        <v>23.906394162739289</v>
      </c>
      <c r="J25" s="229">
        <v>20.614289703760921</v>
      </c>
      <c r="K25" s="229">
        <v>32.125559403474881</v>
      </c>
      <c r="L25" s="229">
        <v>26.999567668470569</v>
      </c>
      <c r="M25" s="229">
        <v>23.44235450523993</v>
      </c>
      <c r="N25" s="229">
        <v>26.137904724966258</v>
      </c>
      <c r="O25" s="229">
        <v>34.798997345651529</v>
      </c>
      <c r="P25" s="229">
        <v>38.621398754567828</v>
      </c>
      <c r="Q25" s="229">
        <v>36.787511480771947</v>
      </c>
      <c r="R25" s="229">
        <v>36.058363118096707</v>
      </c>
      <c r="S25" s="229">
        <v>35.366678361786661</v>
      </c>
      <c r="T25" s="229">
        <v>40.04247049653776</v>
      </c>
      <c r="U25" s="229">
        <v>37.352647197901653</v>
      </c>
      <c r="V25" s="229">
        <v>45.869214611204093</v>
      </c>
      <c r="W25" s="229">
        <v>49.02769092249396</v>
      </c>
      <c r="X25" s="229">
        <v>41.898867751628117</v>
      </c>
      <c r="Y25" s="229">
        <v>40.115806897827397</v>
      </c>
      <c r="DA25" s="73" t="s">
        <v>2908</v>
      </c>
    </row>
    <row r="26" spans="1:105" ht="12" customHeight="1" x14ac:dyDescent="0.25">
      <c r="A26" s="46" t="s">
        <v>39</v>
      </c>
      <c r="B26" s="229">
        <v>6.6257290945820904E-2</v>
      </c>
      <c r="C26" s="229">
        <v>2.2112277170303059E-2</v>
      </c>
      <c r="D26" s="229">
        <v>6.6257290945955866E-2</v>
      </c>
      <c r="E26" s="229">
        <v>0</v>
      </c>
      <c r="F26" s="229">
        <v>4.4224554340987862E-2</v>
      </c>
      <c r="G26" s="229">
        <v>6.6257290946392128E-2</v>
      </c>
      <c r="H26" s="229">
        <v>6.6257290946180075E-2</v>
      </c>
      <c r="I26" s="229">
        <v>0</v>
      </c>
      <c r="J26" s="229">
        <v>2.2112277171266171E-2</v>
      </c>
      <c r="K26" s="229">
        <v>0</v>
      </c>
      <c r="L26" s="229">
        <v>2.2112277170416379E-2</v>
      </c>
      <c r="M26" s="229">
        <v>0</v>
      </c>
      <c r="N26" s="229">
        <v>2.211227717130777E-2</v>
      </c>
      <c r="O26" s="229">
        <v>2.211227717049399E-2</v>
      </c>
      <c r="P26" s="229">
        <v>2.211227717043936E-2</v>
      </c>
      <c r="Q26" s="229">
        <v>0</v>
      </c>
      <c r="R26" s="229">
        <v>0</v>
      </c>
      <c r="S26" s="229">
        <v>1.59081130728152E-3</v>
      </c>
      <c r="T26" s="229">
        <v>3.7622687417042493E-2</v>
      </c>
      <c r="U26" s="229">
        <v>1.312419328510934E-2</v>
      </c>
      <c r="V26" s="229">
        <v>1.2169706500370621E-2</v>
      </c>
      <c r="W26" s="229">
        <v>1.129476028169709E-2</v>
      </c>
      <c r="X26" s="229">
        <v>1.7260302683955911E-2</v>
      </c>
      <c r="Y26" s="229">
        <v>9.306246147561599E-3</v>
      </c>
      <c r="DA26" s="73" t="s">
        <v>2909</v>
      </c>
    </row>
    <row r="27" spans="1:105" ht="12" customHeight="1" x14ac:dyDescent="0.25">
      <c r="A27" s="57" t="s">
        <v>2910</v>
      </c>
      <c r="B27" s="261">
        <v>1.973748121013567</v>
      </c>
      <c r="C27" s="261">
        <v>2.486596381147935</v>
      </c>
      <c r="D27" s="261">
        <v>2.7792701565147948</v>
      </c>
      <c r="E27" s="261">
        <v>3.0569153148540291</v>
      </c>
      <c r="F27" s="261">
        <v>3.162503949539949</v>
      </c>
      <c r="G27" s="261">
        <v>2.525442071767777</v>
      </c>
      <c r="H27" s="261">
        <v>3.0610380523002609</v>
      </c>
      <c r="I27" s="261">
        <v>3.2545441155612438</v>
      </c>
      <c r="J27" s="261">
        <v>3.5188764612758709</v>
      </c>
      <c r="K27" s="261">
        <v>2.674073829536169</v>
      </c>
      <c r="L27" s="261">
        <v>3.2178135246400652</v>
      </c>
      <c r="M27" s="261">
        <v>3.3884984643509579</v>
      </c>
      <c r="N27" s="261">
        <v>3.3314487436157179</v>
      </c>
      <c r="O27" s="261">
        <v>3.2662990375802852</v>
      </c>
      <c r="P27" s="261">
        <v>3.57999553383616</v>
      </c>
      <c r="Q27" s="261">
        <v>3.7442106907529138</v>
      </c>
      <c r="R27" s="261">
        <v>3.596954655956853</v>
      </c>
      <c r="S27" s="261">
        <v>4.1009963945129098</v>
      </c>
      <c r="T27" s="261">
        <v>4.5472790949820734</v>
      </c>
      <c r="U27" s="261">
        <v>4.4545393942359572</v>
      </c>
      <c r="V27" s="261">
        <v>4.7163807360602146</v>
      </c>
      <c r="W27" s="261">
        <v>5.9722865169649566</v>
      </c>
      <c r="X27" s="261">
        <v>5.1911677230855284</v>
      </c>
      <c r="Y27" s="261">
        <v>4.3487049568064906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5.797377998687355</v>
      </c>
      <c r="C28" s="261">
        <f t="shared" si="0"/>
        <v>5.9647040031352851</v>
      </c>
      <c r="D28" s="261">
        <f t="shared" si="0"/>
        <v>6.5081576813495561</v>
      </c>
      <c r="E28" s="261">
        <f t="shared" si="0"/>
        <v>6.7542249942416976</v>
      </c>
      <c r="F28" s="261">
        <f t="shared" si="0"/>
        <v>6.9987006936730261</v>
      </c>
      <c r="G28" s="261">
        <f t="shared" si="0"/>
        <v>6.8624383619993576</v>
      </c>
      <c r="H28" s="261">
        <f t="shared" si="0"/>
        <v>8.9413439954116907</v>
      </c>
      <c r="I28" s="261">
        <f t="shared" si="0"/>
        <v>6.7574227836178782</v>
      </c>
      <c r="J28" s="261">
        <f t="shared" si="0"/>
        <v>4.5421701161254182</v>
      </c>
      <c r="K28" s="261">
        <f t="shared" si="0"/>
        <v>6.4731918959808841</v>
      </c>
      <c r="L28" s="261">
        <f t="shared" si="0"/>
        <v>6.6771231989643471</v>
      </c>
      <c r="M28" s="261">
        <f t="shared" si="0"/>
        <v>6.0995997031451523</v>
      </c>
      <c r="N28" s="261">
        <f t="shared" si="0"/>
        <v>5.8598025037158505</v>
      </c>
      <c r="O28" s="261">
        <f t="shared" si="0"/>
        <v>5.7084738943114566</v>
      </c>
      <c r="P28" s="261">
        <f t="shared" si="0"/>
        <v>6.2894192690649229</v>
      </c>
      <c r="Q28" s="261">
        <f t="shared" si="0"/>
        <v>5.8860832965536387</v>
      </c>
      <c r="R28" s="261">
        <f t="shared" si="0"/>
        <v>4.6332770087959707</v>
      </c>
      <c r="S28" s="261">
        <f t="shared" si="0"/>
        <v>5.8088618429631556</v>
      </c>
      <c r="T28" s="261">
        <f t="shared" si="0"/>
        <v>6.7840588245494251</v>
      </c>
      <c r="U28" s="261">
        <f t="shared" si="0"/>
        <v>6.9582733620378985</v>
      </c>
      <c r="V28" s="261">
        <f t="shared" si="0"/>
        <v>8.3865535522318577</v>
      </c>
      <c r="W28" s="261">
        <f t="shared" si="0"/>
        <v>8.6669887124670115</v>
      </c>
      <c r="X28" s="261">
        <f t="shared" si="0"/>
        <v>6.6902822843223957</v>
      </c>
      <c r="Y28" s="261">
        <f t="shared" si="0"/>
        <v>6.1106492114667947</v>
      </c>
      <c r="DA28" s="70"/>
    </row>
    <row r="29" spans="1:105" ht="12" customHeight="1" x14ac:dyDescent="0.25">
      <c r="A29" s="60" t="s">
        <v>2913</v>
      </c>
      <c r="B29" s="329">
        <v>3.0386929342326461</v>
      </c>
      <c r="C29" s="329">
        <v>3.0902289638174749</v>
      </c>
      <c r="D29" s="329">
        <v>3.36846569645691</v>
      </c>
      <c r="E29" s="329">
        <v>3.4857902239154992</v>
      </c>
      <c r="F29" s="329">
        <v>3.6084001508345418</v>
      </c>
      <c r="G29" s="329">
        <v>3.537261351315065</v>
      </c>
      <c r="H29" s="329">
        <v>4.6075347120883148</v>
      </c>
      <c r="I29" s="329">
        <v>3.4046664980188881</v>
      </c>
      <c r="J29" s="329">
        <v>2.1594684083901292</v>
      </c>
      <c r="K29" s="329">
        <v>3.1240596554927831</v>
      </c>
      <c r="L29" s="329">
        <v>3.3203677766792379</v>
      </c>
      <c r="M29" s="329">
        <v>3.029592064195731</v>
      </c>
      <c r="N29" s="329">
        <v>2.8512847013784079</v>
      </c>
      <c r="O29" s="329">
        <v>2.4490810646730701</v>
      </c>
      <c r="P29" s="329">
        <v>2.6835867581446848</v>
      </c>
      <c r="Q29" s="329">
        <v>2.450509725780043</v>
      </c>
      <c r="R29" s="329">
        <v>1.385688944910886</v>
      </c>
      <c r="S29" s="329">
        <v>2.4441527433428361</v>
      </c>
      <c r="T29" s="329">
        <v>2.935896624451714</v>
      </c>
      <c r="U29" s="329">
        <v>3.1889454049202941</v>
      </c>
      <c r="V29" s="329">
        <v>3.8473451934829752</v>
      </c>
      <c r="W29" s="329">
        <v>3.8444364424602449</v>
      </c>
      <c r="X29" s="329">
        <v>2.6920626503430269</v>
      </c>
      <c r="Y29" s="329">
        <v>2.3887887698303349</v>
      </c>
      <c r="DA29" s="72" t="s">
        <v>2914</v>
      </c>
    </row>
    <row r="30" spans="1:105" ht="12" customHeight="1" x14ac:dyDescent="0.25">
      <c r="A30" s="59" t="s">
        <v>28</v>
      </c>
      <c r="B30" s="230">
        <v>4.2853917601593128E-2</v>
      </c>
      <c r="C30" s="230">
        <v>3.9493990337929261E-2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0.1429902738293532</v>
      </c>
      <c r="M30" s="230">
        <v>0.13021338858768569</v>
      </c>
      <c r="N30" s="230">
        <v>0.32315344202636143</v>
      </c>
      <c r="O30" s="230">
        <v>0.32710896547387758</v>
      </c>
      <c r="P30" s="230">
        <v>0</v>
      </c>
      <c r="Q30" s="230">
        <v>0.38042040261415783</v>
      </c>
      <c r="R30" s="230">
        <v>0</v>
      </c>
      <c r="S30" s="230">
        <v>0.13486385880079649</v>
      </c>
      <c r="T30" s="230">
        <v>0.10766278674732351</v>
      </c>
      <c r="U30" s="230">
        <v>9.1724757912971522E-3</v>
      </c>
      <c r="V30" s="230">
        <v>1.8260344256362679E-2</v>
      </c>
      <c r="W30" s="230">
        <v>1.287370721843214E-2</v>
      </c>
      <c r="X30" s="230">
        <v>7.7579565743095866E-2</v>
      </c>
      <c r="Y30" s="230">
        <v>2.4871056549960979E-2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0.1536465240640669</v>
      </c>
      <c r="G31" s="295">
        <v>0.18188345256241339</v>
      </c>
      <c r="H31" s="295">
        <v>0.1938545629931272</v>
      </c>
      <c r="I31" s="295">
        <v>0</v>
      </c>
      <c r="J31" s="295">
        <v>0</v>
      </c>
      <c r="K31" s="295">
        <v>0.34204317268245987</v>
      </c>
      <c r="L31" s="295">
        <v>0.23952932865645959</v>
      </c>
      <c r="M31" s="295">
        <v>0.22509018930917851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0.19638986121537019</v>
      </c>
      <c r="T31" s="295">
        <v>0.21519433076395131</v>
      </c>
      <c r="U31" s="295">
        <v>0.16226383480052159</v>
      </c>
      <c r="V31" s="295">
        <v>0.1110691572906205</v>
      </c>
      <c r="W31" s="295">
        <v>0.1579201078727305</v>
      </c>
      <c r="X31" s="295">
        <v>0.25954081440908872</v>
      </c>
      <c r="Y31" s="295">
        <v>0.2483744701408265</v>
      </c>
      <c r="DA31" s="122" t="s">
        <v>2916</v>
      </c>
    </row>
    <row r="32" spans="1:105" ht="12" customHeight="1" x14ac:dyDescent="0.25">
      <c r="A32" s="59" t="s">
        <v>159</v>
      </c>
      <c r="B32" s="295">
        <v>8.9412772236298066E-2</v>
      </c>
      <c r="C32" s="295">
        <v>0.2198009026445725</v>
      </c>
      <c r="D32" s="295">
        <v>0.44273797765898371</v>
      </c>
      <c r="E32" s="295">
        <v>0.34094223900172071</v>
      </c>
      <c r="F32" s="295">
        <v>0.35126109178289822</v>
      </c>
      <c r="G32" s="295">
        <v>0.68336787241512154</v>
      </c>
      <c r="H32" s="295">
        <v>0.55383576294886394</v>
      </c>
      <c r="I32" s="295">
        <v>0.52864635555902595</v>
      </c>
      <c r="J32" s="295">
        <v>0</v>
      </c>
      <c r="K32" s="295">
        <v>0.29717264405150318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0.10668821032073759</v>
      </c>
      <c r="T32" s="295">
        <v>0.24964832616993601</v>
      </c>
      <c r="U32" s="295">
        <v>0.1236296656827431</v>
      </c>
      <c r="V32" s="295">
        <v>0.36873535395770213</v>
      </c>
      <c r="W32" s="295">
        <v>0.52113768258154525</v>
      </c>
      <c r="X32" s="295">
        <v>0.18480581671574961</v>
      </c>
      <c r="Y32" s="295">
        <v>0.19018240088605851</v>
      </c>
      <c r="DA32" s="122" t="s">
        <v>2917</v>
      </c>
    </row>
    <row r="33" spans="1:105" ht="12" customHeight="1" x14ac:dyDescent="0.25">
      <c r="A33" s="59" t="s">
        <v>32</v>
      </c>
      <c r="B33" s="295">
        <v>2.9064262443947539</v>
      </c>
      <c r="C33" s="295">
        <v>2.8309340708349731</v>
      </c>
      <c r="D33" s="295">
        <v>2.9257277187979258</v>
      </c>
      <c r="E33" s="295">
        <v>3.109167651247704</v>
      </c>
      <c r="F33" s="295">
        <v>3.088788445526065</v>
      </c>
      <c r="G33" s="295">
        <v>2.672010026337531</v>
      </c>
      <c r="H33" s="295">
        <v>3.836033734256862</v>
      </c>
      <c r="I33" s="295">
        <v>1.5750102136343</v>
      </c>
      <c r="J33" s="295">
        <v>0.81102182025418124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5.061545456927536E-2</v>
      </c>
      <c r="T33" s="295">
        <v>3.4035614827069342E-2</v>
      </c>
      <c r="U33" s="295">
        <v>3.230901920516608E-2</v>
      </c>
      <c r="V33" s="295">
        <v>3.5048645405686508E-2</v>
      </c>
      <c r="W33" s="295">
        <v>4.3873278281221208E-2</v>
      </c>
      <c r="X33" s="295">
        <v>4.2454134829723857E-2</v>
      </c>
      <c r="Y33" s="295">
        <v>5.3551193832798848E-2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3.5680333666074628E-2</v>
      </c>
      <c r="F34" s="295">
        <v>1.4704089461511661E-2</v>
      </c>
      <c r="G34" s="295">
        <v>0</v>
      </c>
      <c r="H34" s="295">
        <v>2.3810651889461059E-2</v>
      </c>
      <c r="I34" s="295">
        <v>1.3010099288255621</v>
      </c>
      <c r="J34" s="295">
        <v>1.348446588135948</v>
      </c>
      <c r="K34" s="295">
        <v>2.484843838758819</v>
      </c>
      <c r="L34" s="295">
        <v>2.9378481741934261</v>
      </c>
      <c r="M34" s="295">
        <v>2.6742884862988672</v>
      </c>
      <c r="N34" s="295">
        <v>2.5281312593520462</v>
      </c>
      <c r="O34" s="295">
        <v>2.1219720991991919</v>
      </c>
      <c r="P34" s="295">
        <v>2.6835867581446848</v>
      </c>
      <c r="Q34" s="295">
        <v>2.070089323165885</v>
      </c>
      <c r="R34" s="295">
        <v>1.385688944910886</v>
      </c>
      <c r="S34" s="295">
        <v>1.9555953584366561</v>
      </c>
      <c r="T34" s="295">
        <v>2.329355565943434</v>
      </c>
      <c r="U34" s="295">
        <v>2.8615704094405658</v>
      </c>
      <c r="V34" s="295">
        <v>3.3142316925726032</v>
      </c>
      <c r="W34" s="295">
        <v>3.1086316665063158</v>
      </c>
      <c r="X34" s="295">
        <v>2.1276823186453702</v>
      </c>
      <c r="Y34" s="295">
        <v>1.871809648420691</v>
      </c>
      <c r="DA34" s="122" t="s">
        <v>2919</v>
      </c>
    </row>
    <row r="35" spans="1:105" ht="12" customHeight="1" x14ac:dyDescent="0.25">
      <c r="A35" s="60" t="s">
        <v>2920</v>
      </c>
      <c r="B35" s="329">
        <v>2.5899886438552588</v>
      </c>
      <c r="C35" s="329">
        <v>2.661945434091491</v>
      </c>
      <c r="D35" s="329">
        <v>2.902147527070869</v>
      </c>
      <c r="E35" s="329">
        <v>3.0071599570908112</v>
      </c>
      <c r="F35" s="329">
        <v>3.1200010599718229</v>
      </c>
      <c r="G35" s="329">
        <v>3.1093272609605509</v>
      </c>
      <c r="H35" s="329">
        <v>4.0721820993660884</v>
      </c>
      <c r="I35" s="329">
        <v>3.0745901218758069</v>
      </c>
      <c r="J35" s="329">
        <v>2.0819430358313689</v>
      </c>
      <c r="K35" s="329">
        <v>3.1205789217243258</v>
      </c>
      <c r="L35" s="329">
        <v>3.0817286253073259</v>
      </c>
      <c r="M35" s="329">
        <v>2.780392385586091</v>
      </c>
      <c r="N35" s="329">
        <v>2.7237785934813981</v>
      </c>
      <c r="O35" s="329">
        <v>2.980221971725542</v>
      </c>
      <c r="P35" s="329">
        <v>3.2998499866607371</v>
      </c>
      <c r="Q35" s="329">
        <v>3.1155555630169358</v>
      </c>
      <c r="R35" s="329">
        <v>2.9401560420084309</v>
      </c>
      <c r="S35" s="329">
        <v>3.0141965872687888</v>
      </c>
      <c r="T35" s="329">
        <v>3.4595058671932599</v>
      </c>
      <c r="U35" s="329">
        <v>3.3885980943623939</v>
      </c>
      <c r="V35" s="329">
        <v>4.1360988941283514</v>
      </c>
      <c r="W35" s="329">
        <v>4.3121004309499327</v>
      </c>
      <c r="X35" s="329">
        <v>3.5545300849977002</v>
      </c>
      <c r="Y35" s="329">
        <v>3.350176257294025</v>
      </c>
      <c r="DA35" s="72" t="s">
        <v>2921</v>
      </c>
    </row>
    <row r="36" spans="1:105" ht="12" customHeight="1" x14ac:dyDescent="0.25">
      <c r="A36" s="64" t="s">
        <v>28</v>
      </c>
      <c r="B36" s="229">
        <v>2.877619386549744E-2</v>
      </c>
      <c r="C36" s="229">
        <v>2.226184235570864E-2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3.8438354981695982E-2</v>
      </c>
      <c r="M36" s="229">
        <v>3.7875122014896928E-2</v>
      </c>
      <c r="N36" s="229">
        <v>6.850394230126261E-2</v>
      </c>
      <c r="O36" s="229">
        <v>2.1263272789072061E-2</v>
      </c>
      <c r="P36" s="229">
        <v>0</v>
      </c>
      <c r="Q36" s="229">
        <v>2.099254916123636E-2</v>
      </c>
      <c r="R36" s="229">
        <v>0</v>
      </c>
      <c r="S36" s="229">
        <v>8.2130384623856946E-3</v>
      </c>
      <c r="T36" s="229">
        <v>7.7899827852055872E-3</v>
      </c>
      <c r="U36" s="229">
        <v>1.039565673925725E-3</v>
      </c>
      <c r="V36" s="229">
        <v>1.9888127322804038E-3</v>
      </c>
      <c r="W36" s="229">
        <v>1.1359329854704189E-3</v>
      </c>
      <c r="X36" s="229">
        <v>3.735882063345141E-3</v>
      </c>
      <c r="Y36" s="229">
        <v>9.9719991307285717E-4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8.2012832038784123E-2</v>
      </c>
      <c r="G38" s="229">
        <v>7.9896665558219573E-2</v>
      </c>
      <c r="H38" s="229">
        <v>7.8999511937452208E-2</v>
      </c>
      <c r="I38" s="229">
        <v>0</v>
      </c>
      <c r="J38" s="229">
        <v>0</v>
      </c>
      <c r="K38" s="229">
        <v>5.670706955857973E-2</v>
      </c>
      <c r="L38" s="229">
        <v>6.4389787618787456E-2</v>
      </c>
      <c r="M38" s="229">
        <v>6.5471903288197075E-2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1.195989420832809E-2</v>
      </c>
      <c r="T38" s="229">
        <v>1.557046945161572E-2</v>
      </c>
      <c r="U38" s="229">
        <v>1.8390227089857679E-2</v>
      </c>
      <c r="V38" s="229">
        <v>1.2097020246826479E-2</v>
      </c>
      <c r="W38" s="229">
        <v>1.393434358557118E-2</v>
      </c>
      <c r="X38" s="229">
        <v>1.249831529694009E-2</v>
      </c>
      <c r="Y38" s="229">
        <v>9.9585234562275873E-3</v>
      </c>
      <c r="DA38" s="73" t="s">
        <v>2924</v>
      </c>
    </row>
    <row r="39" spans="1:105" ht="12" customHeight="1" x14ac:dyDescent="0.25">
      <c r="A39" s="64" t="s">
        <v>159</v>
      </c>
      <c r="B39" s="229">
        <v>6.0040234637209158E-2</v>
      </c>
      <c r="C39" s="229">
        <v>0.1238966486406573</v>
      </c>
      <c r="D39" s="229">
        <v>0.25134324466890512</v>
      </c>
      <c r="E39" s="229">
        <v>0.18855622787374901</v>
      </c>
      <c r="F39" s="229">
        <v>0.1874947519811028</v>
      </c>
      <c r="G39" s="229">
        <v>0.30018571555786477</v>
      </c>
      <c r="H39" s="229">
        <v>0.22569886563886529</v>
      </c>
      <c r="I39" s="229">
        <v>0.1766705859559109</v>
      </c>
      <c r="J39" s="229">
        <v>0</v>
      </c>
      <c r="K39" s="229">
        <v>4.9268019779421843E-2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6.4971770987331222E-3</v>
      </c>
      <c r="T39" s="229">
        <v>1.806340168198867E-2</v>
      </c>
      <c r="U39" s="229">
        <v>1.4011610348934771E-2</v>
      </c>
      <c r="V39" s="229">
        <v>4.016055538150496E-2</v>
      </c>
      <c r="W39" s="229">
        <v>4.5983450887279502E-2</v>
      </c>
      <c r="X39" s="229">
        <v>8.8994148041059533E-3</v>
      </c>
      <c r="Y39" s="229">
        <v>7.6253243705427694E-3</v>
      </c>
      <c r="DA39" s="73" t="s">
        <v>2925</v>
      </c>
    </row>
    <row r="40" spans="1:105" ht="12" customHeight="1" x14ac:dyDescent="0.25">
      <c r="A40" s="64" t="s">
        <v>32</v>
      </c>
      <c r="B40" s="229">
        <v>1.951650858202141</v>
      </c>
      <c r="C40" s="229">
        <v>1.5957315901758291</v>
      </c>
      <c r="D40" s="229">
        <v>1.660941538714876</v>
      </c>
      <c r="E40" s="229">
        <v>1.7195080488205281</v>
      </c>
      <c r="F40" s="229">
        <v>1.648721242015458</v>
      </c>
      <c r="G40" s="229">
        <v>1.173744441480963</v>
      </c>
      <c r="H40" s="229">
        <v>1.563258497003438</v>
      </c>
      <c r="I40" s="229">
        <v>0.52635939773966223</v>
      </c>
      <c r="J40" s="229">
        <v>0.15401584216800349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3.0824171788130629E-3</v>
      </c>
      <c r="T40" s="229">
        <v>2.4626601409548751E-3</v>
      </c>
      <c r="U40" s="229">
        <v>3.6617537171115071E-3</v>
      </c>
      <c r="V40" s="229">
        <v>3.81729891032707E-3</v>
      </c>
      <c r="W40" s="229">
        <v>3.8712317388271051E-3</v>
      </c>
      <c r="X40" s="229">
        <v>2.044399698632193E-3</v>
      </c>
      <c r="Y40" s="229">
        <v>2.1471241371568721E-3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2.9068691935578851E-2</v>
      </c>
      <c r="Y41" s="229">
        <v>3.673055731160218E-3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1.9732812059458E-2</v>
      </c>
      <c r="F42" s="229">
        <v>7.8486905358651025E-3</v>
      </c>
      <c r="G42" s="229">
        <v>0</v>
      </c>
      <c r="H42" s="229">
        <v>9.703304627638229E-3</v>
      </c>
      <c r="I42" s="229">
        <v>0.43479007098613409</v>
      </c>
      <c r="J42" s="229">
        <v>0.25607466001992352</v>
      </c>
      <c r="K42" s="229">
        <v>0.41196031279220552</v>
      </c>
      <c r="L42" s="229">
        <v>0.78974637909108381</v>
      </c>
      <c r="M42" s="229">
        <v>0.7778693406277154</v>
      </c>
      <c r="N42" s="229">
        <v>0.53592793824100182</v>
      </c>
      <c r="O42" s="229">
        <v>0.13793590625285229</v>
      </c>
      <c r="P42" s="229">
        <v>0.16915637606982939</v>
      </c>
      <c r="Q42" s="229">
        <v>0.1142327056753213</v>
      </c>
      <c r="R42" s="229">
        <v>1.889749152432869E-2</v>
      </c>
      <c r="S42" s="229">
        <v>0.1190932844315762</v>
      </c>
      <c r="T42" s="229">
        <v>0.1685414274284821</v>
      </c>
      <c r="U42" s="229">
        <v>0.3243170588684981</v>
      </c>
      <c r="V42" s="229">
        <v>0.36096724658511892</v>
      </c>
      <c r="W42" s="229">
        <v>0.27429528959665578</v>
      </c>
      <c r="X42" s="229">
        <v>0.1024595862916548</v>
      </c>
      <c r="Y42" s="229">
        <v>7.5049824077416491E-2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0.54415354061715815</v>
      </c>
      <c r="C44" s="229">
        <v>0.91826393275574425</v>
      </c>
      <c r="D44" s="229">
        <v>0.98449492715382336</v>
      </c>
      <c r="E44" s="229">
        <v>1.079362868337076</v>
      </c>
      <c r="F44" s="229">
        <v>1.1903407030734789</v>
      </c>
      <c r="G44" s="229">
        <v>1.550132621830203</v>
      </c>
      <c r="H44" s="229">
        <v>2.1891541036254112</v>
      </c>
      <c r="I44" s="229">
        <v>1.9367700671940999</v>
      </c>
      <c r="J44" s="229">
        <v>1.6700611134798129</v>
      </c>
      <c r="K44" s="229">
        <v>2.6026435195941189</v>
      </c>
      <c r="L44" s="229">
        <v>2.1873626834521982</v>
      </c>
      <c r="M44" s="229">
        <v>1.8991760196552809</v>
      </c>
      <c r="N44" s="229">
        <v>2.1175552927755001</v>
      </c>
      <c r="O44" s="229">
        <v>2.8192313725200502</v>
      </c>
      <c r="P44" s="229">
        <v>3.1289021904273451</v>
      </c>
      <c r="Q44" s="229">
        <v>2.980330308180378</v>
      </c>
      <c r="R44" s="229">
        <v>2.9212585504841031</v>
      </c>
      <c r="S44" s="229">
        <v>2.8652218967404912</v>
      </c>
      <c r="T44" s="229">
        <v>3.244029933843894</v>
      </c>
      <c r="U44" s="229">
        <v>3.0261146256892499</v>
      </c>
      <c r="V44" s="229">
        <v>3.7160820347865831</v>
      </c>
      <c r="W44" s="229">
        <v>3.9719651402020468</v>
      </c>
      <c r="X44" s="229">
        <v>3.394425456146632</v>
      </c>
      <c r="Y44" s="229">
        <v>3.2499712625899462</v>
      </c>
      <c r="DA44" s="73" t="s">
        <v>2930</v>
      </c>
    </row>
    <row r="45" spans="1:105" ht="12" customHeight="1" x14ac:dyDescent="0.25">
      <c r="A45" s="64" t="s">
        <v>39</v>
      </c>
      <c r="B45" s="229">
        <v>5.3678165332539047E-3</v>
      </c>
      <c r="C45" s="229">
        <v>1.791420163551557E-3</v>
      </c>
      <c r="D45" s="229">
        <v>5.3678165332648369E-3</v>
      </c>
      <c r="E45" s="229">
        <v>0</v>
      </c>
      <c r="F45" s="229">
        <v>3.582840327134042E-3</v>
      </c>
      <c r="G45" s="229">
        <v>5.3678165333001836E-3</v>
      </c>
      <c r="H45" s="229">
        <v>5.3678165332830003E-3</v>
      </c>
      <c r="I45" s="229">
        <v>0</v>
      </c>
      <c r="J45" s="229">
        <v>1.7914201636295821E-3</v>
      </c>
      <c r="K45" s="229">
        <v>0</v>
      </c>
      <c r="L45" s="229">
        <v>1.791420163560738E-3</v>
      </c>
      <c r="M45" s="229">
        <v>0</v>
      </c>
      <c r="N45" s="229">
        <v>1.791420163632955E-3</v>
      </c>
      <c r="O45" s="229">
        <v>1.791420163567026E-3</v>
      </c>
      <c r="P45" s="229">
        <v>1.7914201635626E-3</v>
      </c>
      <c r="Q45" s="229">
        <v>0</v>
      </c>
      <c r="R45" s="229">
        <v>0</v>
      </c>
      <c r="S45" s="229">
        <v>1.288791484622508E-4</v>
      </c>
      <c r="T45" s="229">
        <v>3.0479918611188272E-3</v>
      </c>
      <c r="U45" s="229">
        <v>1.063252974816551E-3</v>
      </c>
      <c r="V45" s="229">
        <v>9.8592548570923988E-4</v>
      </c>
      <c r="W45" s="229">
        <v>9.1504195408184251E-4</v>
      </c>
      <c r="X45" s="229">
        <v>1.3983387608114859E-3</v>
      </c>
      <c r="Y45" s="229">
        <v>7.539430185013081E-4</v>
      </c>
      <c r="DA45" s="73" t="s">
        <v>2931</v>
      </c>
    </row>
    <row r="46" spans="1:105" ht="12" customHeight="1" x14ac:dyDescent="0.25">
      <c r="A46" s="60" t="s">
        <v>2932</v>
      </c>
      <c r="B46" s="329">
        <v>0.16869642059945009</v>
      </c>
      <c r="C46" s="329">
        <v>0.212529605226319</v>
      </c>
      <c r="D46" s="329">
        <v>0.2375444578217773</v>
      </c>
      <c r="E46" s="329">
        <v>0.26127481323538698</v>
      </c>
      <c r="F46" s="329">
        <v>0.27029948286666211</v>
      </c>
      <c r="G46" s="329">
        <v>0.21584974972374149</v>
      </c>
      <c r="H46" s="329">
        <v>0.26162718395728718</v>
      </c>
      <c r="I46" s="329">
        <v>0.2781661637231832</v>
      </c>
      <c r="J46" s="329">
        <v>0.30075867190392053</v>
      </c>
      <c r="K46" s="329">
        <v>0.2285533187637751</v>
      </c>
      <c r="L46" s="329">
        <v>0.27502679697778332</v>
      </c>
      <c r="M46" s="329">
        <v>0.28961525336332961</v>
      </c>
      <c r="N46" s="329">
        <v>0.2847392088560442</v>
      </c>
      <c r="O46" s="329">
        <v>0.27917085791284479</v>
      </c>
      <c r="P46" s="329">
        <v>0.30598252425950079</v>
      </c>
      <c r="Q46" s="329">
        <v>0.32001800775665917</v>
      </c>
      <c r="R46" s="329">
        <v>0.30743202187665408</v>
      </c>
      <c r="S46" s="329">
        <v>0.35051251235153069</v>
      </c>
      <c r="T46" s="329">
        <v>0.38865633290445051</v>
      </c>
      <c r="U46" s="329">
        <v>0.38072986275520981</v>
      </c>
      <c r="V46" s="329">
        <v>0.40310946462053121</v>
      </c>
      <c r="W46" s="329">
        <v>0.51045183905683389</v>
      </c>
      <c r="X46" s="329">
        <v>0.44368954898166901</v>
      </c>
      <c r="Y46" s="329">
        <v>0.37168418434243511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1.561116676227313</v>
      </c>
      <c r="C48" s="316">
        <v>1.966748966764359</v>
      </c>
      <c r="D48" s="316">
        <v>2.1982364126827281</v>
      </c>
      <c r="E48" s="316">
        <v>2.417837121680273</v>
      </c>
      <c r="F48" s="316">
        <v>2.5013514144480942</v>
      </c>
      <c r="G48" s="316">
        <v>1.997473583943506</v>
      </c>
      <c r="H48" s="316">
        <v>2.4210979603407381</v>
      </c>
      <c r="I48" s="316">
        <v>2.5741496790943388</v>
      </c>
      <c r="J48" s="316">
        <v>2.7832207497988821</v>
      </c>
      <c r="K48" s="316">
        <v>2.1150324118399761</v>
      </c>
      <c r="L48" s="316">
        <v>2.5450979792324082</v>
      </c>
      <c r="M48" s="316">
        <v>2.6800995546242539</v>
      </c>
      <c r="N48" s="316">
        <v>2.634976638753836</v>
      </c>
      <c r="O48" s="316">
        <v>2.583447119125466</v>
      </c>
      <c r="P48" s="316">
        <v>2.831562279497422</v>
      </c>
      <c r="Q48" s="316">
        <v>2.961446643780127</v>
      </c>
      <c r="R48" s="316">
        <v>2.8449759304465592</v>
      </c>
      <c r="S48" s="316">
        <v>3.243642789301068</v>
      </c>
      <c r="T48" s="316">
        <v>3.5966257046977872</v>
      </c>
      <c r="U48" s="316">
        <v>3.523274149936714</v>
      </c>
      <c r="V48" s="316">
        <v>3.7303749855983979</v>
      </c>
      <c r="W48" s="316">
        <v>4.7237213186319442</v>
      </c>
      <c r="X48" s="316">
        <v>4.105903086276367</v>
      </c>
      <c r="Y48" s="316">
        <v>3.4395654419048962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</v>
      </c>
      <c r="D52" s="232">
        <f t="shared" si="1"/>
        <v>0.99999999999999978</v>
      </c>
      <c r="E52" s="232">
        <f t="shared" si="1"/>
        <v>1</v>
      </c>
      <c r="F52" s="232">
        <f t="shared" si="1"/>
        <v>0.99999999999999967</v>
      </c>
      <c r="G52" s="232">
        <f t="shared" si="1"/>
        <v>1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1.0000000000000002</v>
      </c>
      <c r="K52" s="232">
        <f t="shared" si="1"/>
        <v>1.0000000000000002</v>
      </c>
      <c r="L52" s="232">
        <f t="shared" si="1"/>
        <v>0.99999999999999989</v>
      </c>
      <c r="M52" s="232">
        <f t="shared" si="1"/>
        <v>0.99999999999999989</v>
      </c>
      <c r="N52" s="232">
        <f t="shared" si="1"/>
        <v>1.0000000000000002</v>
      </c>
      <c r="O52" s="232">
        <f t="shared" si="1"/>
        <v>0.99999999999999989</v>
      </c>
      <c r="P52" s="232">
        <f t="shared" si="1"/>
        <v>1</v>
      </c>
      <c r="Q52" s="232">
        <f t="shared" si="1"/>
        <v>0.99999999999999989</v>
      </c>
      <c r="R52" s="232">
        <f t="shared" si="1"/>
        <v>0.99999999999999989</v>
      </c>
      <c r="S52" s="232">
        <f t="shared" si="1"/>
        <v>1</v>
      </c>
      <c r="T52" s="232">
        <f t="shared" si="1"/>
        <v>1</v>
      </c>
      <c r="U52" s="232">
        <f t="shared" si="1"/>
        <v>1.0000000000000002</v>
      </c>
      <c r="V52" s="232">
        <f t="shared" si="1"/>
        <v>1.0000000000000002</v>
      </c>
      <c r="W52" s="232">
        <f t="shared" si="1"/>
        <v>1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8.2366415649020048E-3</v>
      </c>
      <c r="C53" s="299">
        <f t="shared" si="2"/>
        <v>9.6660376922363435E-3</v>
      </c>
      <c r="D53" s="299">
        <f t="shared" si="2"/>
        <v>9.8487317272500305E-3</v>
      </c>
      <c r="E53" s="299">
        <f t="shared" si="2"/>
        <v>1.0306761825961379E-2</v>
      </c>
      <c r="F53" s="299">
        <f t="shared" si="2"/>
        <v>1.0286256947545171E-2</v>
      </c>
      <c r="G53" s="299">
        <f t="shared" si="2"/>
        <v>8.6713088072190199E-3</v>
      </c>
      <c r="H53" s="299">
        <f t="shared" si="2"/>
        <v>8.1584359242866632E-3</v>
      </c>
      <c r="I53" s="299">
        <f t="shared" si="2"/>
        <v>1.0651481143888648E-2</v>
      </c>
      <c r="J53" s="299">
        <f t="shared" si="2"/>
        <v>1.4801406575836753E-2</v>
      </c>
      <c r="K53" s="299">
        <f t="shared" si="2"/>
        <v>9.1156741561555545E-3</v>
      </c>
      <c r="L53" s="299">
        <f t="shared" si="2"/>
        <v>1.0560400488578908E-2</v>
      </c>
      <c r="M53" s="299">
        <f t="shared" si="2"/>
        <v>1.1824792811658696E-2</v>
      </c>
      <c r="N53" s="299">
        <f t="shared" si="2"/>
        <v>1.1881679267817207E-2</v>
      </c>
      <c r="O53" s="299">
        <f t="shared" si="2"/>
        <v>1.1101954971449042E-2</v>
      </c>
      <c r="P53" s="299">
        <f t="shared" si="2"/>
        <v>1.102565087382029E-2</v>
      </c>
      <c r="Q53" s="299">
        <f t="shared" si="2"/>
        <v>1.1886092409127788E-2</v>
      </c>
      <c r="R53" s="299">
        <f t="shared" si="2"/>
        <v>1.2226742503421312E-2</v>
      </c>
      <c r="S53" s="299">
        <f t="shared" si="2"/>
        <v>1.2947327768528642E-2</v>
      </c>
      <c r="T53" s="299">
        <f t="shared" si="2"/>
        <v>1.2621181594522747E-2</v>
      </c>
      <c r="U53" s="299">
        <f t="shared" si="2"/>
        <v>1.2568159586282225E-2</v>
      </c>
      <c r="V53" s="299">
        <f t="shared" si="2"/>
        <v>1.1364201721828501E-2</v>
      </c>
      <c r="W53" s="299">
        <f t="shared" si="2"/>
        <v>1.3059265860770728E-2</v>
      </c>
      <c r="X53" s="299">
        <f t="shared" si="2"/>
        <v>1.3617048423609559E-2</v>
      </c>
      <c r="Y53" s="299">
        <f t="shared" si="2"/>
        <v>1.2592498146972884E-2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8.9528712661978305E-3</v>
      </c>
      <c r="C54" s="233">
        <f t="shared" si="3"/>
        <v>1.0506562708952545E-2</v>
      </c>
      <c r="D54" s="233">
        <f t="shared" si="3"/>
        <v>1.0705143181793509E-2</v>
      </c>
      <c r="E54" s="233">
        <f t="shared" si="3"/>
        <v>1.1203001984740626E-2</v>
      </c>
      <c r="F54" s="233">
        <f t="shared" si="3"/>
        <v>1.1180714073418665E-2</v>
      </c>
      <c r="G54" s="233">
        <f t="shared" si="3"/>
        <v>9.42533566002067E-3</v>
      </c>
      <c r="H54" s="233">
        <f t="shared" si="3"/>
        <v>8.8678651350941988E-3</v>
      </c>
      <c r="I54" s="233">
        <f t="shared" si="3"/>
        <v>1.1577696895531141E-2</v>
      </c>
      <c r="J54" s="233">
        <f t="shared" si="3"/>
        <v>1.6088485408518205E-2</v>
      </c>
      <c r="K54" s="233">
        <f t="shared" si="3"/>
        <v>9.9083414740821218E-3</v>
      </c>
      <c r="L54" s="233">
        <f t="shared" si="3"/>
        <v>1.1478696183237946E-2</v>
      </c>
      <c r="M54" s="233">
        <f t="shared" si="3"/>
        <v>1.2853035664846413E-2</v>
      </c>
      <c r="N54" s="233">
        <f t="shared" si="3"/>
        <v>1.2914868769366528E-2</v>
      </c>
      <c r="O54" s="233">
        <f t="shared" si="3"/>
        <v>1.20673423602707E-2</v>
      </c>
      <c r="P54" s="233">
        <f t="shared" si="3"/>
        <v>1.1984403123717713E-2</v>
      </c>
      <c r="Q54" s="233">
        <f t="shared" si="3"/>
        <v>1.2919665662095419E-2</v>
      </c>
      <c r="R54" s="233">
        <f t="shared" si="3"/>
        <v>1.3289937503718817E-2</v>
      </c>
      <c r="S54" s="233">
        <f t="shared" si="3"/>
        <v>1.4073182357096353E-2</v>
      </c>
      <c r="T54" s="233">
        <f t="shared" si="3"/>
        <v>1.3718675646220381E-2</v>
      </c>
      <c r="U54" s="233">
        <f t="shared" si="3"/>
        <v>1.3661043028567637E-2</v>
      </c>
      <c r="V54" s="233">
        <f t="shared" si="3"/>
        <v>1.2352393175900544E-2</v>
      </c>
      <c r="W54" s="233">
        <f t="shared" si="3"/>
        <v>1.4194854196489923E-2</v>
      </c>
      <c r="X54" s="233">
        <f t="shared" si="3"/>
        <v>1.4801139590879971E-2</v>
      </c>
      <c r="Y54" s="233">
        <f t="shared" si="3"/>
        <v>1.3687497985840093E-2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2.2203120740170619E-2</v>
      </c>
      <c r="C55" s="233">
        <f t="shared" si="4"/>
        <v>2.6056275518202315E-2</v>
      </c>
      <c r="D55" s="233">
        <f t="shared" si="4"/>
        <v>2.6548755090847906E-2</v>
      </c>
      <c r="E55" s="233">
        <f t="shared" si="4"/>
        <v>2.7783444922156741E-2</v>
      </c>
      <c r="F55" s="233">
        <f t="shared" si="4"/>
        <v>2.772817090207828E-2</v>
      </c>
      <c r="G55" s="233">
        <f t="shared" si="4"/>
        <v>2.3374832436851276E-2</v>
      </c>
      <c r="H55" s="233">
        <f t="shared" si="4"/>
        <v>2.1992305535033618E-2</v>
      </c>
      <c r="I55" s="233">
        <f t="shared" si="4"/>
        <v>2.8712688300917225E-2</v>
      </c>
      <c r="J55" s="233">
        <f t="shared" si="4"/>
        <v>3.989944381312515E-2</v>
      </c>
      <c r="K55" s="233">
        <f t="shared" si="4"/>
        <v>2.4572686855723651E-2</v>
      </c>
      <c r="L55" s="233">
        <f t="shared" si="4"/>
        <v>2.8467166534430099E-2</v>
      </c>
      <c r="M55" s="233">
        <f t="shared" si="4"/>
        <v>3.1875528448819086E-2</v>
      </c>
      <c r="N55" s="233">
        <f t="shared" si="4"/>
        <v>3.2028874548028989E-2</v>
      </c>
      <c r="O55" s="233">
        <f t="shared" si="4"/>
        <v>2.9927009053471339E-2</v>
      </c>
      <c r="P55" s="233">
        <f t="shared" si="4"/>
        <v>2.9721319746819918E-2</v>
      </c>
      <c r="Q55" s="233">
        <f t="shared" si="4"/>
        <v>3.2040770841996635E-2</v>
      </c>
      <c r="R55" s="233">
        <f t="shared" si="4"/>
        <v>3.2959045009222671E-2</v>
      </c>
      <c r="S55" s="233">
        <f t="shared" si="4"/>
        <v>3.4901492245598943E-2</v>
      </c>
      <c r="T55" s="233">
        <f t="shared" si="4"/>
        <v>3.4022315602626543E-2</v>
      </c>
      <c r="U55" s="233">
        <f t="shared" si="4"/>
        <v>3.3879386710847739E-2</v>
      </c>
      <c r="V55" s="233">
        <f t="shared" si="4"/>
        <v>3.0633935076233357E-2</v>
      </c>
      <c r="W55" s="233">
        <f t="shared" si="4"/>
        <v>3.5203238407294994E-2</v>
      </c>
      <c r="X55" s="233">
        <f t="shared" si="4"/>
        <v>3.6706826185382305E-2</v>
      </c>
      <c r="Y55" s="233">
        <f t="shared" si="4"/>
        <v>3.3944995004883426E-2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6.8041821623103502E-2</v>
      </c>
      <c r="C56" s="233">
        <f t="shared" si="5"/>
        <v>7.9849876588039381E-2</v>
      </c>
      <c r="D56" s="233">
        <f t="shared" si="5"/>
        <v>8.1359088181630693E-2</v>
      </c>
      <c r="E56" s="233">
        <f t="shared" si="5"/>
        <v>8.5142815084028739E-2</v>
      </c>
      <c r="F56" s="233">
        <f t="shared" si="5"/>
        <v>8.4973426957981851E-2</v>
      </c>
      <c r="G56" s="233">
        <f t="shared" si="5"/>
        <v>7.163255101615712E-2</v>
      </c>
      <c r="H56" s="233">
        <f t="shared" si="5"/>
        <v>6.7395775026715912E-2</v>
      </c>
      <c r="I56" s="233">
        <f t="shared" si="5"/>
        <v>8.7990496406036664E-2</v>
      </c>
      <c r="J56" s="233">
        <f t="shared" si="5"/>
        <v>0.12227248910473837</v>
      </c>
      <c r="K56" s="233">
        <f t="shared" si="5"/>
        <v>7.5303395203024148E-2</v>
      </c>
      <c r="L56" s="233">
        <f t="shared" si="5"/>
        <v>8.7238090992608375E-2</v>
      </c>
      <c r="M56" s="233">
        <f t="shared" si="5"/>
        <v>9.7683071052832721E-2</v>
      </c>
      <c r="N56" s="233">
        <f t="shared" si="5"/>
        <v>9.81530026471856E-2</v>
      </c>
      <c r="O56" s="233">
        <f t="shared" si="5"/>
        <v>9.1711801938057308E-2</v>
      </c>
      <c r="P56" s="233">
        <f t="shared" si="5"/>
        <v>9.1081463740254581E-2</v>
      </c>
      <c r="Q56" s="233">
        <f t="shared" si="5"/>
        <v>9.8189459031925205E-2</v>
      </c>
      <c r="R56" s="233">
        <f t="shared" si="5"/>
        <v>0.10100352502826299</v>
      </c>
      <c r="S56" s="233">
        <f t="shared" si="5"/>
        <v>0.10695618591393226</v>
      </c>
      <c r="T56" s="233">
        <f t="shared" si="5"/>
        <v>0.10426193491127489</v>
      </c>
      <c r="U56" s="233">
        <f t="shared" si="5"/>
        <v>0.10382392701711407</v>
      </c>
      <c r="V56" s="233">
        <f t="shared" si="5"/>
        <v>9.3878188136844162E-2</v>
      </c>
      <c r="W56" s="233">
        <f t="shared" si="5"/>
        <v>0.10788089189332338</v>
      </c>
      <c r="X56" s="233">
        <f t="shared" si="5"/>
        <v>0.11248866089068771</v>
      </c>
      <c r="Y56" s="233">
        <f t="shared" si="5"/>
        <v>0.10402498469238469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1.580032398382826E-2</v>
      </c>
      <c r="C57" s="300">
        <f t="shared" si="6"/>
        <v>1.8176403629692077E-2</v>
      </c>
      <c r="D57" s="300">
        <f t="shared" si="6"/>
        <v>1.8745792835478291E-2</v>
      </c>
      <c r="E57" s="300">
        <f t="shared" si="6"/>
        <v>1.9187834538088887E-2</v>
      </c>
      <c r="F57" s="300">
        <f t="shared" si="6"/>
        <v>1.9121998485932525E-2</v>
      </c>
      <c r="G57" s="300">
        <f t="shared" si="6"/>
        <v>1.7674555524972105E-2</v>
      </c>
      <c r="H57" s="300">
        <f t="shared" si="6"/>
        <v>1.6541945414831075E-2</v>
      </c>
      <c r="I57" s="300">
        <f t="shared" si="6"/>
        <v>1.9695092204901458E-2</v>
      </c>
      <c r="J57" s="300">
        <f t="shared" si="6"/>
        <v>2.5028885994051318E-2</v>
      </c>
      <c r="K57" s="300">
        <f t="shared" si="6"/>
        <v>1.784970748875591E-2</v>
      </c>
      <c r="L57" s="300">
        <f t="shared" si="6"/>
        <v>1.9523477402758237E-2</v>
      </c>
      <c r="M57" s="300">
        <f t="shared" si="6"/>
        <v>2.0518081402271477E-2</v>
      </c>
      <c r="N57" s="300">
        <f t="shared" si="6"/>
        <v>2.0488593829775473E-2</v>
      </c>
      <c r="O57" s="300">
        <f t="shared" si="6"/>
        <v>1.9304705695763705E-2</v>
      </c>
      <c r="P57" s="300">
        <f t="shared" si="6"/>
        <v>1.9072524112452634E-2</v>
      </c>
      <c r="Q57" s="300">
        <f t="shared" si="6"/>
        <v>2.0600138683106114E-2</v>
      </c>
      <c r="R57" s="300">
        <f t="shared" si="6"/>
        <v>2.1475010520554314E-2</v>
      </c>
      <c r="S57" s="300">
        <f t="shared" si="6"/>
        <v>2.2349616739432292E-2</v>
      </c>
      <c r="T57" s="300">
        <f t="shared" si="6"/>
        <v>2.1691174563968772E-2</v>
      </c>
      <c r="U57" s="300">
        <f t="shared" si="6"/>
        <v>2.1377381495408781E-2</v>
      </c>
      <c r="V57" s="300">
        <f t="shared" si="6"/>
        <v>1.9673131831890258E-2</v>
      </c>
      <c r="W57" s="300">
        <f t="shared" si="6"/>
        <v>2.2226479003354605E-2</v>
      </c>
      <c r="X57" s="300">
        <f t="shared" si="6"/>
        <v>2.3600186557141595E-2</v>
      </c>
      <c r="Y57" s="300">
        <f t="shared" si="6"/>
        <v>2.188040106628588E-2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0.67865700233095494</v>
      </c>
      <c r="C58" s="301">
        <f t="shared" si="7"/>
        <v>0.64973516592613256</v>
      </c>
      <c r="D58" s="301">
        <f t="shared" si="7"/>
        <v>0.64574799471428679</v>
      </c>
      <c r="E58" s="301">
        <f t="shared" si="7"/>
        <v>0.63663337045045765</v>
      </c>
      <c r="F58" s="301">
        <f t="shared" si="7"/>
        <v>0.63719897820249138</v>
      </c>
      <c r="G58" s="301">
        <f t="shared" si="7"/>
        <v>0.67035941488476436</v>
      </c>
      <c r="H58" s="301">
        <f t="shared" si="7"/>
        <v>0.68148987223816271</v>
      </c>
      <c r="I58" s="301">
        <f t="shared" si="7"/>
        <v>0.63183125377926475</v>
      </c>
      <c r="J58" s="301">
        <f t="shared" si="7"/>
        <v>0.54987230668818687</v>
      </c>
      <c r="K58" s="301">
        <f t="shared" si="7"/>
        <v>0.66795100366382487</v>
      </c>
      <c r="L58" s="301">
        <f t="shared" si="7"/>
        <v>0.63505003642877222</v>
      </c>
      <c r="M58" s="301">
        <f t="shared" si="7"/>
        <v>0.60923714508797711</v>
      </c>
      <c r="N58" s="301">
        <f t="shared" si="7"/>
        <v>0.60997288322731558</v>
      </c>
      <c r="O58" s="301">
        <f t="shared" si="7"/>
        <v>0.63604254678943739</v>
      </c>
      <c r="P58" s="301">
        <f t="shared" si="7"/>
        <v>0.63813120980493721</v>
      </c>
      <c r="Q58" s="301">
        <f t="shared" si="7"/>
        <v>0.62102396734850474</v>
      </c>
      <c r="R58" s="301">
        <f t="shared" si="7"/>
        <v>0.62753827592151545</v>
      </c>
      <c r="S58" s="301">
        <f t="shared" si="7"/>
        <v>0.59752539258059223</v>
      </c>
      <c r="T58" s="301">
        <f t="shared" si="7"/>
        <v>0.60291558960470593</v>
      </c>
      <c r="U58" s="301">
        <f t="shared" si="7"/>
        <v>0.60032023432153903</v>
      </c>
      <c r="V58" s="301">
        <f t="shared" si="7"/>
        <v>0.62577041741687478</v>
      </c>
      <c r="W58" s="301">
        <f t="shared" si="7"/>
        <v>0.59205360931317952</v>
      </c>
      <c r="X58" s="301">
        <f t="shared" si="7"/>
        <v>0.58545585336234596</v>
      </c>
      <c r="Y58" s="301">
        <f t="shared" si="7"/>
        <v>0.60913512840756967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4.1899437525805855E-2</v>
      </c>
      <c r="C59" s="301">
        <f t="shared" si="8"/>
        <v>4.9170713477897962E-2</v>
      </c>
      <c r="D59" s="301">
        <f t="shared" si="8"/>
        <v>5.0100070090793647E-2</v>
      </c>
      <c r="E59" s="301">
        <f t="shared" si="8"/>
        <v>5.243004928858614E-2</v>
      </c>
      <c r="F59" s="301">
        <f t="shared" si="8"/>
        <v>5.2325741863599375E-2</v>
      </c>
      <c r="G59" s="301">
        <f t="shared" si="8"/>
        <v>4.4110570888896763E-2</v>
      </c>
      <c r="H59" s="301">
        <f t="shared" si="8"/>
        <v>4.1501608832240855E-2</v>
      </c>
      <c r="I59" s="301">
        <f t="shared" si="8"/>
        <v>5.4183621471085762E-2</v>
      </c>
      <c r="J59" s="301">
        <f t="shared" si="8"/>
        <v>7.529411171186523E-2</v>
      </c>
      <c r="K59" s="301">
        <f t="shared" si="8"/>
        <v>4.6371038098704333E-2</v>
      </c>
      <c r="L59" s="301">
        <f t="shared" si="8"/>
        <v>5.37202981375536E-2</v>
      </c>
      <c r="M59" s="301">
        <f t="shared" si="8"/>
        <v>6.0152206911481224E-2</v>
      </c>
      <c r="N59" s="301">
        <f t="shared" si="8"/>
        <v>6.0441585840635366E-2</v>
      </c>
      <c r="O59" s="301">
        <f t="shared" si="8"/>
        <v>5.6475162246066891E-2</v>
      </c>
      <c r="P59" s="301">
        <f t="shared" si="8"/>
        <v>5.6087006618998882E-2</v>
      </c>
      <c r="Q59" s="301">
        <f t="shared" si="8"/>
        <v>6.0464035298606576E-2</v>
      </c>
      <c r="R59" s="301">
        <f t="shared" si="8"/>
        <v>6.2196907517404081E-2</v>
      </c>
      <c r="S59" s="301">
        <f t="shared" si="8"/>
        <v>6.5862493431210936E-2</v>
      </c>
      <c r="T59" s="301">
        <f t="shared" si="8"/>
        <v>6.4203402024311421E-2</v>
      </c>
      <c r="U59" s="301">
        <f t="shared" si="8"/>
        <v>6.3933681373696566E-2</v>
      </c>
      <c r="V59" s="301">
        <f t="shared" si="8"/>
        <v>5.7809200063214543E-2</v>
      </c>
      <c r="W59" s="301">
        <f t="shared" si="8"/>
        <v>6.6431917639572818E-2</v>
      </c>
      <c r="X59" s="301">
        <f t="shared" si="8"/>
        <v>6.9269333285318258E-2</v>
      </c>
      <c r="Y59" s="301">
        <f t="shared" si="8"/>
        <v>6.405749057373164E-2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0.12306883268607936</v>
      </c>
      <c r="C60" s="301">
        <f t="shared" si="9"/>
        <v>0.11794787193538808</v>
      </c>
      <c r="D60" s="301">
        <f t="shared" si="9"/>
        <v>0.11731826617619211</v>
      </c>
      <c r="E60" s="301">
        <f t="shared" si="9"/>
        <v>0.1158436897592639</v>
      </c>
      <c r="F60" s="301">
        <f t="shared" si="9"/>
        <v>0.11579818135278588</v>
      </c>
      <c r="G60" s="301">
        <f t="shared" si="9"/>
        <v>0.11986260830198607</v>
      </c>
      <c r="H60" s="301">
        <f t="shared" si="9"/>
        <v>0.12122690230957046</v>
      </c>
      <c r="I60" s="301">
        <f t="shared" si="9"/>
        <v>0.11250166696987635</v>
      </c>
      <c r="J60" s="301">
        <f t="shared" si="9"/>
        <v>9.7189733115507423E-2</v>
      </c>
      <c r="K60" s="301">
        <f t="shared" si="9"/>
        <v>0.11225143625926716</v>
      </c>
      <c r="L60" s="301">
        <f t="shared" si="9"/>
        <v>0.11147229204018685</v>
      </c>
      <c r="M60" s="301">
        <f t="shared" si="9"/>
        <v>0.10827934180311766</v>
      </c>
      <c r="N60" s="301">
        <f t="shared" si="9"/>
        <v>0.10631283363318818</v>
      </c>
      <c r="O60" s="301">
        <f t="shared" si="9"/>
        <v>9.8701002464705465E-2</v>
      </c>
      <c r="P60" s="301">
        <f t="shared" si="9"/>
        <v>9.8534955376245292E-2</v>
      </c>
      <c r="Q60" s="301">
        <f t="shared" si="9"/>
        <v>9.5052436309825156E-2</v>
      </c>
      <c r="R60" s="301">
        <f t="shared" si="9"/>
        <v>8.0116523332134662E-2</v>
      </c>
      <c r="S60" s="301">
        <f t="shared" si="9"/>
        <v>9.329101715058051E-2</v>
      </c>
      <c r="T60" s="301">
        <f t="shared" si="9"/>
        <v>9.5784676280319975E-2</v>
      </c>
      <c r="U60" s="301">
        <f t="shared" si="9"/>
        <v>9.9868469591998105E-2</v>
      </c>
      <c r="V60" s="301">
        <f t="shared" si="9"/>
        <v>0.10279491399730038</v>
      </c>
      <c r="W60" s="301">
        <f t="shared" si="9"/>
        <v>9.6406071392286852E-2</v>
      </c>
      <c r="X60" s="301">
        <f t="shared" si="9"/>
        <v>8.92730533950334E-2</v>
      </c>
      <c r="Y60" s="301">
        <f t="shared" si="9"/>
        <v>9.0011361577945967E-2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6.4506470406470506E-2</v>
      </c>
      <c r="C61" s="302">
        <f t="shared" si="10"/>
        <v>6.1107127844698121E-2</v>
      </c>
      <c r="D61" s="302">
        <f t="shared" si="10"/>
        <v>6.0721109495361456E-2</v>
      </c>
      <c r="E61" s="302">
        <f t="shared" si="10"/>
        <v>5.9785808380592428E-2</v>
      </c>
      <c r="F61" s="302">
        <f t="shared" si="10"/>
        <v>5.9703392579354052E-2</v>
      </c>
      <c r="G61" s="302">
        <f t="shared" si="10"/>
        <v>6.1783487071045154E-2</v>
      </c>
      <c r="H61" s="302">
        <f t="shared" si="10"/>
        <v>6.2469038291884563E-2</v>
      </c>
      <c r="I61" s="302">
        <f t="shared" si="10"/>
        <v>5.668294981219809E-2</v>
      </c>
      <c r="J61" s="302">
        <f t="shared" si="10"/>
        <v>4.6206582518278166E-2</v>
      </c>
      <c r="K61" s="302">
        <f t="shared" si="10"/>
        <v>5.4174229487376817E-2</v>
      </c>
      <c r="L61" s="302">
        <f t="shared" si="10"/>
        <v>5.5432406360305386E-2</v>
      </c>
      <c r="M61" s="302">
        <f t="shared" si="10"/>
        <v>5.3780944751819215E-2</v>
      </c>
      <c r="N61" s="302">
        <f t="shared" si="10"/>
        <v>5.1730097713408606E-2</v>
      </c>
      <c r="O61" s="302">
        <f t="shared" si="10"/>
        <v>4.2345250355168125E-2</v>
      </c>
      <c r="P61" s="302">
        <f t="shared" si="10"/>
        <v>4.204316649117E-2</v>
      </c>
      <c r="Q61" s="302">
        <f t="shared" si="10"/>
        <v>3.9572481037211227E-2</v>
      </c>
      <c r="R61" s="302">
        <f t="shared" si="10"/>
        <v>2.3960704373012103E-2</v>
      </c>
      <c r="S61" s="302">
        <f t="shared" si="10"/>
        <v>3.9253385889019707E-2</v>
      </c>
      <c r="T61" s="302">
        <f t="shared" si="10"/>
        <v>4.1452162346818811E-2</v>
      </c>
      <c r="U61" s="302">
        <f t="shared" si="10"/>
        <v>4.5769270712950456E-2</v>
      </c>
      <c r="V61" s="302">
        <f t="shared" si="10"/>
        <v>4.7157335348649979E-2</v>
      </c>
      <c r="W61" s="302">
        <f t="shared" si="10"/>
        <v>4.2763066438727911E-2</v>
      </c>
      <c r="X61" s="302">
        <f t="shared" si="10"/>
        <v>3.5922049700357166E-2</v>
      </c>
      <c r="Y61" s="302">
        <f t="shared" si="10"/>
        <v>3.5187444452063753E-2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5.4981213773129721E-2</v>
      </c>
      <c r="C62" s="302">
        <f t="shared" si="11"/>
        <v>5.2638119007108936E-2</v>
      </c>
      <c r="D62" s="302">
        <f t="shared" si="11"/>
        <v>5.2315099408113255E-2</v>
      </c>
      <c r="E62" s="302">
        <f t="shared" si="11"/>
        <v>5.1576680584775214E-2</v>
      </c>
      <c r="F62" s="302">
        <f t="shared" si="11"/>
        <v>5.1622503144064379E-2</v>
      </c>
      <c r="G62" s="302">
        <f t="shared" si="11"/>
        <v>5.4308986966932649E-2</v>
      </c>
      <c r="H62" s="302">
        <f t="shared" si="11"/>
        <v>5.5210717963648216E-2</v>
      </c>
      <c r="I62" s="302">
        <f t="shared" si="11"/>
        <v>5.1187638399465794E-2</v>
      </c>
      <c r="J62" s="302">
        <f t="shared" si="11"/>
        <v>4.4547756433821986E-2</v>
      </c>
      <c r="K62" s="302">
        <f t="shared" si="11"/>
        <v>5.4113870182257495E-2</v>
      </c>
      <c r="L62" s="302">
        <f t="shared" si="11"/>
        <v>5.1448407206586284E-2</v>
      </c>
      <c r="M62" s="302">
        <f t="shared" si="11"/>
        <v>4.9357182785359867E-2</v>
      </c>
      <c r="N62" s="302">
        <f t="shared" si="11"/>
        <v>4.941678841203296E-2</v>
      </c>
      <c r="O62" s="302">
        <f t="shared" si="11"/>
        <v>5.1528815165429065E-2</v>
      </c>
      <c r="P62" s="302">
        <f t="shared" si="11"/>
        <v>5.1698027635588201E-2</v>
      </c>
      <c r="Q62" s="302">
        <f t="shared" si="11"/>
        <v>5.0312089007775743E-2</v>
      </c>
      <c r="R62" s="302">
        <f t="shared" si="11"/>
        <v>5.0839843957635036E-2</v>
      </c>
      <c r="S62" s="302">
        <f t="shared" si="11"/>
        <v>4.8408358318722262E-2</v>
      </c>
      <c r="T62" s="302">
        <f t="shared" si="11"/>
        <v>4.8845043675013002E-2</v>
      </c>
      <c r="U62" s="302">
        <f t="shared" si="11"/>
        <v>4.8634781667620593E-2</v>
      </c>
      <c r="V62" s="302">
        <f t="shared" si="11"/>
        <v>5.0696621378290188E-2</v>
      </c>
      <c r="W62" s="302">
        <f t="shared" si="11"/>
        <v>4.7965063274962978E-2</v>
      </c>
      <c r="X62" s="302">
        <f t="shared" si="11"/>
        <v>4.7430547858324255E-2</v>
      </c>
      <c r="Y62" s="302">
        <f t="shared" si="11"/>
        <v>4.9348917931546173E-2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3.5811485064791309E-3</v>
      </c>
      <c r="C63" s="302">
        <f t="shared" si="12"/>
        <v>4.2026250835810177E-3</v>
      </c>
      <c r="D63" s="302">
        <f t="shared" si="12"/>
        <v>4.2820572727174048E-3</v>
      </c>
      <c r="E63" s="302">
        <f t="shared" si="12"/>
        <v>4.4812007938962494E-3</v>
      </c>
      <c r="F63" s="302">
        <f t="shared" si="12"/>
        <v>4.4722856293674647E-3</v>
      </c>
      <c r="G63" s="302">
        <f t="shared" si="12"/>
        <v>3.770134264008268E-3</v>
      </c>
      <c r="H63" s="302">
        <f t="shared" si="12"/>
        <v>3.547146054037679E-3</v>
      </c>
      <c r="I63" s="302">
        <f t="shared" si="12"/>
        <v>4.6310787582124584E-3</v>
      </c>
      <c r="J63" s="302">
        <f t="shared" si="12"/>
        <v>6.435394163407283E-3</v>
      </c>
      <c r="K63" s="302">
        <f t="shared" si="12"/>
        <v>3.9633365896328491E-3</v>
      </c>
      <c r="L63" s="302">
        <f t="shared" si="12"/>
        <v>4.5914784732951786E-3</v>
      </c>
      <c r="M63" s="302">
        <f t="shared" si="12"/>
        <v>5.1412142659385636E-3</v>
      </c>
      <c r="N63" s="302">
        <f t="shared" si="12"/>
        <v>5.165947507746611E-3</v>
      </c>
      <c r="O63" s="302">
        <f t="shared" si="12"/>
        <v>4.8269369441082798E-3</v>
      </c>
      <c r="P63" s="302">
        <f t="shared" si="12"/>
        <v>4.7937612494870835E-3</v>
      </c>
      <c r="Q63" s="302">
        <f t="shared" si="12"/>
        <v>5.1678662648381671E-3</v>
      </c>
      <c r="R63" s="302">
        <f t="shared" si="12"/>
        <v>5.3159750014875285E-3</v>
      </c>
      <c r="S63" s="302">
        <f t="shared" si="12"/>
        <v>5.629272942838541E-3</v>
      </c>
      <c r="T63" s="302">
        <f t="shared" si="12"/>
        <v>5.4874702584881523E-3</v>
      </c>
      <c r="U63" s="302">
        <f t="shared" si="12"/>
        <v>5.4644172114270539E-3</v>
      </c>
      <c r="V63" s="302">
        <f t="shared" si="12"/>
        <v>4.9409572703602179E-3</v>
      </c>
      <c r="W63" s="302">
        <f t="shared" si="12"/>
        <v>5.6779416785959682E-3</v>
      </c>
      <c r="X63" s="302">
        <f t="shared" si="12"/>
        <v>5.9204558363519866E-3</v>
      </c>
      <c r="Y63" s="302">
        <f t="shared" si="12"/>
        <v>5.4749991943360381E-3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3.3139948278957915E-2</v>
      </c>
      <c r="C65" s="235">
        <f t="shared" si="14"/>
        <v>3.8891092523458792E-2</v>
      </c>
      <c r="D65" s="235">
        <f t="shared" si="14"/>
        <v>3.9626158001726884E-2</v>
      </c>
      <c r="E65" s="235">
        <f t="shared" si="14"/>
        <v>4.146903214671592E-2</v>
      </c>
      <c r="F65" s="235">
        <f t="shared" si="14"/>
        <v>4.1386531214166564E-2</v>
      </c>
      <c r="G65" s="235">
        <f t="shared" si="14"/>
        <v>3.4888822479132553E-2</v>
      </c>
      <c r="H65" s="235">
        <f t="shared" si="14"/>
        <v>3.2825289584064714E-2</v>
      </c>
      <c r="I65" s="235">
        <f t="shared" si="14"/>
        <v>4.2856002828498108E-2</v>
      </c>
      <c r="J65" s="235">
        <f t="shared" si="14"/>
        <v>5.9553137588171032E-2</v>
      </c>
      <c r="K65" s="235">
        <f t="shared" si="14"/>
        <v>3.6676716800462403E-2</v>
      </c>
      <c r="L65" s="235">
        <f t="shared" si="14"/>
        <v>4.2489541791873607E-2</v>
      </c>
      <c r="M65" s="235">
        <f t="shared" si="14"/>
        <v>4.7576796816995497E-2</v>
      </c>
      <c r="N65" s="235">
        <f t="shared" si="14"/>
        <v>4.7805678236687195E-2</v>
      </c>
      <c r="O65" s="235">
        <f t="shared" si="14"/>
        <v>4.4668474480778028E-2</v>
      </c>
      <c r="P65" s="235">
        <f t="shared" si="14"/>
        <v>4.4361466602753495E-2</v>
      </c>
      <c r="Q65" s="235">
        <f t="shared" si="14"/>
        <v>4.7823434414812446E-2</v>
      </c>
      <c r="R65" s="235">
        <f t="shared" si="14"/>
        <v>4.9194032663765624E-2</v>
      </c>
      <c r="S65" s="235">
        <f t="shared" si="14"/>
        <v>5.2093291813027902E-2</v>
      </c>
      <c r="T65" s="235">
        <f t="shared" si="14"/>
        <v>5.0781049772049391E-2</v>
      </c>
      <c r="U65" s="235">
        <f t="shared" si="14"/>
        <v>5.056771687454599E-2</v>
      </c>
      <c r="V65" s="235">
        <f t="shared" si="14"/>
        <v>4.5723618579913479E-2</v>
      </c>
      <c r="W65" s="235">
        <f t="shared" si="14"/>
        <v>5.2543672293727126E-2</v>
      </c>
      <c r="X65" s="235">
        <f t="shared" si="14"/>
        <v>5.4787898309601304E-2</v>
      </c>
      <c r="Y65" s="235">
        <f t="shared" si="14"/>
        <v>5.0665642544385721E-2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124.16635121602806</v>
      </c>
      <c r="C69" s="322">
        <f t="shared" si="15"/>
        <v>118.81908485023365</v>
      </c>
      <c r="D69" s="322">
        <f t="shared" si="15"/>
        <v>124.76757653104974</v>
      </c>
      <c r="E69" s="322">
        <f t="shared" si="15"/>
        <v>137.51505167952956</v>
      </c>
      <c r="F69" s="322">
        <f t="shared" si="15"/>
        <v>149.60895259320571</v>
      </c>
      <c r="G69" s="322">
        <f t="shared" si="15"/>
        <v>145.53955666894086</v>
      </c>
      <c r="H69" s="322">
        <f t="shared" si="15"/>
        <v>135.15873100424491</v>
      </c>
      <c r="I69" s="322">
        <f t="shared" si="15"/>
        <v>138.86565895518808</v>
      </c>
      <c r="J69" s="322">
        <f t="shared" si="15"/>
        <v>151.50062581690804</v>
      </c>
      <c r="K69" s="322">
        <f t="shared" si="15"/>
        <v>169.74113620264808</v>
      </c>
      <c r="L69" s="322">
        <f t="shared" si="15"/>
        <v>172.65246391315131</v>
      </c>
      <c r="M69" s="322">
        <f t="shared" si="15"/>
        <v>177.03919286140351</v>
      </c>
      <c r="N69" s="322">
        <f t="shared" si="15"/>
        <v>192.15121550228392</v>
      </c>
      <c r="O69" s="322">
        <f t="shared" si="15"/>
        <v>200.40871792545511</v>
      </c>
      <c r="P69" s="322">
        <f t="shared" si="15"/>
        <v>192.49793257338945</v>
      </c>
      <c r="Q69" s="322">
        <f t="shared" si="15"/>
        <v>189.328265607296</v>
      </c>
      <c r="R69" s="322">
        <f t="shared" si="15"/>
        <v>198.98309626481162</v>
      </c>
      <c r="S69" s="322">
        <f t="shared" si="15"/>
        <v>195.81649866469542</v>
      </c>
      <c r="T69" s="322">
        <f t="shared" si="15"/>
        <v>195.66354361426701</v>
      </c>
      <c r="U69" s="322">
        <f t="shared" si="15"/>
        <v>186.79312230126806</v>
      </c>
      <c r="V69" s="322">
        <f t="shared" si="15"/>
        <v>191.12818539845691</v>
      </c>
      <c r="W69" s="322">
        <f t="shared" si="15"/>
        <v>167.87837833336215</v>
      </c>
      <c r="X69" s="322">
        <f t="shared" si="15"/>
        <v>155.9733499204018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1.022713729388157</v>
      </c>
      <c r="C70" s="334">
        <f>IF(C$6=0,0,C$6/WWP!C$5*1000)</f>
        <v>1.1485097527193868</v>
      </c>
      <c r="D70" s="334">
        <f>IF(D$6=0,0,D$6/WWP!D$5*1000)</f>
        <v>1.2288023895134461</v>
      </c>
      <c r="E70" s="334">
        <f>IF(E$6=0,0,E$6/WWP!E$5*1000)</f>
        <v>1.4173348851456813</v>
      </c>
      <c r="F70" s="334">
        <f>IF(F$6=0,0,F$6/WWP!F$5*1000)</f>
        <v>1.5389161280268187</v>
      </c>
      <c r="G70" s="334">
        <f>IF(G$6=0,0,G$6/WWP!G$5*1000)</f>
        <v>1.2620184395421385</v>
      </c>
      <c r="H70" s="334">
        <f>IF(H$6=0,0,H$6/WWP!H$5*1000)</f>
        <v>1.1026838465060291</v>
      </c>
      <c r="I70" s="334">
        <f>IF(I$6=0,0,I$6/WWP!I$5*1000)</f>
        <v>1.4791249478948576</v>
      </c>
      <c r="J70" s="334">
        <f>IF(J$6=0,0,J$6/WWP!J$5*1000)</f>
        <v>2.2424223592097654</v>
      </c>
      <c r="K70" s="334">
        <f>IF(K$6=0,0,K$6/WWP!K$5*1000)</f>
        <v>1.5473048885189586</v>
      </c>
      <c r="L70" s="334">
        <f>IF(L$6=0,0,L$6/WWP!L$5*1000)</f>
        <v>1.8232791642627952</v>
      </c>
      <c r="M70" s="334">
        <f>IF(M$6=0,0,M$6/WWP!M$5*1000)</f>
        <v>2.093451775129382</v>
      </c>
      <c r="N70" s="334">
        <f>IF(N$6=0,0,N$6/WWP!N$5*1000)</f>
        <v>2.2830791135193631</v>
      </c>
      <c r="O70" s="334">
        <f>IF(O$6=0,0,O$6/WWP!O$5*1000)</f>
        <v>2.2249285622942354</v>
      </c>
      <c r="P70" s="334">
        <f>IF(P$6=0,0,P$6/WWP!P$5*1000)</f>
        <v>2.1224149984863905</v>
      </c>
      <c r="Q70" s="334">
        <f>IF(Q$6=0,0,Q$6/WWP!Q$5*1000)</f>
        <v>2.2503732606682103</v>
      </c>
      <c r="R70" s="334">
        <f>IF(R$6=0,0,R$6/WWP!R$5*1000)</f>
        <v>2.4329150805633466</v>
      </c>
      <c r="S70" s="334">
        <f>IF(S$6=0,0,S$6/WWP!S$5*1000)</f>
        <v>2.5353003906974632</v>
      </c>
      <c r="T70" s="334">
        <f>IF(T$6=0,0,T$6/WWP!T$5*1000)</f>
        <v>2.4695051153834857</v>
      </c>
      <c r="U70" s="334">
        <f>IF(U$6=0,0,U$6/WWP!U$5*1000)</f>
        <v>2.3476457707022695</v>
      </c>
      <c r="V70" s="334">
        <f>IF(V$6=0,0,V$6/WWP!V$5*1000)</f>
        <v>2.1720192535951011</v>
      </c>
      <c r="W70" s="334">
        <f>IF(W$6=0,0,W$6/WWP!W$5*1000)</f>
        <v>2.192368374930429</v>
      </c>
      <c r="X70" s="334">
        <f>IF(X$6=0,0,X$6/WWP!X$5*1000)</f>
        <v>2.1238966586587091</v>
      </c>
      <c r="Y70" s="334">
        <f>IF(Y$6=0,0,Y$6/WWP!Y$5*1000)</f>
        <v>2.045092870949798</v>
      </c>
      <c r="DA70" s="67"/>
    </row>
    <row r="71" spans="1:105" ht="12" customHeight="1" x14ac:dyDescent="0.25">
      <c r="A71" s="173" t="s">
        <v>92</v>
      </c>
      <c r="B71" s="335">
        <f>IF(B$7=0,0,B$7/WWP!B$5*1000)</f>
        <v>1.1116453580306054</v>
      </c>
      <c r="C71" s="335">
        <f>IF(C$7=0,0,C$7/WWP!C$5*1000)</f>
        <v>1.2483801659993332</v>
      </c>
      <c r="D71" s="335">
        <f>IF(D$7=0,0,D$7/WWP!D$5*1000)</f>
        <v>1.3356547712102673</v>
      </c>
      <c r="E71" s="335">
        <f>IF(E$7=0,0,E$7/WWP!E$5*1000)</f>
        <v>1.5405813968974793</v>
      </c>
      <c r="F71" s="335">
        <f>IF(F$7=0,0,F$7/WWP!F$5*1000)</f>
        <v>1.6727349217682812</v>
      </c>
      <c r="G71" s="335">
        <f>IF(G$7=0,0,G$7/WWP!G$5*1000)</f>
        <v>1.3717591734153678</v>
      </c>
      <c r="H71" s="335">
        <f>IF(H$7=0,0,H$7/WWP!H$5*1000)</f>
        <v>1.1985693983761188</v>
      </c>
      <c r="I71" s="335">
        <f>IF(I$7=0,0,I$7/WWP!I$5*1000)</f>
        <v>1.6077445085813671</v>
      </c>
      <c r="J71" s="335">
        <f>IF(J$7=0,0,J$7/WWP!J$5*1000)</f>
        <v>2.4374156078367006</v>
      </c>
      <c r="K71" s="335">
        <f>IF(K$7=0,0,K$7/WWP!K$5*1000)</f>
        <v>1.6818531396945202</v>
      </c>
      <c r="L71" s="335">
        <f>IF(L$7=0,0,L$7/WWP!L$5*1000)</f>
        <v>1.9818251785465171</v>
      </c>
      <c r="M71" s="335">
        <f>IF(M$7=0,0,M$7/WWP!M$5*1000)</f>
        <v>2.2754910599232421</v>
      </c>
      <c r="N71" s="335">
        <f>IF(N$7=0,0,N$7/WWP!N$5*1000)</f>
        <v>2.4816077320862644</v>
      </c>
      <c r="O71" s="335">
        <f>IF(O$7=0,0,O$7/WWP!O$5*1000)</f>
        <v>2.4184006111893868</v>
      </c>
      <c r="P71" s="335">
        <f>IF(P$7=0,0,P$7/WWP!P$5*1000)</f>
        <v>2.3069728244417296</v>
      </c>
      <c r="Q71" s="335">
        <f>IF(Q$7=0,0,Q$7/WWP!Q$5*1000)</f>
        <v>2.4460578920306633</v>
      </c>
      <c r="R71" s="335">
        <f>IF(R$7=0,0,R$7/WWP!R$5*1000)</f>
        <v>2.6444729136558118</v>
      </c>
      <c r="S71" s="335">
        <f>IF(S$7=0,0,S$7/WWP!S$5*1000)</f>
        <v>2.7557612942363727</v>
      </c>
      <c r="T71" s="335">
        <f>IF(T$7=0,0,T$7/WWP!T$5*1000)</f>
        <v>2.6842446906342241</v>
      </c>
      <c r="U71" s="335">
        <f>IF(U$7=0,0,U$7/WWP!U$5*1000)</f>
        <v>2.5517888811981195</v>
      </c>
      <c r="V71" s="335">
        <f>IF(V$7=0,0,V$7/WWP!V$5*1000)</f>
        <v>2.3608904930381533</v>
      </c>
      <c r="W71" s="335">
        <f>IF(W$7=0,0,W$7/WWP!W$5*1000)</f>
        <v>2.3830091031852492</v>
      </c>
      <c r="X71" s="335">
        <f>IF(X$7=0,0,X$7/WWP!X$5*1000)</f>
        <v>2.3085833246290344</v>
      </c>
      <c r="Y71" s="335">
        <f>IF(Y$7=0,0,Y$7/WWP!Y$5*1000)</f>
        <v>2.2229270336410849</v>
      </c>
      <c r="DA71" s="177"/>
    </row>
    <row r="72" spans="1:105" ht="12" customHeight="1" x14ac:dyDescent="0.25">
      <c r="A72" s="173" t="s">
        <v>93</v>
      </c>
      <c r="B72" s="335">
        <f>IF(B$8=0,0,B$8/WWP!B$5*1000)</f>
        <v>2.7568804879159012</v>
      </c>
      <c r="C72" s="335">
        <f>IF(C$8=0,0,C$8/WWP!C$5*1000)</f>
        <v>3.0959828116783465</v>
      </c>
      <c r="D72" s="335">
        <f>IF(D$8=0,0,D$8/WWP!D$5*1000)</f>
        <v>3.3124238326014637</v>
      </c>
      <c r="E72" s="335">
        <f>IF(E$8=0,0,E$8/WWP!E$5*1000)</f>
        <v>3.8206418643057471</v>
      </c>
      <c r="F72" s="335">
        <f>IF(F$8=0,0,F$8/WWP!F$5*1000)</f>
        <v>4.1483826059853364</v>
      </c>
      <c r="G72" s="335">
        <f>IF(G$8=0,0,G$8/WWP!G$5*1000)</f>
        <v>3.4019627500701137</v>
      </c>
      <c r="H72" s="335">
        <f>IF(H$8=0,0,H$8/WWP!H$5*1000)</f>
        <v>2.9724521079727748</v>
      </c>
      <c r="I72" s="335">
        <f>IF(I$8=0,0,I$8/WWP!I$5*1000)</f>
        <v>3.9872063812817902</v>
      </c>
      <c r="J72" s="335">
        <f>IF(J$8=0,0,J$8/WWP!J$5*1000)</f>
        <v>6.044790707435018</v>
      </c>
      <c r="K72" s="335">
        <f>IF(K$8=0,0,K$8/WWP!K$5*1000)</f>
        <v>4.1709957864424068</v>
      </c>
      <c r="L72" s="335">
        <f>IF(L$8=0,0,L$8/WWP!L$5*1000)</f>
        <v>4.9149264427953607</v>
      </c>
      <c r="M72" s="335">
        <f>IF(M$8=0,0,M$8/WWP!M$5*1000)</f>
        <v>5.6432178286096368</v>
      </c>
      <c r="N72" s="335">
        <f>IF(N$8=0,0,N$8/WWP!N$5*1000)</f>
        <v>6.1543871755739348</v>
      </c>
      <c r="O72" s="335">
        <f>IF(O$8=0,0,O$8/WWP!O$5*1000)</f>
        <v>5.9976335157496798</v>
      </c>
      <c r="P72" s="335">
        <f>IF(P$8=0,0,P$8/WWP!P$5*1000)</f>
        <v>5.7212926046154884</v>
      </c>
      <c r="Q72" s="335">
        <f>IF(Q$8=0,0,Q$8/WWP!Q$5*1000)</f>
        <v>6.0662235722360442</v>
      </c>
      <c r="R72" s="335">
        <f>IF(R$8=0,0,R$8/WWP!R$5*1000)</f>
        <v>6.5582928258664133</v>
      </c>
      <c r="S72" s="335">
        <f>IF(S$8=0,0,S$8/WWP!S$5*1000)</f>
        <v>6.8342880097062038</v>
      </c>
      <c r="T72" s="335">
        <f>IF(T$8=0,0,T$8/WWP!T$5*1000)</f>
        <v>6.6569268327728759</v>
      </c>
      <c r="U72" s="335">
        <f>IF(U$8=0,0,U$8/WWP!U$5*1000)</f>
        <v>6.3284364253713372</v>
      </c>
      <c r="V72" s="335">
        <f>IF(V$8=0,0,V$8/WWP!V$5*1000)</f>
        <v>5.8550084227346213</v>
      </c>
      <c r="W72" s="335">
        <f>IF(W$8=0,0,W$8/WWP!W$5*1000)</f>
        <v>5.9098625758994157</v>
      </c>
      <c r="X72" s="335">
        <f>IF(X$8=0,0,X$8/WWP!X$5*1000)</f>
        <v>5.7252866450800024</v>
      </c>
      <c r="Y72" s="335">
        <f>IF(Y$8=0,0,Y$8/WWP!Y$5*1000)</f>
        <v>5.5128590434298905</v>
      </c>
      <c r="DA72" s="177"/>
    </row>
    <row r="73" spans="1:105" ht="12" customHeight="1" x14ac:dyDescent="0.25">
      <c r="A73" s="173" t="s">
        <v>94</v>
      </c>
      <c r="B73" s="335">
        <f>IF(B$9=0,0,B$9/WWP!B$5*1000)</f>
        <v>8.4485047210325988</v>
      </c>
      <c r="C73" s="335">
        <f>IF(C$9=0,0,C$9/WWP!C$5*1000)</f>
        <v>9.4876892615949373</v>
      </c>
      <c r="D73" s="335">
        <f>IF(D$9=0,0,D$9/WWP!D$5*1000)</f>
        <v>10.150976261198034</v>
      </c>
      <c r="E73" s="335">
        <f>IF(E$9=0,0,E$9/WWP!E$5*1000)</f>
        <v>11.708418616420841</v>
      </c>
      <c r="F73" s="335">
        <f>IF(F$9=0,0,F$9/WWP!F$5*1000)</f>
        <v>12.712785405438938</v>
      </c>
      <c r="G73" s="335">
        <f>IF(G$9=0,0,G$9/WWP!G$5*1000)</f>
        <v>10.425369717956796</v>
      </c>
      <c r="H73" s="335">
        <f>IF(H$9=0,0,H$9/WWP!H$5*1000)</f>
        <v>9.1091274276585015</v>
      </c>
      <c r="I73" s="335">
        <f>IF(I$9=0,0,I$9/WWP!I$5*1000)</f>
        <v>12.21885826521839</v>
      </c>
      <c r="J73" s="335">
        <f>IF(J$9=0,0,J$9/WWP!J$5*1000)</f>
        <v>18.524358619558924</v>
      </c>
      <c r="K73" s="335">
        <f>IF(K$9=0,0,K$9/WWP!K$5*1000)</f>
        <v>12.782083861678355</v>
      </c>
      <c r="L73" s="335">
        <f>IF(L$9=0,0,L$9/WWP!L$5*1000)</f>
        <v>15.061871356953528</v>
      </c>
      <c r="M73" s="335">
        <f>IF(M$9=0,0,M$9/WWP!M$5*1000)</f>
        <v>17.293732055416637</v>
      </c>
      <c r="N73" s="335">
        <f>IF(N$9=0,0,N$9/WWP!N$5*1000)</f>
        <v>18.860218763855602</v>
      </c>
      <c r="O73" s="335">
        <f>IF(O$9=0,0,O$9/WWP!O$5*1000)</f>
        <v>18.379844645039338</v>
      </c>
      <c r="P73" s="335">
        <f>IF(P$9=0,0,P$9/WWP!P$5*1000)</f>
        <v>17.532993465757141</v>
      </c>
      <c r="Q73" s="335">
        <f>IF(Q$9=0,0,Q$9/WWP!Q$5*1000)</f>
        <v>18.590039979433044</v>
      </c>
      <c r="R73" s="335">
        <f>IF(R$9=0,0,R$9/WWP!R$5*1000)</f>
        <v>20.097994143784163</v>
      </c>
      <c r="S73" s="335">
        <f>IF(S$9=0,0,S$9/WWP!S$5*1000)</f>
        <v>20.94378583619643</v>
      </c>
      <c r="T73" s="335">
        <f>IF(T$9=0,0,T$9/WWP!T$5*1000)</f>
        <v>20.400259648820104</v>
      </c>
      <c r="U73" s="335">
        <f>IF(U$9=0,0,U$9/WWP!U$5*1000)</f>
        <v>19.393595497105714</v>
      </c>
      <c r="V73" s="335">
        <f>IF(V$9=0,0,V$9/WWP!V$5*1000)</f>
        <v>17.942767747089967</v>
      </c>
      <c r="W73" s="335">
        <f>IF(W$9=0,0,W$9/WWP!W$5*1000)</f>
        <v>18.110869184207885</v>
      </c>
      <c r="X73" s="335">
        <f>IF(X$9=0,0,X$9/WWP!X$5*1000)</f>
        <v>17.545233267180649</v>
      </c>
      <c r="Y73" s="335">
        <f>IF(Y$9=0,0,Y$9/WWP!Y$5*1000)</f>
        <v>16.894245455672245</v>
      </c>
      <c r="DA73" s="177"/>
    </row>
    <row r="74" spans="1:105" ht="12" customHeight="1" x14ac:dyDescent="0.25">
      <c r="A74" s="56" t="s">
        <v>95</v>
      </c>
      <c r="B74" s="336">
        <f>IF(B$10=0,0,B$10/WWP!B$5*1000)</f>
        <v>1.9618685771030511</v>
      </c>
      <c r="C74" s="336">
        <f>IF(C$10=0,0,C$10/WWP!C$5*1000)</f>
        <v>2.1597036451484781</v>
      </c>
      <c r="D74" s="336">
        <f>IF(D$10=0,0,D$10/WWP!D$5*1000)</f>
        <v>2.3388671422357423</v>
      </c>
      <c r="E74" s="336">
        <f>IF(E$10=0,0,E$10/WWP!E$5*1000)</f>
        <v>2.6386160581235556</v>
      </c>
      <c r="F74" s="336">
        <f>IF(F$10=0,0,F$10/WWP!F$5*1000)</f>
        <v>2.8608221649692309</v>
      </c>
      <c r="G74" s="336">
        <f>IF(G$10=0,0,G$10/WWP!G$5*1000)</f>
        <v>2.5723469754250199</v>
      </c>
      <c r="H74" s="336">
        <f>IF(H$10=0,0,H$10/WWP!H$5*1000)</f>
        <v>2.2357883506100555</v>
      </c>
      <c r="I74" s="336">
        <f>IF(I$10=0,0,I$10/WWP!I$5*1000)</f>
        <v>2.7349719572168287</v>
      </c>
      <c r="J74" s="336">
        <f>IF(J$10=0,0,J$10/WWP!J$5*1000)</f>
        <v>3.7918918915988176</v>
      </c>
      <c r="K74" s="336">
        <f>IF(K$10=0,0,K$10/WWP!K$5*1000)</f>
        <v>3.0298296300263434</v>
      </c>
      <c r="L74" s="336">
        <f>IF(L$10=0,0,L$10/WWP!L$5*1000)</f>
        <v>3.3707764777389415</v>
      </c>
      <c r="M74" s="336">
        <f>IF(M$10=0,0,M$10/WWP!M$5*1000)</f>
        <v>3.6325045705227166</v>
      </c>
      <c r="N74" s="336">
        <f>IF(N$10=0,0,N$10/WWP!N$5*1000)</f>
        <v>3.9369082083239522</v>
      </c>
      <c r="O74" s="336">
        <f>IF(O$10=0,0,O$10/WWP!O$5*1000)</f>
        <v>3.8688313184162353</v>
      </c>
      <c r="P74" s="336">
        <f>IF(P$10=0,0,P$10/WWP!P$5*1000)</f>
        <v>3.6714214606032511</v>
      </c>
      <c r="Q74" s="336">
        <f>IF(Q$10=0,0,Q$10/WWP!Q$5*1000)</f>
        <v>3.9001885281422473</v>
      </c>
      <c r="R74" s="336">
        <f>IF(R$10=0,0,R$10/WWP!R$5*1000)</f>
        <v>4.2731640856993014</v>
      </c>
      <c r="S74" s="336">
        <f>IF(S$10=0,0,S$10/WWP!S$5*1000)</f>
        <v>4.3764236964134984</v>
      </c>
      <c r="T74" s="336">
        <f>IF(T$10=0,0,T$10/WWP!T$5*1000)</f>
        <v>4.2441720803417828</v>
      </c>
      <c r="U74" s="336">
        <f>IF(U$10=0,0,U$10/WWP!U$5*1000)</f>
        <v>3.9931478361527564</v>
      </c>
      <c r="V74" s="336">
        <f>IF(V$10=0,0,V$10/WWP!V$5*1000)</f>
        <v>3.7600899881338057</v>
      </c>
      <c r="W74" s="336">
        <f>IF(W$10=0,0,W$10/WWP!W$5*1000)</f>
        <v>3.7313452511436949</v>
      </c>
      <c r="X74" s="336">
        <f>IF(X$10=0,0,X$10/WWP!X$5*1000)</f>
        <v>3.681000156063809</v>
      </c>
      <c r="Y74" s="336">
        <f>IF(Y$10=0,0,Y$10/WWP!Y$5*1000)</f>
        <v>3.553500799596343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84.266363706642096</v>
      </c>
      <c r="C75" s="349">
        <f>IF(C$16=0,0,C$16/WWP!C$5*1000)</f>
        <v>77.200937810357772</v>
      </c>
      <c r="D75" s="349">
        <f>IF(D$16=0,0,D$16/WWP!D$5*1000)</f>
        <v>80.568412350286692</v>
      </c>
      <c r="E75" s="349">
        <f>IF(E$16=0,0,E$16/WWP!E$5*1000)</f>
        <v>87.546670838407763</v>
      </c>
      <c r="F75" s="349">
        <f>IF(F$16=0,0,F$16/WWP!F$5*1000)</f>
        <v>95.33067172233568</v>
      </c>
      <c r="G75" s="349">
        <f>IF(G$16=0,0,G$16/WWP!G$5*1000)</f>
        <v>97.563812051179212</v>
      </c>
      <c r="H75" s="349">
        <f>IF(H$16=0,0,H$16/WWP!H$5*1000)</f>
        <v>92.109306323955039</v>
      </c>
      <c r="I75" s="349">
        <f>IF(I$16=0,0,I$16/WWP!I$5*1000)</f>
        <v>87.739663404540252</v>
      </c>
      <c r="J75" s="349">
        <f>IF(J$16=0,0,J$16/WWP!J$5*1000)</f>
        <v>83.305998582647064</v>
      </c>
      <c r="K75" s="349">
        <f>IF(K$16=0,0,K$16/WWP!K$5*1000)</f>
        <v>113.37876228959676</v>
      </c>
      <c r="L75" s="349">
        <f>IF(L$16=0,0,L$16/WWP!L$5*1000)</f>
        <v>109.64295349756402</v>
      </c>
      <c r="M75" s="349">
        <f>IF(M$16=0,0,M$16/WWP!M$5*1000)</f>
        <v>107.85885242756126</v>
      </c>
      <c r="N75" s="349">
        <f>IF(N$16=0,0,N$16/WWP!N$5*1000)</f>
        <v>117.20703093556136</v>
      </c>
      <c r="O75" s="349">
        <f>IF(O$16=0,0,O$16/WWP!O$5*1000)</f>
        <v>127.46847134811246</v>
      </c>
      <c r="P75" s="349">
        <f>IF(P$16=0,0,P$16/WWP!P$5*1000)</f>
        <v>122.83893859800622</v>
      </c>
      <c r="Q75" s="349">
        <f>IF(Q$16=0,0,Q$16/WWP!Q$5*1000)</f>
        <v>117.57739063865441</v>
      </c>
      <c r="R75" s="349">
        <f>IF(R$16=0,0,R$16/WWP!R$5*1000)</f>
        <v>124.86950916754483</v>
      </c>
      <c r="S75" s="349">
        <f>IF(S$16=0,0,S$16/WWP!S$5*1000)</f>
        <v>117.00533023837914</v>
      </c>
      <c r="T75" s="349">
        <f>IF(T$16=0,0,T$16/WWP!T$5*1000)</f>
        <v>117.96860076234188</v>
      </c>
      <c r="U75" s="349">
        <f>IF(U$16=0,0,U$16/WWP!U$5*1000)</f>
        <v>112.13569094954912</v>
      </c>
      <c r="V75" s="349">
        <f>IF(V$16=0,0,V$16/WWP!V$5*1000)</f>
        <v>119.60236435692221</v>
      </c>
      <c r="W75" s="349">
        <f>IF(W$16=0,0,W$16/WWP!W$5*1000)</f>
        <v>99.392999817910535</v>
      </c>
      <c r="X75" s="349">
        <f>IF(X$16=0,0,X$16/WWP!X$5*1000)</f>
        <v>91.31551067943262</v>
      </c>
      <c r="Y75" s="349">
        <f>IF(Y$16=0,0,Y$16/WWP!Y$5*1000)</f>
        <v>98.926987640722743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5.2025002755832341</v>
      </c>
      <c r="C76" s="349">
        <f>IF(C$27=0,0,C$27/WWP!C$5*1000)</f>
        <v>5.8424191768768852</v>
      </c>
      <c r="D76" s="349">
        <f>IF(D$27=0,0,D$27/WWP!D$5*1000)</f>
        <v>6.2508643292640533</v>
      </c>
      <c r="E76" s="349">
        <f>IF(E$27=0,0,E$27/WWP!E$5*1000)</f>
        <v>7.2099209374802049</v>
      </c>
      <c r="F76" s="349">
        <f>IF(F$27=0,0,F$27/WWP!F$5*1000)</f>
        <v>7.8283994338755605</v>
      </c>
      <c r="G76" s="349">
        <f>IF(G$27=0,0,G$27/WWP!G$5*1000)</f>
        <v>6.4198329315839251</v>
      </c>
      <c r="H76" s="349">
        <f>IF(H$27=0,0,H$27/WWP!H$5*1000)</f>
        <v>5.6093047844002362</v>
      </c>
      <c r="I76" s="349">
        <f>IF(I$27=0,0,I$27/WWP!I$5*1000)</f>
        <v>7.5242443001608015</v>
      </c>
      <c r="J76" s="349">
        <f>IF(J$27=0,0,J$27/WWP!J$5*1000)</f>
        <v>11.407105044675763</v>
      </c>
      <c r="K76" s="349">
        <f>IF(K$27=0,0,K$27/WWP!K$5*1000)</f>
        <v>7.8710726937703548</v>
      </c>
      <c r="L76" s="349">
        <f>IF(L$27=0,0,L$27/WWP!L$5*1000)</f>
        <v>9.2749418355977014</v>
      </c>
      <c r="M76" s="349">
        <f>IF(M$27=0,0,M$27/WWP!M$5*1000)</f>
        <v>10.649298160440773</v>
      </c>
      <c r="N76" s="349">
        <f>IF(N$27=0,0,N$27/WWP!N$5*1000)</f>
        <v>11.613924186163718</v>
      </c>
      <c r="O76" s="349">
        <f>IF(O$27=0,0,O$27/WWP!O$5*1000)</f>
        <v>11.318114860366332</v>
      </c>
      <c r="P76" s="349">
        <f>IF(P$27=0,0,P$27/WWP!P$5*1000)</f>
        <v>10.796632818387295</v>
      </c>
      <c r="Q76" s="349">
        <f>IF(Q$27=0,0,Q$27/WWP!Q$5*1000)</f>
        <v>11.447550934703505</v>
      </c>
      <c r="R76" s="349">
        <f>IF(R$27=0,0,R$27/WWP!R$5*1000)</f>
        <v>12.376133235909203</v>
      </c>
      <c r="S76" s="349">
        <f>IF(S$27=0,0,S$27/WWP!S$5*1000)</f>
        <v>12.896962857026228</v>
      </c>
      <c r="T76" s="349">
        <f>IF(T$27=0,0,T$27/WWP!T$5*1000)</f>
        <v>12.562265152168175</v>
      </c>
      <c r="U76" s="349">
        <f>IF(U$27=0,0,U$27/WWP!U$5*1000)</f>
        <v>11.942371964007204</v>
      </c>
      <c r="V76" s="349">
        <f>IF(V$27=0,0,V$27/WWP!V$5*1000)</f>
        <v>11.048967507418556</v>
      </c>
      <c r="W76" s="349">
        <f>IF(W$27=0,0,W$27/WWP!W$5*1000)</f>
        <v>11.152482602906963</v>
      </c>
      <c r="X76" s="349">
        <f>IF(X$27=0,0,X$27/WWP!X$5*1000)</f>
        <v>10.804169959263879</v>
      </c>
      <c r="Y76" s="349">
        <f>IF(Y$27=0,0,Y$27/WWP!Y$5*1000)</f>
        <v>10.40329851744028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15.281007903046319</v>
      </c>
      <c r="C77" s="349">
        <f>IF(C$28=0,0,C$28/WWP!C$5*1000)</f>
        <v>14.014458203395369</v>
      </c>
      <c r="D77" s="349">
        <f>IF(D$28=0,0,D$28/WWP!D$5*1000)</f>
        <v>14.637515753628117</v>
      </c>
      <c r="E77" s="349">
        <f>IF(E$28=0,0,E$28/WWP!E$5*1000)</f>
        <v>15.930250983992565</v>
      </c>
      <c r="F77" s="349">
        <f>IF(F$28=0,0,F$28/WWP!F$5*1000)</f>
        <v>17.324444624388388</v>
      </c>
      <c r="G77" s="349">
        <f>IF(G$28=0,0,G$28/WWP!G$5*1000)</f>
        <v>17.444750873453966</v>
      </c>
      <c r="H77" s="349">
        <f>IF(H$28=0,0,H$28/WWP!H$5*1000)</f>
        <v>16.384874279737108</v>
      </c>
      <c r="I77" s="349">
        <f>IF(I$28=0,0,I$28/WWP!I$5*1000)</f>
        <v>15.622618117328996</v>
      </c>
      <c r="J77" s="349">
        <f>IF(J$28=0,0,J$28/WWP!J$5*1000)</f>
        <v>14.724305389977642</v>
      </c>
      <c r="K77" s="349">
        <f>IF(K$28=0,0,K$28/WWP!K$5*1000)</f>
        <v>19.053686331027134</v>
      </c>
      <c r="L77" s="349">
        <f>IF(L$28=0,0,L$28/WWP!L$5*1000)</f>
        <v>19.245965878784624</v>
      </c>
      <c r="M77" s="349">
        <f>IF(M$28=0,0,M$28/WWP!M$5*1000)</f>
        <v>19.169687276387975</v>
      </c>
      <c r="N77" s="349">
        <f>IF(N$28=0,0,N$28/WWP!N$5*1000)</f>
        <v>20.428140206109202</v>
      </c>
      <c r="O77" s="349">
        <f>IF(O$28=0,0,O$28/WWP!O$5*1000)</f>
        <v>19.780541361908806</v>
      </c>
      <c r="P77" s="349">
        <f>IF(P$28=0,0,P$28/WWP!P$5*1000)</f>
        <v>18.967775196138401</v>
      </c>
      <c r="Q77" s="349">
        <f>IF(Q$28=0,0,Q$28/WWP!Q$5*1000)</f>
        <v>17.996112908287159</v>
      </c>
      <c r="R77" s="349">
        <f>IF(R$28=0,0,R$28/WWP!R$5*1000)</f>
        <v>15.941833874600176</v>
      </c>
      <c r="S77" s="349">
        <f>IF(S$28=0,0,S$28/WWP!S$5*1000)</f>
        <v>18.267920335294725</v>
      </c>
      <c r="T77" s="349">
        <f>IF(T$28=0,0,T$28/WWP!T$5*1000)</f>
        <v>18.741569184952834</v>
      </c>
      <c r="U77" s="349">
        <f>IF(U$28=0,0,U$28/WWP!U$5*1000)</f>
        <v>18.65474325453857</v>
      </c>
      <c r="V77" s="349">
        <f>IF(V$28=0,0,V$28/WWP!V$5*1000)</f>
        <v>19.647005380494463</v>
      </c>
      <c r="W77" s="349">
        <f>IF(W$28=0,0,W$28/WWP!W$5*1000)</f>
        <v>16.184494926827455</v>
      </c>
      <c r="X77" s="349">
        <f>IF(X$28=0,0,X$28/WWP!X$5*1000)</f>
        <v>13.924217195646259</v>
      </c>
      <c r="Y77" s="349">
        <f>IF(Y$28=0,0,Y$28/WWP!Y$5*1000)</f>
        <v>14.618353857911291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4.1148664572860927</v>
      </c>
      <c r="C78" s="337">
        <f>IF(C$48=0,0,C$48/WWP!C$5*1000)</f>
        <v>4.621004022463139</v>
      </c>
      <c r="D78" s="337">
        <f>IF(D$48=0,0,D$48/WWP!D$5*1000)</f>
        <v>4.9440597011119287</v>
      </c>
      <c r="E78" s="337">
        <f>IF(E$48=0,0,E$48/WWP!E$5*1000)</f>
        <v>5.7026160987557128</v>
      </c>
      <c r="F78" s="337">
        <f>IF(F$48=0,0,F$48/WWP!F$5*1000)</f>
        <v>6.1917955864174763</v>
      </c>
      <c r="G78" s="337">
        <f>IF(G$48=0,0,G$48/WWP!G$5*1000)</f>
        <v>5.0777037563143308</v>
      </c>
      <c r="H78" s="337">
        <f>IF(H$48=0,0,H$48/WWP!H$5*1000)</f>
        <v>4.4366244850290446</v>
      </c>
      <c r="I78" s="337">
        <f>IF(I$48=0,0,I$48/WWP!I$5*1000)</f>
        <v>5.9512270729647936</v>
      </c>
      <c r="J78" s="337">
        <f>IF(J$48=0,0,J$48/WWP!J$5*1000)</f>
        <v>9.0223376139683378</v>
      </c>
      <c r="K78" s="337">
        <f>IF(K$48=0,0,K$48/WWP!K$5*1000)</f>
        <v>6.2255475818932391</v>
      </c>
      <c r="L78" s="337">
        <f>IF(L$48=0,0,L$48/WWP!L$5*1000)</f>
        <v>7.3359240809077928</v>
      </c>
      <c r="M78" s="337">
        <f>IF(M$48=0,0,M$48/WWP!M$5*1000)</f>
        <v>8.4229577074118751</v>
      </c>
      <c r="N78" s="337">
        <f>IF(N$48=0,0,N$48/WWP!N$5*1000)</f>
        <v>9.1859191810905259</v>
      </c>
      <c r="O78" s="337">
        <f>IF(O$48=0,0,O$48/WWP!O$5*1000)</f>
        <v>8.9519517023786346</v>
      </c>
      <c r="P78" s="337">
        <f>IF(P$48=0,0,P$48/WWP!P$5*1000)</f>
        <v>8.5394906069535086</v>
      </c>
      <c r="Q78" s="337">
        <f>IF(Q$48=0,0,Q$48/WWP!Q$5*1000)</f>
        <v>9.0543278931407105</v>
      </c>
      <c r="R78" s="337">
        <f>IF(R$48=0,0,R$48/WWP!R$5*1000)</f>
        <v>9.7887809371883616</v>
      </c>
      <c r="S78" s="337">
        <f>IF(S$48=0,0,S$48/WWP!S$5*1000)</f>
        <v>10.200726006745368</v>
      </c>
      <c r="T78" s="337">
        <f>IF(T$48=0,0,T$48/WWP!T$5*1000)</f>
        <v>9.936000146851649</v>
      </c>
      <c r="U78" s="337">
        <f>IF(U$48=0,0,U$48/WWP!U$5*1000)</f>
        <v>9.4457017226429638</v>
      </c>
      <c r="V78" s="337">
        <f>IF(V$48=0,0,V$48/WWP!V$5*1000)</f>
        <v>8.7390722490300341</v>
      </c>
      <c r="W78" s="337">
        <f>IF(W$48=0,0,W$48/WWP!W$5*1000)</f>
        <v>8.8209464963505226</v>
      </c>
      <c r="X78" s="337">
        <f>IF(X$48=0,0,X$48/WWP!X$5*1000)</f>
        <v>8.5454520344468339</v>
      </c>
      <c r="Y78" s="337">
        <f>IF(Y$48=0,0,Y$48/WWP!Y$5*1000)</f>
        <v>8.2283867077258463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BG: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19.625302195424371</v>
      </c>
      <c r="C5" s="223">
        <v>21.281914813629569</v>
      </c>
      <c r="D5" s="223">
        <v>23.43431648452912</v>
      </c>
      <c r="E5" s="223">
        <v>24.684101497777021</v>
      </c>
      <c r="F5" s="223">
        <v>25.634008184279882</v>
      </c>
      <c r="G5" s="223">
        <v>24.05164676856074</v>
      </c>
      <c r="H5" s="223">
        <v>30.778550026248379</v>
      </c>
      <c r="I5" s="223">
        <v>25.850845505599569</v>
      </c>
      <c r="J5" s="223">
        <v>20.543138246391269</v>
      </c>
      <c r="K5" s="223">
        <v>24.60221028385747</v>
      </c>
      <c r="L5" s="223">
        <v>26.096694030311259</v>
      </c>
      <c r="M5" s="223">
        <v>24.767401706944689</v>
      </c>
      <c r="N5" s="223">
        <v>23.977725638167762</v>
      </c>
      <c r="O5" s="223">
        <v>24.694496048153869</v>
      </c>
      <c r="P5" s="223">
        <v>27.27479677703089</v>
      </c>
      <c r="Q5" s="223">
        <v>26.555629786596629</v>
      </c>
      <c r="R5" s="223">
        <v>24.866191727003159</v>
      </c>
      <c r="S5" s="223">
        <v>26.912439893851609</v>
      </c>
      <c r="T5" s="223">
        <v>30.573655917824549</v>
      </c>
      <c r="U5" s="223">
        <v>30.190679891658029</v>
      </c>
      <c r="V5" s="223">
        <v>35.054977982249291</v>
      </c>
      <c r="W5" s="223">
        <v>38.965604523786467</v>
      </c>
      <c r="X5" s="223">
        <v>32.523762533048362</v>
      </c>
      <c r="Y5" s="223">
        <v>29.251833625370249</v>
      </c>
      <c r="DA5" s="89" t="s">
        <v>2938</v>
      </c>
    </row>
    <row r="6" spans="1:105" ht="12" customHeight="1" x14ac:dyDescent="0.25">
      <c r="A6" s="55" t="s">
        <v>91</v>
      </c>
      <c r="B6" s="259">
        <v>0.1832319370721549</v>
      </c>
      <c r="C6" s="259">
        <v>0.2308419533290664</v>
      </c>
      <c r="D6" s="259">
        <v>0.25801217946873811</v>
      </c>
      <c r="E6" s="259">
        <v>0.28378723133051181</v>
      </c>
      <c r="F6" s="259">
        <v>0.29358950035375969</v>
      </c>
      <c r="G6" s="259">
        <v>0.23444817393209061</v>
      </c>
      <c r="H6" s="259">
        <v>0.28416996363574892</v>
      </c>
      <c r="I6" s="259">
        <v>0.30213400394516221</v>
      </c>
      <c r="J6" s="259">
        <v>0.32667316738778318</v>
      </c>
      <c r="K6" s="259">
        <v>0.24824633013874811</v>
      </c>
      <c r="L6" s="259">
        <v>0.29872413758347249</v>
      </c>
      <c r="M6" s="259">
        <v>0.31456959010059021</v>
      </c>
      <c r="N6" s="259">
        <v>0.30927340730580932</v>
      </c>
      <c r="O6" s="259">
        <v>0.30322526635537039</v>
      </c>
      <c r="P6" s="259">
        <v>0.33234712645988818</v>
      </c>
      <c r="Q6" s="259">
        <v>0.3475919598700466</v>
      </c>
      <c r="R6" s="259">
        <v>0.33392151822960509</v>
      </c>
      <c r="S6" s="259">
        <v>0.38071398538261531</v>
      </c>
      <c r="T6" s="259">
        <v>0.42214442061300528</v>
      </c>
      <c r="U6" s="259">
        <v>0.4135349760591196</v>
      </c>
      <c r="V6" s="259">
        <v>0.43784288837945851</v>
      </c>
      <c r="W6" s="259">
        <v>0.5544342844979866</v>
      </c>
      <c r="X6" s="259">
        <v>0.48191950504755948</v>
      </c>
      <c r="Y6" s="259">
        <v>0.40370988805894231</v>
      </c>
      <c r="DA6" s="67" t="s">
        <v>2939</v>
      </c>
    </row>
    <row r="7" spans="1:105" ht="12" customHeight="1" x14ac:dyDescent="0.25">
      <c r="A7" s="173" t="s">
        <v>92</v>
      </c>
      <c r="B7" s="224">
        <v>5.1669943838132379E-2</v>
      </c>
      <c r="C7" s="224">
        <v>6.5095588436095975E-2</v>
      </c>
      <c r="D7" s="224">
        <v>7.2757375355662054E-2</v>
      </c>
      <c r="E7" s="224">
        <v>8.0025734264067575E-2</v>
      </c>
      <c r="F7" s="224">
        <v>8.2789895894460855E-2</v>
      </c>
      <c r="G7" s="224">
        <v>6.6112513864073089E-2</v>
      </c>
      <c r="H7" s="224">
        <v>8.0133661719469937E-2</v>
      </c>
      <c r="I7" s="224">
        <v>8.5199377711588822E-2</v>
      </c>
      <c r="J7" s="224">
        <v>9.2119225949702843E-2</v>
      </c>
      <c r="K7" s="224">
        <v>7.0003483788093596E-2</v>
      </c>
      <c r="L7" s="224">
        <v>8.4237822612519705E-2</v>
      </c>
      <c r="M7" s="224">
        <v>8.8706113756147467E-2</v>
      </c>
      <c r="N7" s="224">
        <v>8.7212632478071705E-2</v>
      </c>
      <c r="O7" s="224">
        <v>8.550710500165136E-2</v>
      </c>
      <c r="P7" s="224">
        <v>9.3719237122864715E-2</v>
      </c>
      <c r="Q7" s="224">
        <v>9.8018158472009023E-2</v>
      </c>
      <c r="R7" s="224">
        <v>9.4163203036342152E-2</v>
      </c>
      <c r="S7" s="224">
        <v>0.107358305312053</v>
      </c>
      <c r="T7" s="224">
        <v>0.1190413573811944</v>
      </c>
      <c r="U7" s="224">
        <v>0.11661356273095499</v>
      </c>
      <c r="V7" s="224">
        <v>0.1234681999982539</v>
      </c>
      <c r="W7" s="224">
        <v>0.15634604316094161</v>
      </c>
      <c r="X7" s="224">
        <v>0.13589745411304741</v>
      </c>
      <c r="Y7" s="224">
        <v>0.11384296633119111</v>
      </c>
      <c r="DA7" s="177" t="s">
        <v>2940</v>
      </c>
    </row>
    <row r="8" spans="1:105" ht="12" customHeight="1" x14ac:dyDescent="0.25">
      <c r="A8" s="173" t="s">
        <v>93</v>
      </c>
      <c r="B8" s="224">
        <v>0.70095415653294602</v>
      </c>
      <c r="C8" s="224">
        <v>0.88308637278922841</v>
      </c>
      <c r="D8" s="224">
        <v>0.98702612942151913</v>
      </c>
      <c r="E8" s="224">
        <v>1.085628643950675</v>
      </c>
      <c r="F8" s="224">
        <v>1.1231272444953719</v>
      </c>
      <c r="G8" s="224">
        <v>0.89688197720981133</v>
      </c>
      <c r="H8" s="224">
        <v>1.087092787180737</v>
      </c>
      <c r="I8" s="224">
        <v>1.155814260763425</v>
      </c>
      <c r="J8" s="224">
        <v>1.2496888815735121</v>
      </c>
      <c r="K8" s="224">
        <v>0.94966685248916116</v>
      </c>
      <c r="L8" s="224">
        <v>1.142769809901635</v>
      </c>
      <c r="M8" s="224">
        <v>1.203386621476602</v>
      </c>
      <c r="N8" s="224">
        <v>1.183126063175032</v>
      </c>
      <c r="O8" s="224">
        <v>1.1599888873843409</v>
      </c>
      <c r="P8" s="224">
        <v>1.2713946238100511</v>
      </c>
      <c r="Q8" s="224">
        <v>1.3297137657415949</v>
      </c>
      <c r="R8" s="224">
        <v>1.2774174628010491</v>
      </c>
      <c r="S8" s="224">
        <v>1.4564221432592259</v>
      </c>
      <c r="T8" s="224">
        <v>1.614914359440268</v>
      </c>
      <c r="U8" s="224">
        <v>1.5819789113851079</v>
      </c>
      <c r="V8" s="224">
        <v>1.6749688805457259</v>
      </c>
      <c r="W8" s="224">
        <v>2.120989508996971</v>
      </c>
      <c r="X8" s="224">
        <v>1.843584069322824</v>
      </c>
      <c r="Y8" s="224">
        <v>1.5443930167966871</v>
      </c>
      <c r="DA8" s="177" t="s">
        <v>2941</v>
      </c>
    </row>
    <row r="9" spans="1:105" ht="12" customHeight="1" x14ac:dyDescent="0.25">
      <c r="A9" s="173" t="s">
        <v>94</v>
      </c>
      <c r="B9" s="224">
        <v>1.5991089922164741</v>
      </c>
      <c r="C9" s="224">
        <v>2.0146130049586368</v>
      </c>
      <c r="D9" s="224">
        <v>2.2517340747609742</v>
      </c>
      <c r="E9" s="224">
        <v>2.4766791245465769</v>
      </c>
      <c r="F9" s="224">
        <v>2.562225873599544</v>
      </c>
      <c r="G9" s="224">
        <v>2.046085355719963</v>
      </c>
      <c r="H9" s="224">
        <v>2.4800193210248551</v>
      </c>
      <c r="I9" s="224">
        <v>2.6367958025397011</v>
      </c>
      <c r="J9" s="224">
        <v>2.8509549581410099</v>
      </c>
      <c r="K9" s="224">
        <v>2.1665051690922619</v>
      </c>
      <c r="L9" s="224">
        <v>2.6070370822622029</v>
      </c>
      <c r="M9" s="224">
        <v>2.7453241407889268</v>
      </c>
      <c r="N9" s="224">
        <v>2.6991030852956288</v>
      </c>
      <c r="O9" s="224">
        <v>2.6463195109112641</v>
      </c>
      <c r="P9" s="224">
        <v>2.9004729576702002</v>
      </c>
      <c r="Q9" s="224">
        <v>3.0335182694240479</v>
      </c>
      <c r="R9" s="224">
        <v>2.9142130516541109</v>
      </c>
      <c r="S9" s="224">
        <v>3.322582117593238</v>
      </c>
      <c r="T9" s="224">
        <v>3.684155446931944</v>
      </c>
      <c r="U9" s="224">
        <v>3.6090187626611971</v>
      </c>
      <c r="V9" s="224">
        <v>3.8211597343421131</v>
      </c>
      <c r="W9" s="224">
        <v>4.838680767669354</v>
      </c>
      <c r="X9" s="224">
        <v>4.2058269227519762</v>
      </c>
      <c r="Y9" s="224">
        <v>3.5232728669322499</v>
      </c>
      <c r="DA9" s="177" t="s">
        <v>2942</v>
      </c>
    </row>
    <row r="10" spans="1:105" ht="12" customHeight="1" x14ac:dyDescent="0.25">
      <c r="A10" s="56" t="s">
        <v>95</v>
      </c>
      <c r="B10" s="260">
        <v>0.58725022027433549</v>
      </c>
      <c r="C10" s="260">
        <v>0.72234746065993882</v>
      </c>
      <c r="D10" s="260">
        <v>0.79266389699296014</v>
      </c>
      <c r="E10" s="260">
        <v>0.87444570439589109</v>
      </c>
      <c r="F10" s="260">
        <v>0.90657251196182331</v>
      </c>
      <c r="G10" s="260">
        <v>0.73844111618591668</v>
      </c>
      <c r="H10" s="260">
        <v>0.91109054005590073</v>
      </c>
      <c r="I10" s="260">
        <v>0.89138499110253011</v>
      </c>
      <c r="J10" s="260">
        <v>0.95343831556499825</v>
      </c>
      <c r="K10" s="260">
        <v>0.76622121356446515</v>
      </c>
      <c r="L10" s="260">
        <v>0.87632002705920253</v>
      </c>
      <c r="M10" s="260">
        <v>0.88396040236169449</v>
      </c>
      <c r="N10" s="260">
        <v>0.87961800636663068</v>
      </c>
      <c r="O10" s="260">
        <v>0.90444832061733782</v>
      </c>
      <c r="P10" s="260">
        <v>0.98302222939901351</v>
      </c>
      <c r="Q10" s="260">
        <v>1.043328597524428</v>
      </c>
      <c r="R10" s="260">
        <v>1.029370573196065</v>
      </c>
      <c r="S10" s="260">
        <v>1.141605434792702</v>
      </c>
      <c r="T10" s="260">
        <v>1.253188442191034</v>
      </c>
      <c r="U10" s="260">
        <v>1.198868382651662</v>
      </c>
      <c r="V10" s="260">
        <v>1.27429576835583</v>
      </c>
      <c r="W10" s="260">
        <v>1.6242506194432571</v>
      </c>
      <c r="X10" s="260">
        <v>1.4580163161781801</v>
      </c>
      <c r="Y10" s="260">
        <v>1.2233353700671961</v>
      </c>
      <c r="DA10" s="68" t="s">
        <v>2943</v>
      </c>
    </row>
    <row r="11" spans="1:105" ht="12" customHeight="1" x14ac:dyDescent="0.25">
      <c r="A11" s="37" t="s">
        <v>159</v>
      </c>
      <c r="B11" s="226">
        <v>8.2036551400334071E-2</v>
      </c>
      <c r="C11" s="226">
        <v>0.10887219705686579</v>
      </c>
      <c r="D11" s="226">
        <v>0.18737849049157129</v>
      </c>
      <c r="E11" s="226">
        <v>0.13477219448033859</v>
      </c>
      <c r="F11" s="226">
        <v>0.13708392737129521</v>
      </c>
      <c r="G11" s="226">
        <v>0.26833249386758767</v>
      </c>
      <c r="H11" s="226">
        <v>0.26128274170689708</v>
      </c>
      <c r="I11" s="226">
        <v>8.7130499264309116E-2</v>
      </c>
      <c r="J11" s="226">
        <v>0</v>
      </c>
      <c r="K11" s="226">
        <v>3.3514195948479812E-2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2.789490880296599E-3</v>
      </c>
      <c r="T11" s="226">
        <v>8.0874772954605545E-3</v>
      </c>
      <c r="U11" s="226">
        <v>5.8319272606664977E-3</v>
      </c>
      <c r="V11" s="226">
        <v>2.1058028958305931E-2</v>
      </c>
      <c r="W11" s="226">
        <v>1.8159824261432971E-2</v>
      </c>
      <c r="X11" s="226">
        <v>3.394516523018008E-3</v>
      </c>
      <c r="Y11" s="226">
        <v>3.662775967410368E-3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1.5647449241229131E-2</v>
      </c>
      <c r="F12" s="226">
        <v>6.3663392989972024E-3</v>
      </c>
      <c r="G12" s="226">
        <v>0</v>
      </c>
      <c r="H12" s="226">
        <v>1.2462241627949681E-2</v>
      </c>
      <c r="I12" s="226">
        <v>0.2378924857082424</v>
      </c>
      <c r="J12" s="226">
        <v>7.6272774578533917E-2</v>
      </c>
      <c r="K12" s="226">
        <v>0.31089535249065409</v>
      </c>
      <c r="L12" s="226">
        <v>0.38879203294652348</v>
      </c>
      <c r="M12" s="226">
        <v>0.31172587554673631</v>
      </c>
      <c r="N12" s="226">
        <v>0.23976144151377579</v>
      </c>
      <c r="O12" s="226">
        <v>9.561050127237436E-2</v>
      </c>
      <c r="P12" s="226">
        <v>0.1170325226958827</v>
      </c>
      <c r="Q12" s="226">
        <v>6.8754522122219081E-2</v>
      </c>
      <c r="R12" s="226">
        <v>1.1576880724394769E-2</v>
      </c>
      <c r="S12" s="226">
        <v>5.6726066141927212E-2</v>
      </c>
      <c r="T12" s="226">
        <v>8.3717327490934162E-2</v>
      </c>
      <c r="U12" s="226">
        <v>0.14975764198829411</v>
      </c>
      <c r="V12" s="226">
        <v>0.2099814636102936</v>
      </c>
      <c r="W12" s="226">
        <v>0.120177615840243</v>
      </c>
      <c r="X12" s="226">
        <v>4.3357499561203133E-2</v>
      </c>
      <c r="Y12" s="226">
        <v>3.9994186284178869E-2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0.50521366887400143</v>
      </c>
      <c r="C15" s="226">
        <v>0.61347526360307303</v>
      </c>
      <c r="D15" s="226">
        <v>0.60528540650138885</v>
      </c>
      <c r="E15" s="226">
        <v>0.7240260606743234</v>
      </c>
      <c r="F15" s="226">
        <v>0.76312224529153094</v>
      </c>
      <c r="G15" s="226">
        <v>0.47010862231832901</v>
      </c>
      <c r="H15" s="226">
        <v>0.63734555672105397</v>
      </c>
      <c r="I15" s="226">
        <v>0.56636200612997856</v>
      </c>
      <c r="J15" s="226">
        <v>0.87716554098646438</v>
      </c>
      <c r="K15" s="226">
        <v>0.42181166512533119</v>
      </c>
      <c r="L15" s="226">
        <v>0.48752799411267911</v>
      </c>
      <c r="M15" s="226">
        <v>0.57223452681495823</v>
      </c>
      <c r="N15" s="226">
        <v>0.63985656485285491</v>
      </c>
      <c r="O15" s="226">
        <v>0.80883781934496346</v>
      </c>
      <c r="P15" s="226">
        <v>0.8659897067031308</v>
      </c>
      <c r="Q15" s="226">
        <v>0.97457407540220864</v>
      </c>
      <c r="R15" s="226">
        <v>1.01779369247167</v>
      </c>
      <c r="S15" s="226">
        <v>1.0820898777704779</v>
      </c>
      <c r="T15" s="226">
        <v>1.1613836374046389</v>
      </c>
      <c r="U15" s="226">
        <v>1.0432788134027009</v>
      </c>
      <c r="V15" s="226">
        <v>1.0432562757872299</v>
      </c>
      <c r="W15" s="226">
        <v>1.485913179341581</v>
      </c>
      <c r="X15" s="226">
        <v>1.4112643000939591</v>
      </c>
      <c r="Y15" s="226">
        <v>1.179678407815606</v>
      </c>
      <c r="DA15" s="69" t="s">
        <v>2948</v>
      </c>
    </row>
    <row r="16" spans="1:105" ht="12" customHeight="1" x14ac:dyDescent="0.25">
      <c r="A16" s="57" t="s">
        <v>2898</v>
      </c>
      <c r="B16" s="261">
        <v>13.208178017072671</v>
      </c>
      <c r="C16" s="261">
        <v>13.58402836677481</v>
      </c>
      <c r="D16" s="261">
        <v>14.8808684134231</v>
      </c>
      <c r="E16" s="261">
        <v>15.38899854313012</v>
      </c>
      <c r="F16" s="261">
        <v>16.0064725604059</v>
      </c>
      <c r="G16" s="261">
        <v>15.983649791377429</v>
      </c>
      <c r="H16" s="261">
        <v>20.821521762230869</v>
      </c>
      <c r="I16" s="261">
        <v>16.038387777020141</v>
      </c>
      <c r="J16" s="261">
        <v>10.740356021808109</v>
      </c>
      <c r="K16" s="261">
        <v>16.180716181568091</v>
      </c>
      <c r="L16" s="261">
        <v>16.316322763551899</v>
      </c>
      <c r="M16" s="261">
        <v>14.78643483925077</v>
      </c>
      <c r="N16" s="261">
        <v>14.221715943027251</v>
      </c>
      <c r="O16" s="261">
        <v>15.14147101890079</v>
      </c>
      <c r="P16" s="261">
        <v>16.782967904076731</v>
      </c>
      <c r="Q16" s="261">
        <v>15.79904955735902</v>
      </c>
      <c r="R16" s="261">
        <v>14.827383768096441</v>
      </c>
      <c r="S16" s="261">
        <v>15.307620121246821</v>
      </c>
      <c r="T16" s="261">
        <v>17.60992403897707</v>
      </c>
      <c r="U16" s="261">
        <v>17.398594804217971</v>
      </c>
      <c r="V16" s="261">
        <v>21.209352498438221</v>
      </c>
      <c r="W16" s="261">
        <v>22.018836522113361</v>
      </c>
      <c r="X16" s="261">
        <v>18.021212209570699</v>
      </c>
      <c r="Y16" s="261">
        <v>16.95921129165281</v>
      </c>
      <c r="DA16" s="70" t="s">
        <v>2949</v>
      </c>
    </row>
    <row r="17" spans="1:105" ht="12" customHeight="1" x14ac:dyDescent="0.25">
      <c r="A17" s="46" t="s">
        <v>28</v>
      </c>
      <c r="B17" s="229">
        <v>0.14222612230398279</v>
      </c>
      <c r="C17" s="229">
        <v>0.11002898883689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0.1899812811361907</v>
      </c>
      <c r="M17" s="229">
        <v>0.18719750642310601</v>
      </c>
      <c r="N17" s="229">
        <v>0.33858022091400469</v>
      </c>
      <c r="O17" s="229">
        <v>0.10509356624496149</v>
      </c>
      <c r="P17" s="229">
        <v>0</v>
      </c>
      <c r="Q17" s="229">
        <v>0.1037555167453262</v>
      </c>
      <c r="R17" s="229">
        <v>0</v>
      </c>
      <c r="S17" s="229">
        <v>4.0592880986916782E-2</v>
      </c>
      <c r="T17" s="229">
        <v>3.8501931476177087E-2</v>
      </c>
      <c r="U17" s="229">
        <v>5.1380455446562046E-3</v>
      </c>
      <c r="V17" s="229">
        <v>9.8296920094140868E-3</v>
      </c>
      <c r="W17" s="229">
        <v>5.6143402590275587E-3</v>
      </c>
      <c r="X17" s="229">
        <v>1.846456907185548E-2</v>
      </c>
      <c r="Y17" s="229">
        <v>4.9286530894647714E-3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0.47515694150795051</v>
      </c>
      <c r="G19" s="229">
        <v>0.46289652850146917</v>
      </c>
      <c r="H19" s="229">
        <v>0.45769869835819349</v>
      </c>
      <c r="I19" s="229">
        <v>0</v>
      </c>
      <c r="J19" s="229">
        <v>0</v>
      </c>
      <c r="K19" s="229">
        <v>0.32854319334553778</v>
      </c>
      <c r="L19" s="229">
        <v>0.37305448170380201</v>
      </c>
      <c r="M19" s="229">
        <v>0.37932392465623338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6.9291921904372306E-2</v>
      </c>
      <c r="T19" s="229">
        <v>9.0210476318802982E-2</v>
      </c>
      <c r="U19" s="229">
        <v>0.10654727852247679</v>
      </c>
      <c r="V19" s="229">
        <v>7.0086387690204241E-2</v>
      </c>
      <c r="W19" s="229">
        <v>8.073126991773491E-2</v>
      </c>
      <c r="X19" s="229">
        <v>7.2411366890582168E-2</v>
      </c>
      <c r="Y19" s="229">
        <v>5.7696599785245502E-2</v>
      </c>
      <c r="DA19" s="73" t="s">
        <v>2952</v>
      </c>
    </row>
    <row r="20" spans="1:105" ht="12" customHeight="1" x14ac:dyDescent="0.25">
      <c r="A20" s="46" t="s">
        <v>159</v>
      </c>
      <c r="B20" s="229">
        <v>0.33884410337930149</v>
      </c>
      <c r="C20" s="229">
        <v>0.69922526242637806</v>
      </c>
      <c r="D20" s="229">
        <v>1.418485069135605</v>
      </c>
      <c r="E20" s="229">
        <v>1.0641391786112051</v>
      </c>
      <c r="F20" s="229">
        <v>1.058148614962082</v>
      </c>
      <c r="G20" s="229">
        <v>1.694133279959593</v>
      </c>
      <c r="H20" s="229">
        <v>1.273758009495374</v>
      </c>
      <c r="I20" s="229">
        <v>0.99706116495798358</v>
      </c>
      <c r="J20" s="229">
        <v>0</v>
      </c>
      <c r="K20" s="229">
        <v>0.27804984587928128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3.666758069516915E-2</v>
      </c>
      <c r="T20" s="229">
        <v>0.1019429251717216</v>
      </c>
      <c r="U20" s="229">
        <v>7.9076165745737864E-2</v>
      </c>
      <c r="V20" s="229">
        <v>0.22665080277729879</v>
      </c>
      <c r="W20" s="229">
        <v>0.2595129962488541</v>
      </c>
      <c r="X20" s="229">
        <v>5.0224890827274327E-2</v>
      </c>
      <c r="Y20" s="229">
        <v>4.3034412089249692E-2</v>
      </c>
      <c r="DA20" s="73" t="s">
        <v>2953</v>
      </c>
    </row>
    <row r="21" spans="1:105" ht="12" customHeight="1" x14ac:dyDescent="0.25">
      <c r="A21" s="46" t="s">
        <v>32</v>
      </c>
      <c r="B21" s="229">
        <v>9.9540790260512253</v>
      </c>
      <c r="C21" s="229">
        <v>8.1387704600037711</v>
      </c>
      <c r="D21" s="229">
        <v>8.4713632382224926</v>
      </c>
      <c r="E21" s="229">
        <v>8.7700722349785671</v>
      </c>
      <c r="F21" s="229">
        <v>8.4090355946500885</v>
      </c>
      <c r="G21" s="229">
        <v>5.9864933718998978</v>
      </c>
      <c r="H21" s="229">
        <v>7.9731467090650039</v>
      </c>
      <c r="I21" s="229">
        <v>2.684610835583511</v>
      </c>
      <c r="J21" s="229">
        <v>0.78553285171939891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1.5721369455102181E-2</v>
      </c>
      <c r="T21" s="229">
        <v>1.256039908693151E-2</v>
      </c>
      <c r="U21" s="229">
        <v>1.8676181613570941E-2</v>
      </c>
      <c r="V21" s="229">
        <v>1.9469514672546671E-2</v>
      </c>
      <c r="W21" s="229">
        <v>1.9744590326950539E-2</v>
      </c>
      <c r="X21" s="229">
        <v>1.042712946093579E-2</v>
      </c>
      <c r="Y21" s="229">
        <v>1.0951058817810279E-2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0.15066437267154981</v>
      </c>
      <c r="Y22" s="229">
        <v>1.9037617473442559E-2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0.1180565185412986</v>
      </c>
      <c r="F23" s="229">
        <v>4.6956768096727289E-2</v>
      </c>
      <c r="G23" s="229">
        <v>0</v>
      </c>
      <c r="H23" s="229">
        <v>5.8052464049875803E-2</v>
      </c>
      <c r="I23" s="229">
        <v>2.60124111668841</v>
      </c>
      <c r="J23" s="229">
        <v>1.5320311548859491</v>
      </c>
      <c r="K23" s="229">
        <v>2.4646563378239579</v>
      </c>
      <c r="L23" s="229">
        <v>4.7248566380280437</v>
      </c>
      <c r="M23" s="229">
        <v>4.6537992637753796</v>
      </c>
      <c r="N23" s="229">
        <v>3.2063238826330038</v>
      </c>
      <c r="O23" s="229">
        <v>0.82523630311705076</v>
      </c>
      <c r="P23" s="229">
        <v>1.0120206277591841</v>
      </c>
      <c r="Q23" s="229">
        <v>0.68342593518582817</v>
      </c>
      <c r="R23" s="229">
        <v>0.1130590030353343</v>
      </c>
      <c r="S23" s="229">
        <v>0.71250557190107389</v>
      </c>
      <c r="T23" s="229">
        <v>1.0083415426161031</v>
      </c>
      <c r="U23" s="229">
        <v>1.9403084952211269</v>
      </c>
      <c r="V23" s="229">
        <v>2.1595774748613339</v>
      </c>
      <c r="W23" s="229">
        <v>1.641040660828547</v>
      </c>
      <c r="X23" s="229">
        <v>0.61299028300311953</v>
      </c>
      <c r="Y23" s="229">
        <v>0.44900447645372632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2.7408912221658239</v>
      </c>
      <c r="C25" s="229">
        <v>4.625278280955702</v>
      </c>
      <c r="D25" s="229">
        <v>4.958882562892601</v>
      </c>
      <c r="E25" s="229">
        <v>5.4367306109990468</v>
      </c>
      <c r="F25" s="229">
        <v>5.9957238920847296</v>
      </c>
      <c r="G25" s="229">
        <v>7.8079890678438542</v>
      </c>
      <c r="H25" s="229">
        <v>11.026728338089921</v>
      </c>
      <c r="I25" s="229">
        <v>9.7554746597902309</v>
      </c>
      <c r="J25" s="229">
        <v>8.412066640650222</v>
      </c>
      <c r="K25" s="229">
        <v>13.109466804519309</v>
      </c>
      <c r="L25" s="229">
        <v>11.01770498813174</v>
      </c>
      <c r="M25" s="229">
        <v>9.5661141443960513</v>
      </c>
      <c r="N25" s="229">
        <v>10.66608646492768</v>
      </c>
      <c r="O25" s="229">
        <v>14.20041577498662</v>
      </c>
      <c r="P25" s="229">
        <v>15.76022190176541</v>
      </c>
      <c r="Q25" s="229">
        <v>15.011868105427871</v>
      </c>
      <c r="R25" s="229">
        <v>14.714324765061111</v>
      </c>
      <c r="S25" s="229">
        <v>14.432069186624149</v>
      </c>
      <c r="T25" s="229">
        <v>16.34011819537454</v>
      </c>
      <c r="U25" s="229">
        <v>15.24248285771009</v>
      </c>
      <c r="V25" s="229">
        <v>18.717835812375299</v>
      </c>
      <c r="W25" s="229">
        <v>20.00671423580398</v>
      </c>
      <c r="X25" s="229">
        <v>17.097657632617011</v>
      </c>
      <c r="Y25" s="229">
        <v>16.370044557315669</v>
      </c>
      <c r="DA25" s="73" t="s">
        <v>2958</v>
      </c>
    </row>
    <row r="26" spans="1:105" ht="12" customHeight="1" x14ac:dyDescent="0.25">
      <c r="A26" s="46" t="s">
        <v>39</v>
      </c>
      <c r="B26" s="229">
        <v>3.2137543172336962E-2</v>
      </c>
      <c r="C26" s="229">
        <v>1.072537455206834E-2</v>
      </c>
      <c r="D26" s="229">
        <v>3.2137543172402423E-2</v>
      </c>
      <c r="E26" s="229">
        <v>0</v>
      </c>
      <c r="F26" s="229">
        <v>2.1450749104321841E-2</v>
      </c>
      <c r="G26" s="229">
        <v>3.2137543172614018E-2</v>
      </c>
      <c r="H26" s="229">
        <v>3.2137543172511177E-2</v>
      </c>
      <c r="I26" s="229">
        <v>0</v>
      </c>
      <c r="J26" s="229">
        <v>1.0725374552535491E-2</v>
      </c>
      <c r="K26" s="229">
        <v>0</v>
      </c>
      <c r="L26" s="229">
        <v>1.07253745521233E-2</v>
      </c>
      <c r="M26" s="229">
        <v>0</v>
      </c>
      <c r="N26" s="229">
        <v>1.0725374552555671E-2</v>
      </c>
      <c r="O26" s="229">
        <v>1.072537455216095E-2</v>
      </c>
      <c r="P26" s="229">
        <v>1.072537455213445E-2</v>
      </c>
      <c r="Q26" s="229">
        <v>0</v>
      </c>
      <c r="R26" s="229">
        <v>0</v>
      </c>
      <c r="S26" s="229">
        <v>7.716096800366736E-4</v>
      </c>
      <c r="T26" s="229">
        <v>1.824856893278707E-2</v>
      </c>
      <c r="U26" s="229">
        <v>6.3657798603204072E-3</v>
      </c>
      <c r="V26" s="229">
        <v>5.9028140521190289E-3</v>
      </c>
      <c r="W26" s="229">
        <v>5.4784287282595564E-3</v>
      </c>
      <c r="X26" s="229">
        <v>8.3719650283743431E-3</v>
      </c>
      <c r="Y26" s="229">
        <v>4.5139166281974209E-3</v>
      </c>
      <c r="DA26" s="73" t="s">
        <v>2959</v>
      </c>
    </row>
    <row r="27" spans="1:105" ht="12" customHeight="1" x14ac:dyDescent="0.25">
      <c r="A27" s="57" t="s">
        <v>2910</v>
      </c>
      <c r="B27" s="261">
        <v>0.86230856444575621</v>
      </c>
      <c r="C27" s="261">
        <v>1.086366255630725</v>
      </c>
      <c r="D27" s="261">
        <v>1.2142321673955541</v>
      </c>
      <c r="E27" s="261">
        <v>1.335532243815575</v>
      </c>
      <c r="F27" s="261">
        <v>1.3816627419416709</v>
      </c>
      <c r="G27" s="261">
        <v>1.103337505080781</v>
      </c>
      <c r="H27" s="261">
        <v>1.337333421874213</v>
      </c>
      <c r="I27" s="261">
        <v>1.42187406505235</v>
      </c>
      <c r="J27" s="261">
        <v>1.537357921955383</v>
      </c>
      <c r="K27" s="261">
        <v>1.1682730641360539</v>
      </c>
      <c r="L27" s="261">
        <v>1.405826879096211</v>
      </c>
      <c r="M27" s="261">
        <v>1.480397227646576</v>
      </c>
      <c r="N27" s="261">
        <v>1.4554728402510999</v>
      </c>
      <c r="O27" s="261">
        <v>1.4270096595203039</v>
      </c>
      <c r="P27" s="261">
        <v>1.564060163826374</v>
      </c>
      <c r="Q27" s="261">
        <v>1.635803936354149</v>
      </c>
      <c r="R27" s="261">
        <v>1.5714694153384889</v>
      </c>
      <c r="S27" s="261">
        <v>1.791679635359785</v>
      </c>
      <c r="T27" s="261">
        <v>1.9866555751372059</v>
      </c>
      <c r="U27" s="261">
        <v>1.946138633098804</v>
      </c>
      <c r="V27" s="261">
        <v>2.060534198154532</v>
      </c>
      <c r="W27" s="261">
        <v>2.6092254417236238</v>
      </c>
      <c r="X27" s="261">
        <v>2.2679633431606732</v>
      </c>
      <c r="Y27" s="261">
        <v>1.899900746492553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1.6368934667116852</v>
      </c>
      <c r="C28" s="261">
        <f t="shared" si="0"/>
        <v>1.6930766471301633</v>
      </c>
      <c r="D28" s="261">
        <f t="shared" si="0"/>
        <v>1.8565730833295626</v>
      </c>
      <c r="E28" s="261">
        <f t="shared" si="0"/>
        <v>1.9266238209207391</v>
      </c>
      <c r="F28" s="261">
        <f t="shared" si="0"/>
        <v>2.0026198627855059</v>
      </c>
      <c r="G28" s="261">
        <f t="shared" si="0"/>
        <v>1.9645707211718313</v>
      </c>
      <c r="H28" s="261">
        <f t="shared" si="0"/>
        <v>2.543146055675181</v>
      </c>
      <c r="I28" s="261">
        <f t="shared" si="0"/>
        <v>2.0072016920521176</v>
      </c>
      <c r="J28" s="261">
        <f t="shared" si="0"/>
        <v>1.3739319268252139</v>
      </c>
      <c r="K28" s="261">
        <f t="shared" si="0"/>
        <v>1.9745382091859367</v>
      </c>
      <c r="L28" s="261">
        <f t="shared" si="0"/>
        <v>2.0682097308353562</v>
      </c>
      <c r="M28" s="261">
        <f t="shared" si="0"/>
        <v>1.8985661958868785</v>
      </c>
      <c r="N28" s="261">
        <f t="shared" si="0"/>
        <v>1.799146400356761</v>
      </c>
      <c r="O28" s="261">
        <f t="shared" si="0"/>
        <v>1.709733804756165</v>
      </c>
      <c r="P28" s="261">
        <f t="shared" si="0"/>
        <v>1.9035548524386339</v>
      </c>
      <c r="Q28" s="261">
        <f t="shared" si="0"/>
        <v>1.7591453226326836</v>
      </c>
      <c r="R28" s="261">
        <f t="shared" si="0"/>
        <v>1.3681580653234551</v>
      </c>
      <c r="S28" s="261">
        <f t="shared" si="0"/>
        <v>1.7511615210000868</v>
      </c>
      <c r="T28" s="261">
        <f t="shared" si="0"/>
        <v>2.0504189602548482</v>
      </c>
      <c r="U28" s="261">
        <f t="shared" si="0"/>
        <v>2.1301060985273632</v>
      </c>
      <c r="V28" s="261">
        <f t="shared" si="0"/>
        <v>2.5519699979660109</v>
      </c>
      <c r="W28" s="261">
        <f t="shared" si="0"/>
        <v>2.635143249799595</v>
      </c>
      <c r="X28" s="261">
        <f t="shared" si="0"/>
        <v>2.0165488461902639</v>
      </c>
      <c r="Y28" s="261">
        <f t="shared" si="0"/>
        <v>1.8310083543050788</v>
      </c>
      <c r="DA28" s="70"/>
    </row>
    <row r="29" spans="1:105" ht="12" customHeight="1" x14ac:dyDescent="0.25">
      <c r="A29" s="60" t="s">
        <v>2913</v>
      </c>
      <c r="B29" s="329">
        <v>0.87687758486546585</v>
      </c>
      <c r="C29" s="329">
        <v>0.89448907910137299</v>
      </c>
      <c r="D29" s="329">
        <v>0.97969472353850251</v>
      </c>
      <c r="E29" s="329">
        <v>1.013022624462093</v>
      </c>
      <c r="F29" s="329">
        <v>1.052994282770725</v>
      </c>
      <c r="G29" s="329">
        <v>1.0397693650786111</v>
      </c>
      <c r="H29" s="329">
        <v>1.346918464362602</v>
      </c>
      <c r="I29" s="329">
        <v>1.0525015711515999</v>
      </c>
      <c r="J29" s="329">
        <v>0.68490433982088361</v>
      </c>
      <c r="K29" s="329">
        <v>1.0339752199543779</v>
      </c>
      <c r="L29" s="329">
        <v>1.100420750563692</v>
      </c>
      <c r="M29" s="329">
        <v>1.00399329370277</v>
      </c>
      <c r="N29" s="329">
        <v>0.93605380248584147</v>
      </c>
      <c r="O29" s="329">
        <v>0.80123426529369013</v>
      </c>
      <c r="P29" s="329">
        <v>0.89806346771358725</v>
      </c>
      <c r="Q29" s="329">
        <v>0.79872143961880659</v>
      </c>
      <c r="R29" s="329">
        <v>0.46372140392412781</v>
      </c>
      <c r="S29" s="329">
        <v>0.80305219969988673</v>
      </c>
      <c r="T29" s="329">
        <v>0.96603851860524825</v>
      </c>
      <c r="U29" s="329">
        <v>1.0601550949313889</v>
      </c>
      <c r="V29" s="329">
        <v>1.274156718994371</v>
      </c>
      <c r="W29" s="329">
        <v>1.2686403809161999</v>
      </c>
      <c r="X29" s="329">
        <v>0.88689195187963743</v>
      </c>
      <c r="Y29" s="329">
        <v>0.78783073122163016</v>
      </c>
      <c r="DA29" s="72" t="s">
        <v>2961</v>
      </c>
    </row>
    <row r="30" spans="1:105" ht="12" customHeight="1" x14ac:dyDescent="0.25">
      <c r="A30" s="59" t="s">
        <v>28</v>
      </c>
      <c r="B30" s="230">
        <v>1.193685177160613E-2</v>
      </c>
      <c r="C30" s="230">
        <v>1.1000952419705501E-2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3.9829583828268393E-2</v>
      </c>
      <c r="M30" s="230">
        <v>3.6270614339165327E-2</v>
      </c>
      <c r="N30" s="230">
        <v>9.0013584587878753E-2</v>
      </c>
      <c r="O30" s="230">
        <v>9.1115385770003554E-2</v>
      </c>
      <c r="P30" s="230">
        <v>0</v>
      </c>
      <c r="Q30" s="230">
        <v>0.10596515350398469</v>
      </c>
      <c r="R30" s="230">
        <v>0</v>
      </c>
      <c r="S30" s="230">
        <v>3.7565991208049529E-2</v>
      </c>
      <c r="T30" s="230">
        <v>2.9989200489643549E-2</v>
      </c>
      <c r="U30" s="230">
        <v>2.554970234396711E-3</v>
      </c>
      <c r="V30" s="230">
        <v>5.0863733092770336E-3</v>
      </c>
      <c r="W30" s="230">
        <v>3.5859390090339708E-3</v>
      </c>
      <c r="X30" s="230">
        <v>2.16095943757189E-2</v>
      </c>
      <c r="Y30" s="230">
        <v>6.9277707163249184E-3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4.9673391625071638E-2</v>
      </c>
      <c r="G31" s="295">
        <v>5.8802293278601099E-2</v>
      </c>
      <c r="H31" s="295">
        <v>6.2672512017580659E-2</v>
      </c>
      <c r="I31" s="295">
        <v>0</v>
      </c>
      <c r="J31" s="295">
        <v>0</v>
      </c>
      <c r="K31" s="295">
        <v>0.11058137873820841</v>
      </c>
      <c r="L31" s="295">
        <v>7.743900631999677E-2</v>
      </c>
      <c r="M31" s="295">
        <v>7.277088233935014E-2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6.3492165193901856E-2</v>
      </c>
      <c r="T31" s="295">
        <v>6.9571585381754023E-2</v>
      </c>
      <c r="U31" s="295">
        <v>5.2459338483123327E-2</v>
      </c>
      <c r="V31" s="295">
        <v>3.5908275707318603E-2</v>
      </c>
      <c r="W31" s="295">
        <v>5.1055026539778843E-2</v>
      </c>
      <c r="X31" s="295">
        <v>8.39086506861485E-2</v>
      </c>
      <c r="Y31" s="295">
        <v>8.0298610073537738E-2</v>
      </c>
      <c r="DA31" s="122" t="s">
        <v>2963</v>
      </c>
    </row>
    <row r="32" spans="1:105" ht="12" customHeight="1" x14ac:dyDescent="0.25">
      <c r="A32" s="59" t="s">
        <v>159</v>
      </c>
      <c r="B32" s="295">
        <v>2.763258750698306E-2</v>
      </c>
      <c r="C32" s="295">
        <v>6.7928412513467984E-2</v>
      </c>
      <c r="D32" s="295">
        <v>0.13682604402416751</v>
      </c>
      <c r="E32" s="295">
        <v>0.1053665602621498</v>
      </c>
      <c r="F32" s="295">
        <v>0.108555552117743</v>
      </c>
      <c r="G32" s="295">
        <v>0.21119155643745749</v>
      </c>
      <c r="H32" s="295">
        <v>0.17116028058873251</v>
      </c>
      <c r="I32" s="295">
        <v>0.16337561530501621</v>
      </c>
      <c r="J32" s="295">
        <v>0</v>
      </c>
      <c r="K32" s="295">
        <v>9.1839777316523971E-2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3.2971478614488091E-2</v>
      </c>
      <c r="T32" s="295">
        <v>7.7152615295626781E-2</v>
      </c>
      <c r="U32" s="295">
        <v>3.8207153966876017E-2</v>
      </c>
      <c r="V32" s="295">
        <v>0.1139558888547491</v>
      </c>
      <c r="W32" s="295">
        <v>0.16105509601093571</v>
      </c>
      <c r="X32" s="295">
        <v>5.7113349407192607E-2</v>
      </c>
      <c r="Y32" s="295">
        <v>5.8774956903066763E-2</v>
      </c>
      <c r="DA32" s="122" t="s">
        <v>2964</v>
      </c>
    </row>
    <row r="33" spans="1:105" ht="12" customHeight="1" x14ac:dyDescent="0.25">
      <c r="A33" s="59" t="s">
        <v>32</v>
      </c>
      <c r="B33" s="295">
        <v>0.83730814558687672</v>
      </c>
      <c r="C33" s="295">
        <v>0.8155597141681995</v>
      </c>
      <c r="D33" s="295">
        <v>0.84286867951433508</v>
      </c>
      <c r="E33" s="295">
        <v>0.89571562512746583</v>
      </c>
      <c r="F33" s="295">
        <v>0.88984460913859387</v>
      </c>
      <c r="G33" s="295">
        <v>0.76977551536255229</v>
      </c>
      <c r="H33" s="295">
        <v>1.1051174268171331</v>
      </c>
      <c r="I33" s="295">
        <v>0.45374242123014952</v>
      </c>
      <c r="J33" s="295">
        <v>0.23364610667728641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1.458173331773719E-2</v>
      </c>
      <c r="T33" s="295">
        <v>9.8052711950711233E-3</v>
      </c>
      <c r="U33" s="295">
        <v>9.3078587521638403E-3</v>
      </c>
      <c r="V33" s="295">
        <v>1.009711371364203E-2</v>
      </c>
      <c r="W33" s="295">
        <v>1.263938947334832E-2</v>
      </c>
      <c r="X33" s="295">
        <v>1.223055048285728E-2</v>
      </c>
      <c r="Y33" s="295">
        <v>1.5427486208734541E-2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1.1940439072477049E-2</v>
      </c>
      <c r="F34" s="295">
        <v>4.9207298893162964E-3</v>
      </c>
      <c r="G34" s="295">
        <v>0</v>
      </c>
      <c r="H34" s="295">
        <v>7.9682449391552668E-3</v>
      </c>
      <c r="I34" s="295">
        <v>0.43538353461643431</v>
      </c>
      <c r="J34" s="295">
        <v>0.4512582331435972</v>
      </c>
      <c r="K34" s="295">
        <v>0.83155406389964515</v>
      </c>
      <c r="L34" s="295">
        <v>0.98315216041542675</v>
      </c>
      <c r="M34" s="295">
        <v>0.89495179702425476</v>
      </c>
      <c r="N34" s="295">
        <v>0.84604021789796269</v>
      </c>
      <c r="O34" s="295">
        <v>0.71011887952368657</v>
      </c>
      <c r="P34" s="295">
        <v>0.89806346771358725</v>
      </c>
      <c r="Q34" s="295">
        <v>0.69275628611482187</v>
      </c>
      <c r="R34" s="295">
        <v>0.46372140392412781</v>
      </c>
      <c r="S34" s="295">
        <v>0.65444083136571007</v>
      </c>
      <c r="T34" s="295">
        <v>0.77951984624315274</v>
      </c>
      <c r="U34" s="295">
        <v>0.95762577349482891</v>
      </c>
      <c r="V34" s="295">
        <v>1.109109067409384</v>
      </c>
      <c r="W34" s="295">
        <v>1.0403049298831031</v>
      </c>
      <c r="X34" s="295">
        <v>0.71202980692772011</v>
      </c>
      <c r="Y34" s="295">
        <v>0.62640190731996626</v>
      </c>
      <c r="DA34" s="122" t="s">
        <v>2966</v>
      </c>
    </row>
    <row r="35" spans="1:105" ht="12" customHeight="1" x14ac:dyDescent="0.25">
      <c r="A35" s="60" t="s">
        <v>2920</v>
      </c>
      <c r="B35" s="329">
        <v>0.68678202226251828</v>
      </c>
      <c r="C35" s="329">
        <v>0.70632501016765226</v>
      </c>
      <c r="D35" s="329">
        <v>0.77375644761776097</v>
      </c>
      <c r="E35" s="329">
        <v>0.80017755108877853</v>
      </c>
      <c r="F35" s="329">
        <v>0.83228417879557381</v>
      </c>
      <c r="G35" s="329">
        <v>0.83109746951237473</v>
      </c>
      <c r="H35" s="329">
        <v>1.082650976081956</v>
      </c>
      <c r="I35" s="329">
        <v>0.83394366559071975</v>
      </c>
      <c r="J35" s="329">
        <v>0.55846335648583212</v>
      </c>
      <c r="K35" s="329">
        <v>0.84134427674045509</v>
      </c>
      <c r="L35" s="329">
        <v>0.84839537511954799</v>
      </c>
      <c r="M35" s="329">
        <v>0.76884621087233551</v>
      </c>
      <c r="N35" s="329">
        <v>0.73948267677573765</v>
      </c>
      <c r="O35" s="329">
        <v>0.78730693006624874</v>
      </c>
      <c r="P35" s="329">
        <v>0.87265939494683731</v>
      </c>
      <c r="Q35" s="329">
        <v>0.82149886159950247</v>
      </c>
      <c r="R35" s="329">
        <v>0.77097542113326323</v>
      </c>
      <c r="S35" s="329">
        <v>0.79594613952866033</v>
      </c>
      <c r="T35" s="329">
        <v>0.91565840706759627</v>
      </c>
      <c r="U35" s="329">
        <v>0.90466997860884613</v>
      </c>
      <c r="V35" s="329">
        <v>1.1028169048696921</v>
      </c>
      <c r="W35" s="329">
        <v>1.1449074243985939</v>
      </c>
      <c r="X35" s="329">
        <v>0.93704404565967458</v>
      </c>
      <c r="Y35" s="329">
        <v>0.88182347419936125</v>
      </c>
      <c r="DA35" s="72" t="s">
        <v>2967</v>
      </c>
    </row>
    <row r="36" spans="1:105" ht="12" customHeight="1" x14ac:dyDescent="0.25">
      <c r="A36" s="64" t="s">
        <v>28</v>
      </c>
      <c r="B36" s="229">
        <v>7.395292807851935E-3</v>
      </c>
      <c r="C36" s="229">
        <v>5.7211472591620202E-3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9.8784047490945645E-3</v>
      </c>
      <c r="M36" s="229">
        <v>9.7336575762063463E-3</v>
      </c>
      <c r="N36" s="229">
        <v>1.76050632052994E-2</v>
      </c>
      <c r="O36" s="229">
        <v>5.4645214396111747E-3</v>
      </c>
      <c r="P36" s="229">
        <v>0</v>
      </c>
      <c r="Q36" s="229">
        <v>5.3949472454975682E-3</v>
      </c>
      <c r="R36" s="229">
        <v>0</v>
      </c>
      <c r="S36" s="229">
        <v>2.1106969377321541E-3</v>
      </c>
      <c r="T36" s="229">
        <v>2.0019744075256071E-3</v>
      </c>
      <c r="U36" s="229">
        <v>2.6716154984243479E-4</v>
      </c>
      <c r="V36" s="229">
        <v>5.1111180873827412E-4</v>
      </c>
      <c r="W36" s="229">
        <v>2.9192731592357689E-4</v>
      </c>
      <c r="X36" s="229">
        <v>9.600971512485247E-4</v>
      </c>
      <c r="Y36" s="229">
        <v>2.5627382758149878E-4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2.4706605616542709E-2</v>
      </c>
      <c r="G38" s="229">
        <v>2.4069104272490469E-2</v>
      </c>
      <c r="H38" s="229">
        <v>2.3798834119214091E-2</v>
      </c>
      <c r="I38" s="229">
        <v>0</v>
      </c>
      <c r="J38" s="229">
        <v>0</v>
      </c>
      <c r="K38" s="229">
        <v>1.7083170626166499E-2</v>
      </c>
      <c r="L38" s="229">
        <v>1.9397611920998009E-2</v>
      </c>
      <c r="M38" s="229">
        <v>1.9723602432616259E-2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3.602953124225709E-3</v>
      </c>
      <c r="T38" s="229">
        <v>4.6906494806028976E-3</v>
      </c>
      <c r="U38" s="229">
        <v>5.5401097195729729E-3</v>
      </c>
      <c r="V38" s="229">
        <v>3.644262744546298E-3</v>
      </c>
      <c r="W38" s="229">
        <v>4.1977617762462144E-3</v>
      </c>
      <c r="X38" s="229">
        <v>3.7651540525594032E-3</v>
      </c>
      <c r="Y38" s="229">
        <v>3.0000343292590011E-3</v>
      </c>
      <c r="DA38" s="73" t="s">
        <v>2970</v>
      </c>
    </row>
    <row r="39" spans="1:105" ht="12" customHeight="1" x14ac:dyDescent="0.25">
      <c r="A39" s="64" t="s">
        <v>159</v>
      </c>
      <c r="B39" s="229">
        <v>1.7618784229722441E-2</v>
      </c>
      <c r="C39" s="229">
        <v>3.6357424856441937E-2</v>
      </c>
      <c r="D39" s="229">
        <v>7.3756580436068989E-2</v>
      </c>
      <c r="E39" s="229">
        <v>5.5331754017148883E-2</v>
      </c>
      <c r="F39" s="229">
        <v>5.5020264316440838E-2</v>
      </c>
      <c r="G39" s="229">
        <v>8.8089385113447272E-2</v>
      </c>
      <c r="H39" s="229">
        <v>6.6231247073106431E-2</v>
      </c>
      <c r="I39" s="229">
        <v>5.1843916875147528E-2</v>
      </c>
      <c r="J39" s="229">
        <v>0</v>
      </c>
      <c r="K39" s="229">
        <v>1.4457681838927599E-2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1.9065941713347361E-3</v>
      </c>
      <c r="T39" s="229">
        <v>5.3006984168667646E-3</v>
      </c>
      <c r="U39" s="229">
        <v>4.1117017769919679E-3</v>
      </c>
      <c r="V39" s="229">
        <v>1.1785099843264779E-2</v>
      </c>
      <c r="W39" s="229">
        <v>1.3493826335230909E-2</v>
      </c>
      <c r="X39" s="229">
        <v>2.6115299207569642E-3</v>
      </c>
      <c r="Y39" s="229">
        <v>2.2376485631349632E-3</v>
      </c>
      <c r="DA39" s="73" t="s">
        <v>2971</v>
      </c>
    </row>
    <row r="40" spans="1:105" ht="12" customHeight="1" x14ac:dyDescent="0.25">
      <c r="A40" s="64" t="s">
        <v>32</v>
      </c>
      <c r="B40" s="229">
        <v>0.5175795264445946</v>
      </c>
      <c r="C40" s="229">
        <v>0.42318942310035962</v>
      </c>
      <c r="D40" s="229">
        <v>0.44048315888433492</v>
      </c>
      <c r="E40" s="229">
        <v>0.45601504894479378</v>
      </c>
      <c r="F40" s="229">
        <v>0.43724232543704311</v>
      </c>
      <c r="G40" s="229">
        <v>0.31127805961580979</v>
      </c>
      <c r="H40" s="229">
        <v>0.41457753019148141</v>
      </c>
      <c r="I40" s="229">
        <v>0.13959097585349939</v>
      </c>
      <c r="J40" s="229">
        <v>4.0845136987111778E-2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8.174597505541673E-4</v>
      </c>
      <c r="T40" s="229">
        <v>6.5309963828447484E-4</v>
      </c>
      <c r="U40" s="229">
        <v>9.7110031074165075E-4</v>
      </c>
      <c r="V40" s="229">
        <v>1.012351032973499E-3</v>
      </c>
      <c r="W40" s="229">
        <v>1.0266540665911921E-3</v>
      </c>
      <c r="X40" s="229">
        <v>5.4217660061199656E-4</v>
      </c>
      <c r="Y40" s="229">
        <v>5.6941921217975883E-4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7.8340542058512857E-3</v>
      </c>
      <c r="Y41" s="229">
        <v>9.8989379235887073E-4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6.1385525270982906E-3</v>
      </c>
      <c r="F42" s="229">
        <v>2.4415982363879311E-3</v>
      </c>
      <c r="G42" s="229">
        <v>0</v>
      </c>
      <c r="H42" s="229">
        <v>3.0185381061612979E-3</v>
      </c>
      <c r="I42" s="229">
        <v>0.13525602336692441</v>
      </c>
      <c r="J42" s="229">
        <v>7.9660605222138442E-2</v>
      </c>
      <c r="K42" s="229">
        <v>0.128154061951992</v>
      </c>
      <c r="L42" s="229">
        <v>0.24567707919828299</v>
      </c>
      <c r="M42" s="229">
        <v>0.24198232833084091</v>
      </c>
      <c r="N42" s="229">
        <v>0.16671834656505821</v>
      </c>
      <c r="O42" s="229">
        <v>4.2909586497591967E-2</v>
      </c>
      <c r="P42" s="229">
        <v>5.2621759973664937E-2</v>
      </c>
      <c r="Q42" s="229">
        <v>3.5535911556225458E-2</v>
      </c>
      <c r="R42" s="229">
        <v>5.8786980792677078E-3</v>
      </c>
      <c r="S42" s="229">
        <v>3.7047957478391333E-2</v>
      </c>
      <c r="T42" s="229">
        <v>5.2430459589056622E-2</v>
      </c>
      <c r="U42" s="229">
        <v>0.1008896904961951</v>
      </c>
      <c r="V42" s="229">
        <v>0.1122909596994183</v>
      </c>
      <c r="W42" s="229">
        <v>8.5328742707893437E-2</v>
      </c>
      <c r="X42" s="229">
        <v>3.1873488201324227E-2</v>
      </c>
      <c r="Y42" s="229">
        <v>2.3346763039173289E-2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0.1425173717319283</v>
      </c>
      <c r="C44" s="229">
        <v>0.24049933058259021</v>
      </c>
      <c r="D44" s="229">
        <v>0.25784566124893282</v>
      </c>
      <c r="E44" s="229">
        <v>0.28269219559973757</v>
      </c>
      <c r="F44" s="229">
        <v>0.31175801645095241</v>
      </c>
      <c r="G44" s="229">
        <v>0.40598987346219201</v>
      </c>
      <c r="H44" s="229">
        <v>0.5733537795435627</v>
      </c>
      <c r="I44" s="229">
        <v>0.50725274949514843</v>
      </c>
      <c r="J44" s="229">
        <v>0.43739992990745907</v>
      </c>
      <c r="K44" s="229">
        <v>0.68164936232336903</v>
      </c>
      <c r="L44" s="229">
        <v>0.572884594882071</v>
      </c>
      <c r="M44" s="229">
        <v>0.49740662253267198</v>
      </c>
      <c r="N44" s="229">
        <v>0.55460158263625625</v>
      </c>
      <c r="O44" s="229">
        <v>0.73837513775994235</v>
      </c>
      <c r="P44" s="229">
        <v>0.81947995060407042</v>
      </c>
      <c r="Q44" s="229">
        <v>0.78056800279777949</v>
      </c>
      <c r="R44" s="229">
        <v>0.76509672305399556</v>
      </c>
      <c r="S44" s="229">
        <v>0.75042035688878761</v>
      </c>
      <c r="T44" s="229">
        <v>0.84963265968420487</v>
      </c>
      <c r="U44" s="229">
        <v>0.79255921504001536</v>
      </c>
      <c r="V44" s="229">
        <v>0.97326619273185455</v>
      </c>
      <c r="W44" s="229">
        <v>1.040283651835503</v>
      </c>
      <c r="X44" s="229">
        <v>0.88902223074998754</v>
      </c>
      <c r="Y44" s="229">
        <v>0.85118873254651206</v>
      </c>
      <c r="DA44" s="73" t="s">
        <v>2976</v>
      </c>
    </row>
    <row r="45" spans="1:105" ht="12" customHeight="1" x14ac:dyDescent="0.25">
      <c r="A45" s="64" t="s">
        <v>39</v>
      </c>
      <c r="B45" s="229">
        <v>1.6710470484208599E-3</v>
      </c>
      <c r="C45" s="229">
        <v>5.5768436909854526E-4</v>
      </c>
      <c r="D45" s="229">
        <v>1.671047048424263E-3</v>
      </c>
      <c r="E45" s="229">
        <v>0</v>
      </c>
      <c r="F45" s="229">
        <v>1.115368738206718E-3</v>
      </c>
      <c r="G45" s="229">
        <v>1.671047048435267E-3</v>
      </c>
      <c r="H45" s="229">
        <v>1.671047048429918E-3</v>
      </c>
      <c r="I45" s="229">
        <v>0</v>
      </c>
      <c r="J45" s="229">
        <v>5.5768436912283508E-4</v>
      </c>
      <c r="K45" s="229">
        <v>0</v>
      </c>
      <c r="L45" s="229">
        <v>5.5768436910140322E-4</v>
      </c>
      <c r="M45" s="229">
        <v>0</v>
      </c>
      <c r="N45" s="229">
        <v>5.5768436912388502E-4</v>
      </c>
      <c r="O45" s="229">
        <v>5.5768436910336064E-4</v>
      </c>
      <c r="P45" s="229">
        <v>5.5768436910198283E-4</v>
      </c>
      <c r="Q45" s="229">
        <v>0</v>
      </c>
      <c r="R45" s="229">
        <v>0</v>
      </c>
      <c r="S45" s="229">
        <v>4.0121177634640129E-5</v>
      </c>
      <c r="T45" s="229">
        <v>9.4886585105506585E-4</v>
      </c>
      <c r="U45" s="229">
        <v>3.3099971548670927E-4</v>
      </c>
      <c r="V45" s="229">
        <v>3.0692700889659822E-4</v>
      </c>
      <c r="W45" s="229">
        <v>2.8486036120590178E-4</v>
      </c>
      <c r="X45" s="229">
        <v>4.3531477733462008E-4</v>
      </c>
      <c r="Y45" s="229">
        <v>2.3470888916175459E-4</v>
      </c>
      <c r="DA45" s="73" t="s">
        <v>2977</v>
      </c>
    </row>
    <row r="46" spans="1:105" ht="12" customHeight="1" x14ac:dyDescent="0.25">
      <c r="A46" s="60" t="s">
        <v>2932</v>
      </c>
      <c r="B46" s="329">
        <v>7.3233859583701016E-2</v>
      </c>
      <c r="C46" s="329">
        <v>9.2262557861138086E-2</v>
      </c>
      <c r="D46" s="329">
        <v>0.10312191217329909</v>
      </c>
      <c r="E46" s="329">
        <v>0.1134236453698675</v>
      </c>
      <c r="F46" s="329">
        <v>0.11734140121920671</v>
      </c>
      <c r="G46" s="329">
        <v>9.370388658084558E-2</v>
      </c>
      <c r="H46" s="329">
        <v>0.113576615230623</v>
      </c>
      <c r="I46" s="329">
        <v>0.12075645530979801</v>
      </c>
      <c r="J46" s="329">
        <v>0.13056423051849811</v>
      </c>
      <c r="K46" s="329">
        <v>9.9218712491103797E-2</v>
      </c>
      <c r="L46" s="329">
        <v>0.1193936051521159</v>
      </c>
      <c r="M46" s="329">
        <v>0.12572669131177289</v>
      </c>
      <c r="N46" s="329">
        <v>0.123609921095182</v>
      </c>
      <c r="O46" s="329">
        <v>0.1211926093962261</v>
      </c>
      <c r="P46" s="329">
        <v>0.1328319897782094</v>
      </c>
      <c r="Q46" s="329">
        <v>0.13892502141437441</v>
      </c>
      <c r="R46" s="329">
        <v>0.1334612402660639</v>
      </c>
      <c r="S46" s="329">
        <v>0.15216318177153981</v>
      </c>
      <c r="T46" s="329">
        <v>0.1687220345820038</v>
      </c>
      <c r="U46" s="329">
        <v>0.16528102498712821</v>
      </c>
      <c r="V46" s="329">
        <v>0.17499637410194771</v>
      </c>
      <c r="W46" s="329">
        <v>0.2215954444848012</v>
      </c>
      <c r="X46" s="329">
        <v>0.19261284865095171</v>
      </c>
      <c r="Y46" s="329">
        <v>0.16135414888408761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0.79570689726021659</v>
      </c>
      <c r="C48" s="316">
        <v>1.0024591639208991</v>
      </c>
      <c r="D48" s="316">
        <v>1.120449164381043</v>
      </c>
      <c r="E48" s="316">
        <v>1.232380451422868</v>
      </c>
      <c r="F48" s="316">
        <v>1.274947992841847</v>
      </c>
      <c r="G48" s="316">
        <v>1.018119614018844</v>
      </c>
      <c r="H48" s="316">
        <v>1.234042512851393</v>
      </c>
      <c r="I48" s="316">
        <v>1.3120535354125531</v>
      </c>
      <c r="J48" s="316">
        <v>1.418617827185553</v>
      </c>
      <c r="K48" s="316">
        <v>1.078039779894663</v>
      </c>
      <c r="L48" s="316">
        <v>1.297245777408752</v>
      </c>
      <c r="M48" s="316">
        <v>1.3660565756764951</v>
      </c>
      <c r="N48" s="316">
        <v>1.343057259911479</v>
      </c>
      <c r="O48" s="316">
        <v>1.316792474706642</v>
      </c>
      <c r="P48" s="316">
        <v>1.443257682227135</v>
      </c>
      <c r="Q48" s="316">
        <v>1.509460219218649</v>
      </c>
      <c r="R48" s="316">
        <v>1.4500946693275889</v>
      </c>
      <c r="S48" s="316">
        <v>1.653296629905074</v>
      </c>
      <c r="T48" s="316">
        <v>1.833213316897977</v>
      </c>
      <c r="U48" s="316">
        <v>1.7958257603258461</v>
      </c>
      <c r="V48" s="316">
        <v>1.901385816069149</v>
      </c>
      <c r="W48" s="316">
        <v>2.4076980863813819</v>
      </c>
      <c r="X48" s="316">
        <v>2.0927938667131349</v>
      </c>
      <c r="Y48" s="316">
        <v>1.7531591247335421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0.99999999999999978</v>
      </c>
      <c r="D52" s="232">
        <f t="shared" si="1"/>
        <v>0.99999999999999978</v>
      </c>
      <c r="E52" s="232">
        <f t="shared" si="1"/>
        <v>1.0000000000000002</v>
      </c>
      <c r="F52" s="232">
        <f t="shared" si="1"/>
        <v>1.0000000000000002</v>
      </c>
      <c r="G52" s="232">
        <f t="shared" si="1"/>
        <v>1</v>
      </c>
      <c r="H52" s="232">
        <f t="shared" si="1"/>
        <v>0.99999999999999956</v>
      </c>
      <c r="I52" s="232">
        <f t="shared" si="1"/>
        <v>1</v>
      </c>
      <c r="J52" s="232">
        <f t="shared" si="1"/>
        <v>0.99999999999999978</v>
      </c>
      <c r="K52" s="232">
        <f t="shared" si="1"/>
        <v>1</v>
      </c>
      <c r="L52" s="232">
        <f t="shared" si="1"/>
        <v>0.99999999999999967</v>
      </c>
      <c r="M52" s="232">
        <f t="shared" si="1"/>
        <v>0.99999999999999956</v>
      </c>
      <c r="N52" s="232">
        <f t="shared" si="1"/>
        <v>1</v>
      </c>
      <c r="O52" s="232">
        <f t="shared" si="1"/>
        <v>0.99999999999999978</v>
      </c>
      <c r="P52" s="232">
        <f t="shared" si="1"/>
        <v>1</v>
      </c>
      <c r="Q52" s="232">
        <f t="shared" si="1"/>
        <v>0.99999999999999989</v>
      </c>
      <c r="R52" s="232">
        <f t="shared" si="1"/>
        <v>0.99999999999999956</v>
      </c>
      <c r="S52" s="232">
        <f t="shared" si="1"/>
        <v>0.99999999999999978</v>
      </c>
      <c r="T52" s="232">
        <f t="shared" si="1"/>
        <v>0.99999999999999967</v>
      </c>
      <c r="U52" s="232">
        <f t="shared" si="1"/>
        <v>1</v>
      </c>
      <c r="V52" s="232">
        <f t="shared" si="1"/>
        <v>1</v>
      </c>
      <c r="W52" s="232">
        <f t="shared" si="1"/>
        <v>1</v>
      </c>
      <c r="X52" s="232">
        <f t="shared" si="1"/>
        <v>0.99999999999999978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9.3365154456003917E-3</v>
      </c>
      <c r="C53" s="299">
        <f t="shared" si="2"/>
        <v>1.0846860132210865E-2</v>
      </c>
      <c r="D53" s="299">
        <f t="shared" si="2"/>
        <v>1.1010015147617928E-2</v>
      </c>
      <c r="E53" s="299">
        <f t="shared" si="2"/>
        <v>1.1496761644577943E-2</v>
      </c>
      <c r="F53" s="299">
        <f t="shared" si="2"/>
        <v>1.1453125014362919E-2</v>
      </c>
      <c r="G53" s="299">
        <f t="shared" si="2"/>
        <v>9.7476973692525292E-3</v>
      </c>
      <c r="H53" s="299">
        <f t="shared" si="2"/>
        <v>9.2327274479598546E-3</v>
      </c>
      <c r="I53" s="299">
        <f t="shared" si="2"/>
        <v>1.1687586925530801E-2</v>
      </c>
      <c r="J53" s="299">
        <f t="shared" si="2"/>
        <v>1.5901814195558389E-2</v>
      </c>
      <c r="K53" s="299">
        <f t="shared" si="2"/>
        <v>1.0090407620880829E-2</v>
      </c>
      <c r="L53" s="299">
        <f t="shared" si="2"/>
        <v>1.1446819173206575E-2</v>
      </c>
      <c r="M53" s="299">
        <f t="shared" si="2"/>
        <v>1.2700952397941122E-2</v>
      </c>
      <c r="N53" s="299">
        <f t="shared" si="2"/>
        <v>1.2898362921189977E-2</v>
      </c>
      <c r="O53" s="299">
        <f t="shared" si="2"/>
        <v>1.2279062741919738E-2</v>
      </c>
      <c r="P53" s="299">
        <f t="shared" si="2"/>
        <v>1.2185136673127109E-2</v>
      </c>
      <c r="Q53" s="299">
        <f t="shared" si="2"/>
        <v>1.3089200394165985E-2</v>
      </c>
      <c r="R53" s="299">
        <f t="shared" si="2"/>
        <v>1.3428735766843895E-2</v>
      </c>
      <c r="S53" s="299">
        <f t="shared" si="2"/>
        <v>1.4146394265411547E-2</v>
      </c>
      <c r="T53" s="299">
        <f t="shared" si="2"/>
        <v>1.3807456384922995E-2</v>
      </c>
      <c r="U53" s="299">
        <f t="shared" si="2"/>
        <v>1.3697438333390538E-2</v>
      </c>
      <c r="V53" s="299">
        <f t="shared" si="2"/>
        <v>1.2490177246757023E-2</v>
      </c>
      <c r="W53" s="299">
        <f t="shared" si="2"/>
        <v>1.422881259700548E-2</v>
      </c>
      <c r="X53" s="299">
        <f t="shared" si="2"/>
        <v>1.4817458606084298E-2</v>
      </c>
      <c r="Y53" s="299">
        <f t="shared" si="2"/>
        <v>1.3801182285844907E-2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2.6328228387830482E-3</v>
      </c>
      <c r="C54" s="233">
        <f t="shared" si="3"/>
        <v>3.0587279859990244E-3</v>
      </c>
      <c r="D54" s="233">
        <f t="shared" si="3"/>
        <v>3.104736398166128E-3</v>
      </c>
      <c r="E54" s="233">
        <f t="shared" si="3"/>
        <v>3.2419950254731558E-3</v>
      </c>
      <c r="F54" s="233">
        <f t="shared" si="3"/>
        <v>3.2296898440264976E-3</v>
      </c>
      <c r="G54" s="233">
        <f t="shared" si="3"/>
        <v>2.7487728595154853E-3</v>
      </c>
      <c r="H54" s="233">
        <f t="shared" si="3"/>
        <v>2.6035554518042867E-3</v>
      </c>
      <c r="I54" s="233">
        <f t="shared" si="3"/>
        <v>3.295806231681425E-3</v>
      </c>
      <c r="J54" s="233">
        <f t="shared" si="3"/>
        <v>4.4841846871124993E-3</v>
      </c>
      <c r="K54" s="233">
        <f t="shared" si="3"/>
        <v>2.8454144152253581E-3</v>
      </c>
      <c r="L54" s="233">
        <f t="shared" si="3"/>
        <v>3.2279116471487781E-3</v>
      </c>
      <c r="M54" s="233">
        <f t="shared" si="3"/>
        <v>3.5815672069983264E-3</v>
      </c>
      <c r="N54" s="233">
        <f t="shared" si="3"/>
        <v>3.63723539897573E-3</v>
      </c>
      <c r="O54" s="233">
        <f t="shared" si="3"/>
        <v>3.462597691198633E-3</v>
      </c>
      <c r="P54" s="233">
        <f t="shared" si="3"/>
        <v>3.4361112894446618E-3</v>
      </c>
      <c r="Q54" s="233">
        <f t="shared" si="3"/>
        <v>3.6910500432372172E-3</v>
      </c>
      <c r="R54" s="233">
        <f t="shared" si="3"/>
        <v>3.7867963084225196E-3</v>
      </c>
      <c r="S54" s="233">
        <f t="shared" si="3"/>
        <v>3.9891702772211291E-3</v>
      </c>
      <c r="T54" s="233">
        <f t="shared" si="3"/>
        <v>3.8935925000645037E-3</v>
      </c>
      <c r="U54" s="233">
        <f t="shared" si="3"/>
        <v>3.8625682876117151E-3</v>
      </c>
      <c r="V54" s="233">
        <f t="shared" si="3"/>
        <v>3.5221302966093491E-3</v>
      </c>
      <c r="W54" s="233">
        <f t="shared" si="3"/>
        <v>4.0124115889309635E-3</v>
      </c>
      <c r="X54" s="233">
        <f t="shared" si="3"/>
        <v>4.1784050653720633E-3</v>
      </c>
      <c r="Y54" s="233">
        <f t="shared" si="3"/>
        <v>3.8918232541995104E-3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3.5716859264280428E-2</v>
      </c>
      <c r="C55" s="233">
        <f t="shared" si="4"/>
        <v>4.1494686005587887E-2</v>
      </c>
      <c r="D55" s="233">
        <f t="shared" si="4"/>
        <v>4.2118835856515574E-2</v>
      </c>
      <c r="E55" s="233">
        <f t="shared" si="4"/>
        <v>4.3980885593443361E-2</v>
      </c>
      <c r="F55" s="233">
        <f t="shared" si="4"/>
        <v>4.3813953573758023E-2</v>
      </c>
      <c r="G55" s="233">
        <f t="shared" si="4"/>
        <v>3.7289836568786476E-2</v>
      </c>
      <c r="H55" s="233">
        <f t="shared" si="4"/>
        <v>3.5319818063347656E-2</v>
      </c>
      <c r="I55" s="233">
        <f t="shared" si="4"/>
        <v>4.4710888102791967E-2</v>
      </c>
      <c r="J55" s="233">
        <f t="shared" si="4"/>
        <v>6.0832423293117832E-2</v>
      </c>
      <c r="K55" s="233">
        <f t="shared" si="4"/>
        <v>3.860087534949154E-2</v>
      </c>
      <c r="L55" s="233">
        <f t="shared" si="4"/>
        <v>4.3789830565293446E-2</v>
      </c>
      <c r="M55" s="233">
        <f t="shared" si="4"/>
        <v>4.8587519826077549E-2</v>
      </c>
      <c r="N55" s="233">
        <f t="shared" si="4"/>
        <v>4.9342714193531811E-2</v>
      </c>
      <c r="O55" s="233">
        <f t="shared" si="4"/>
        <v>4.6973580069112619E-2</v>
      </c>
      <c r="P55" s="233">
        <f t="shared" si="4"/>
        <v>4.6614265697507935E-2</v>
      </c>
      <c r="Q55" s="233">
        <f t="shared" si="4"/>
        <v>5.0072763343490305E-2</v>
      </c>
      <c r="R55" s="233">
        <f t="shared" si="4"/>
        <v>5.1371656618164493E-2</v>
      </c>
      <c r="S55" s="233">
        <f t="shared" si="4"/>
        <v>5.4117060697716927E-2</v>
      </c>
      <c r="T55" s="233">
        <f t="shared" si="4"/>
        <v>5.282045313065642E-2</v>
      </c>
      <c r="U55" s="233">
        <f t="shared" si="4"/>
        <v>5.2399578845596775E-2</v>
      </c>
      <c r="V55" s="233">
        <f t="shared" si="4"/>
        <v>4.7781199046648272E-2</v>
      </c>
      <c r="W55" s="233">
        <f t="shared" si="4"/>
        <v>5.4432352196723079E-2</v>
      </c>
      <c r="X55" s="233">
        <f t="shared" si="4"/>
        <v>5.6684218729290727E-2</v>
      </c>
      <c r="Y55" s="233">
        <f t="shared" si="4"/>
        <v>5.2796451551578222E-2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8.1482006049787378E-2</v>
      </c>
      <c r="C56" s="233">
        <f t="shared" si="5"/>
        <v>9.4663145802482904E-2</v>
      </c>
      <c r="D56" s="233">
        <f t="shared" si="5"/>
        <v>9.6087038691635207E-2</v>
      </c>
      <c r="E56" s="233">
        <f t="shared" si="5"/>
        <v>0.10033499192869627</v>
      </c>
      <c r="F56" s="233">
        <f t="shared" si="5"/>
        <v>9.9954164607423165E-2</v>
      </c>
      <c r="G56" s="233">
        <f t="shared" si="5"/>
        <v>8.5070489160622306E-2</v>
      </c>
      <c r="H56" s="233">
        <f t="shared" si="5"/>
        <v>8.0576223340926068E-2</v>
      </c>
      <c r="I56" s="233">
        <f t="shared" si="5"/>
        <v>0.1020003698512895</v>
      </c>
      <c r="J56" s="233">
        <f t="shared" si="5"/>
        <v>0.13877894039104885</v>
      </c>
      <c r="K56" s="233">
        <f t="shared" si="5"/>
        <v>8.8061403593229004E-2</v>
      </c>
      <c r="L56" s="233">
        <f t="shared" si="5"/>
        <v>9.98991320216321E-2</v>
      </c>
      <c r="M56" s="233">
        <f t="shared" si="5"/>
        <v>0.11084425299320549</v>
      </c>
      <c r="N56" s="233">
        <f t="shared" si="5"/>
        <v>0.11256710190224191</v>
      </c>
      <c r="O56" s="233">
        <f t="shared" si="5"/>
        <v>0.10716232093787148</v>
      </c>
      <c r="P56" s="233">
        <f t="shared" si="5"/>
        <v>0.1063426056436393</v>
      </c>
      <c r="Q56" s="233">
        <f t="shared" si="5"/>
        <v>0.11423258622754071</v>
      </c>
      <c r="R56" s="233">
        <f t="shared" si="5"/>
        <v>0.11719579273127917</v>
      </c>
      <c r="S56" s="233">
        <f t="shared" si="5"/>
        <v>0.12345897030139999</v>
      </c>
      <c r="T56" s="233">
        <f t="shared" si="5"/>
        <v>0.12050097825507575</v>
      </c>
      <c r="U56" s="233">
        <f t="shared" si="5"/>
        <v>0.1195408243740282</v>
      </c>
      <c r="V56" s="233">
        <f t="shared" si="5"/>
        <v>0.10900476777583558</v>
      </c>
      <c r="W56" s="233">
        <f t="shared" si="5"/>
        <v>0.12417825481741447</v>
      </c>
      <c r="X56" s="233">
        <f t="shared" si="5"/>
        <v>0.12931550949796508</v>
      </c>
      <c r="Y56" s="233">
        <f t="shared" si="5"/>
        <v>0.12044622269000256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2.9923117332239225E-2</v>
      </c>
      <c r="C57" s="300">
        <f t="shared" si="6"/>
        <v>3.3941845317289124E-2</v>
      </c>
      <c r="D57" s="300">
        <f t="shared" si="6"/>
        <v>3.3824920710457305E-2</v>
      </c>
      <c r="E57" s="300">
        <f t="shared" si="6"/>
        <v>3.5425462193737989E-2</v>
      </c>
      <c r="F57" s="300">
        <f t="shared" si="6"/>
        <v>3.5366006964052586E-2</v>
      </c>
      <c r="G57" s="300">
        <f t="shared" si="6"/>
        <v>3.0702310045197179E-2</v>
      </c>
      <c r="H57" s="300">
        <f t="shared" si="6"/>
        <v>2.9601476979224491E-2</v>
      </c>
      <c r="I57" s="300">
        <f t="shared" si="6"/>
        <v>3.4481850541772281E-2</v>
      </c>
      <c r="J57" s="300">
        <f t="shared" si="6"/>
        <v>4.6411522140853284E-2</v>
      </c>
      <c r="K57" s="300">
        <f t="shared" si="6"/>
        <v>3.1144405511695616E-2</v>
      </c>
      <c r="L57" s="300">
        <f t="shared" si="6"/>
        <v>3.3579733357848258E-2</v>
      </c>
      <c r="M57" s="300">
        <f t="shared" si="6"/>
        <v>3.5690477863644259E-2</v>
      </c>
      <c r="N57" s="300">
        <f t="shared" si="6"/>
        <v>3.6684797367372242E-2</v>
      </c>
      <c r="O57" s="300">
        <f t="shared" si="6"/>
        <v>3.6625502251743797E-2</v>
      </c>
      <c r="P57" s="300">
        <f t="shared" si="6"/>
        <v>3.6041413523082697E-2</v>
      </c>
      <c r="Q57" s="300">
        <f t="shared" si="6"/>
        <v>3.9288414769625427E-2</v>
      </c>
      <c r="R57" s="300">
        <f t="shared" si="6"/>
        <v>4.1396390106581207E-2</v>
      </c>
      <c r="S57" s="300">
        <f t="shared" si="6"/>
        <v>4.2419246983753121E-2</v>
      </c>
      <c r="T57" s="300">
        <f t="shared" si="6"/>
        <v>4.0989158953032526E-2</v>
      </c>
      <c r="U57" s="300">
        <f t="shared" si="6"/>
        <v>3.9709883545316273E-2</v>
      </c>
      <c r="V57" s="300">
        <f t="shared" si="6"/>
        <v>3.6351349842555662E-2</v>
      </c>
      <c r="W57" s="300">
        <f t="shared" si="6"/>
        <v>4.168421456034993E-2</v>
      </c>
      <c r="X57" s="300">
        <f t="shared" si="6"/>
        <v>4.4829263363875764E-2</v>
      </c>
      <c r="Y57" s="300">
        <f t="shared" si="6"/>
        <v>4.1820809790405471E-2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0.67301781575379516</v>
      </c>
      <c r="C58" s="301">
        <f t="shared" si="7"/>
        <v>0.63828976319720987</v>
      </c>
      <c r="D58" s="301">
        <f t="shared" si="7"/>
        <v>0.63500330480076772</v>
      </c>
      <c r="E58" s="301">
        <f t="shared" si="7"/>
        <v>0.62343766268000511</v>
      </c>
      <c r="F58" s="301">
        <f t="shared" si="7"/>
        <v>0.62442332253845145</v>
      </c>
      <c r="G58" s="301">
        <f t="shared" si="7"/>
        <v>0.66455531902582887</v>
      </c>
      <c r="H58" s="301">
        <f t="shared" si="7"/>
        <v>0.6764945634045133</v>
      </c>
      <c r="I58" s="301">
        <f t="shared" si="7"/>
        <v>0.6204202401637523</v>
      </c>
      <c r="J58" s="301">
        <f t="shared" si="7"/>
        <v>0.5228196341274598</v>
      </c>
      <c r="K58" s="301">
        <f t="shared" si="7"/>
        <v>0.65769359723686815</v>
      </c>
      <c r="L58" s="301">
        <f t="shared" si="7"/>
        <v>0.6252256605607025</v>
      </c>
      <c r="M58" s="301">
        <f t="shared" si="7"/>
        <v>0.59701195200886603</v>
      </c>
      <c r="N58" s="301">
        <f t="shared" si="7"/>
        <v>0.59312197318619375</v>
      </c>
      <c r="O58" s="301">
        <f t="shared" si="7"/>
        <v>0.61315165085269063</v>
      </c>
      <c r="P58" s="301">
        <f t="shared" si="7"/>
        <v>0.61532879754434266</v>
      </c>
      <c r="Q58" s="301">
        <f t="shared" si="7"/>
        <v>0.59494162572386977</v>
      </c>
      <c r="R58" s="301">
        <f t="shared" si="7"/>
        <v>0.59628687540419834</v>
      </c>
      <c r="S58" s="301">
        <f t="shared" si="7"/>
        <v>0.56879347177823092</v>
      </c>
      <c r="T58" s="301">
        <f t="shared" si="7"/>
        <v>0.57598358816848005</v>
      </c>
      <c r="U58" s="301">
        <f t="shared" si="7"/>
        <v>0.57629026132085781</v>
      </c>
      <c r="V58" s="301">
        <f t="shared" si="7"/>
        <v>0.60503111738304194</v>
      </c>
      <c r="W58" s="301">
        <f t="shared" si="7"/>
        <v>0.56508391929790314</v>
      </c>
      <c r="X58" s="301">
        <f t="shared" si="7"/>
        <v>0.5540937089077197</v>
      </c>
      <c r="Y58" s="301">
        <f t="shared" si="7"/>
        <v>0.57976575105855954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4.3938613319636069E-2</v>
      </c>
      <c r="C59" s="301">
        <f t="shared" si="8"/>
        <v>5.1046452593400279E-2</v>
      </c>
      <c r="D59" s="301">
        <f t="shared" si="8"/>
        <v>5.1814277075124704E-2</v>
      </c>
      <c r="E59" s="301">
        <f t="shared" si="8"/>
        <v>5.4104956744560832E-2</v>
      </c>
      <c r="F59" s="301">
        <f t="shared" si="8"/>
        <v>5.3899598221591384E-2</v>
      </c>
      <c r="G59" s="301">
        <f t="shared" si="8"/>
        <v>4.5873678243230125E-2</v>
      </c>
      <c r="H59" s="301">
        <f t="shared" si="8"/>
        <v>4.3450176201728682E-2</v>
      </c>
      <c r="I59" s="301">
        <f t="shared" si="8"/>
        <v>5.5003000375533441E-2</v>
      </c>
      <c r="J59" s="301">
        <f t="shared" si="8"/>
        <v>7.4835592474555082E-2</v>
      </c>
      <c r="K59" s="301">
        <f t="shared" si="8"/>
        <v>4.7486508352568887E-2</v>
      </c>
      <c r="L59" s="301">
        <f t="shared" si="8"/>
        <v>5.3869922276873303E-2</v>
      </c>
      <c r="M59" s="301">
        <f t="shared" si="8"/>
        <v>5.9772003747630822E-2</v>
      </c>
      <c r="N59" s="301">
        <f t="shared" si="8"/>
        <v>6.0701038214161444E-2</v>
      </c>
      <c r="O59" s="301">
        <f t="shared" si="8"/>
        <v>5.7786547121174613E-2</v>
      </c>
      <c r="P59" s="301">
        <f t="shared" si="8"/>
        <v>5.7344521266736864E-2</v>
      </c>
      <c r="Q59" s="301">
        <f t="shared" si="8"/>
        <v>6.1599139222063753E-2</v>
      </c>
      <c r="R59" s="301">
        <f t="shared" si="8"/>
        <v>6.3197028020658644E-2</v>
      </c>
      <c r="S59" s="301">
        <f t="shared" si="8"/>
        <v>6.6574403600214285E-2</v>
      </c>
      <c r="T59" s="301">
        <f t="shared" si="8"/>
        <v>6.4979326662042355E-2</v>
      </c>
      <c r="U59" s="301">
        <f t="shared" si="8"/>
        <v>6.4461570262170226E-2</v>
      </c>
      <c r="V59" s="301">
        <f t="shared" si="8"/>
        <v>5.8780073951206588E-2</v>
      </c>
      <c r="W59" s="301">
        <f t="shared" si="8"/>
        <v>6.696227284580758E-2</v>
      </c>
      <c r="X59" s="301">
        <f t="shared" si="8"/>
        <v>6.9732502223754961E-2</v>
      </c>
      <c r="Y59" s="301">
        <f t="shared" si="8"/>
        <v>6.4949800098847835E-2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8.340729994432014E-2</v>
      </c>
      <c r="C60" s="301">
        <f t="shared" si="9"/>
        <v>7.9554714035687563E-2</v>
      </c>
      <c r="D60" s="301">
        <f t="shared" si="9"/>
        <v>7.9224545958284556E-2</v>
      </c>
      <c r="E60" s="301">
        <f t="shared" si="9"/>
        <v>7.805120316387637E-2</v>
      </c>
      <c r="F60" s="301">
        <f t="shared" si="9"/>
        <v>7.812355556684332E-2</v>
      </c>
      <c r="G60" s="301">
        <f t="shared" si="9"/>
        <v>8.1681339330986355E-2</v>
      </c>
      <c r="H60" s="301">
        <f t="shared" si="9"/>
        <v>8.2627221019390143E-2</v>
      </c>
      <c r="I60" s="301">
        <f t="shared" si="9"/>
        <v>7.7645494868527079E-2</v>
      </c>
      <c r="J60" s="301">
        <f t="shared" si="9"/>
        <v>6.6880333002021591E-2</v>
      </c>
      <c r="K60" s="301">
        <f t="shared" si="9"/>
        <v>8.0258569714019276E-2</v>
      </c>
      <c r="L60" s="301">
        <f t="shared" si="9"/>
        <v>7.9251790607390141E-2</v>
      </c>
      <c r="M60" s="301">
        <f t="shared" si="9"/>
        <v>7.6655848617117051E-2</v>
      </c>
      <c r="N60" s="301">
        <f t="shared" si="9"/>
        <v>7.503407235141929E-2</v>
      </c>
      <c r="O60" s="301">
        <f t="shared" si="9"/>
        <v>6.9235419966546863E-2</v>
      </c>
      <c r="P60" s="301">
        <f t="shared" si="9"/>
        <v>6.9791715333391138E-2</v>
      </c>
      <c r="Q60" s="301">
        <f t="shared" si="9"/>
        <v>6.6243780952262465E-2</v>
      </c>
      <c r="R60" s="301">
        <f t="shared" si="9"/>
        <v>5.5020812207352172E-2</v>
      </c>
      <c r="S60" s="301">
        <f t="shared" si="9"/>
        <v>6.50688502382928E-2</v>
      </c>
      <c r="T60" s="301">
        <f t="shared" si="9"/>
        <v>6.7064892918463404E-2</v>
      </c>
      <c r="U60" s="301">
        <f t="shared" si="9"/>
        <v>7.055508872842349E-2</v>
      </c>
      <c r="V60" s="301">
        <f t="shared" si="9"/>
        <v>7.2799075762028612E-2</v>
      </c>
      <c r="W60" s="301">
        <f t="shared" si="9"/>
        <v>6.7627418642792453E-2</v>
      </c>
      <c r="X60" s="301">
        <f t="shared" si="9"/>
        <v>6.2002323505504282E-2</v>
      </c>
      <c r="Y60" s="301">
        <f t="shared" si="9"/>
        <v>6.2594652279063856E-2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4.4680972355672026E-2</v>
      </c>
      <c r="C61" s="302">
        <f t="shared" si="10"/>
        <v>4.2030479255960353E-2</v>
      </c>
      <c r="D61" s="302">
        <f t="shared" si="10"/>
        <v>4.1805986711209518E-2</v>
      </c>
      <c r="E61" s="302">
        <f t="shared" si="10"/>
        <v>4.1039477355630016E-2</v>
      </c>
      <c r="F61" s="302">
        <f t="shared" si="10"/>
        <v>4.1078019293778502E-2</v>
      </c>
      <c r="G61" s="302">
        <f t="shared" si="10"/>
        <v>4.3230693311102179E-2</v>
      </c>
      <c r="H61" s="302">
        <f t="shared" si="10"/>
        <v>4.3761595761136605E-2</v>
      </c>
      <c r="I61" s="302">
        <f t="shared" si="10"/>
        <v>4.0714396398509163E-2</v>
      </c>
      <c r="J61" s="302">
        <f t="shared" si="10"/>
        <v>3.3339810675771409E-2</v>
      </c>
      <c r="K61" s="302">
        <f t="shared" si="10"/>
        <v>4.2027736858781826E-2</v>
      </c>
      <c r="L61" s="302">
        <f t="shared" si="10"/>
        <v>4.2167055692401326E-2</v>
      </c>
      <c r="M61" s="302">
        <f t="shared" si="10"/>
        <v>4.0536884150478084E-2</v>
      </c>
      <c r="N61" s="302">
        <f t="shared" si="10"/>
        <v>3.9038473315243474E-2</v>
      </c>
      <c r="O61" s="302">
        <f t="shared" si="10"/>
        <v>3.2445864201127904E-2</v>
      </c>
      <c r="P61" s="302">
        <f t="shared" si="10"/>
        <v>3.2926495293628719E-2</v>
      </c>
      <c r="Q61" s="302">
        <f t="shared" si="10"/>
        <v>3.0077292311927909E-2</v>
      </c>
      <c r="R61" s="302">
        <f t="shared" si="10"/>
        <v>1.8648670010074555E-2</v>
      </c>
      <c r="S61" s="302">
        <f t="shared" si="10"/>
        <v>2.9839442386765953E-2</v>
      </c>
      <c r="T61" s="302">
        <f t="shared" si="10"/>
        <v>3.1597088722452864E-2</v>
      </c>
      <c r="U61" s="302">
        <f t="shared" si="10"/>
        <v>3.5115310378429729E-2</v>
      </c>
      <c r="V61" s="302">
        <f t="shared" si="10"/>
        <v>3.6347383234402911E-2</v>
      </c>
      <c r="W61" s="302">
        <f t="shared" si="10"/>
        <v>3.2557954545316015E-2</v>
      </c>
      <c r="X61" s="302">
        <f t="shared" si="10"/>
        <v>2.7269045239720961E-2</v>
      </c>
      <c r="Y61" s="302">
        <f t="shared" si="10"/>
        <v>2.693269561530464E-2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3.4994723414890454E-2</v>
      </c>
      <c r="C62" s="302">
        <f t="shared" si="11"/>
        <v>3.3188978358061123E-2</v>
      </c>
      <c r="D62" s="302">
        <f t="shared" si="11"/>
        <v>3.3018093279084115E-2</v>
      </c>
      <c r="E62" s="302">
        <f t="shared" si="11"/>
        <v>3.2416717746880118E-2</v>
      </c>
      <c r="F62" s="302">
        <f t="shared" si="11"/>
        <v>3.2467968833136837E-2</v>
      </c>
      <c r="G62" s="302">
        <f t="shared" si="11"/>
        <v>3.4554701285516506E-2</v>
      </c>
      <c r="H62" s="302">
        <f t="shared" si="11"/>
        <v>3.517550291221179E-2</v>
      </c>
      <c r="I62" s="302">
        <f t="shared" si="11"/>
        <v>3.2259821653031762E-2</v>
      </c>
      <c r="J62" s="302">
        <f t="shared" si="11"/>
        <v>2.7184909617396707E-2</v>
      </c>
      <c r="K62" s="302">
        <f t="shared" si="11"/>
        <v>3.4197914213118318E-2</v>
      </c>
      <c r="L62" s="302">
        <f t="shared" si="11"/>
        <v>3.2509687783982846E-2</v>
      </c>
      <c r="M62" s="302">
        <f t="shared" si="11"/>
        <v>3.104266729185217E-2</v>
      </c>
      <c r="N62" s="302">
        <f t="shared" si="11"/>
        <v>3.0840401126228108E-2</v>
      </c>
      <c r="O62" s="302">
        <f t="shared" si="11"/>
        <v>3.1881878801292923E-2</v>
      </c>
      <c r="P62" s="302">
        <f t="shared" si="11"/>
        <v>3.1995083302755745E-2</v>
      </c>
      <c r="Q62" s="302">
        <f t="shared" si="11"/>
        <v>3.093501710187781E-2</v>
      </c>
      <c r="R62" s="302">
        <f t="shared" si="11"/>
        <v>3.1004965681818951E-2</v>
      </c>
      <c r="S62" s="302">
        <f t="shared" si="11"/>
        <v>2.9575398688043198E-2</v>
      </c>
      <c r="T62" s="302">
        <f t="shared" si="11"/>
        <v>2.9949261204766951E-2</v>
      </c>
      <c r="U62" s="302">
        <f t="shared" si="11"/>
        <v>2.9965207204850495E-2</v>
      </c>
      <c r="V62" s="302">
        <f t="shared" si="11"/>
        <v>3.1459637641995469E-2</v>
      </c>
      <c r="W62" s="302">
        <f t="shared" si="11"/>
        <v>2.9382514101627441E-2</v>
      </c>
      <c r="X62" s="302">
        <f t="shared" si="11"/>
        <v>2.8811059135840027E-2</v>
      </c>
      <c r="Y62" s="302">
        <f t="shared" si="11"/>
        <v>3.0145921294812496E-2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3.7316041737576631E-3</v>
      </c>
      <c r="C63" s="302">
        <f t="shared" si="12"/>
        <v>4.3352564216660805E-3</v>
      </c>
      <c r="D63" s="302">
        <f t="shared" si="12"/>
        <v>4.4004659679909236E-3</v>
      </c>
      <c r="E63" s="302">
        <f t="shared" si="12"/>
        <v>4.595008061366224E-3</v>
      </c>
      <c r="F63" s="302">
        <f t="shared" si="12"/>
        <v>4.5775674399279711E-3</v>
      </c>
      <c r="G63" s="302">
        <f t="shared" si="12"/>
        <v>3.8959447343676775E-3</v>
      </c>
      <c r="H63" s="302">
        <f t="shared" si="12"/>
        <v>3.6901223460417487E-3</v>
      </c>
      <c r="I63" s="302">
        <f t="shared" si="12"/>
        <v>4.6712768169861552E-3</v>
      </c>
      <c r="J63" s="302">
        <f t="shared" si="12"/>
        <v>6.355612708853469E-3</v>
      </c>
      <c r="K63" s="302">
        <f t="shared" si="12"/>
        <v>4.0329186421191312E-3</v>
      </c>
      <c r="L63" s="302">
        <f t="shared" si="12"/>
        <v>4.5750471310059609E-3</v>
      </c>
      <c r="M63" s="302">
        <f t="shared" si="12"/>
        <v>5.0762971747867914E-3</v>
      </c>
      <c r="N63" s="302">
        <f t="shared" si="12"/>
        <v>5.1551979099477068E-3</v>
      </c>
      <c r="O63" s="302">
        <f t="shared" si="12"/>
        <v>4.9076769641260331E-3</v>
      </c>
      <c r="P63" s="302">
        <f t="shared" si="12"/>
        <v>4.870136737006675E-3</v>
      </c>
      <c r="Q63" s="302">
        <f t="shared" si="12"/>
        <v>5.2314715384567442E-3</v>
      </c>
      <c r="R63" s="302">
        <f t="shared" si="12"/>
        <v>5.3671765154586649E-3</v>
      </c>
      <c r="S63" s="302">
        <f t="shared" si="12"/>
        <v>5.6540091634836448E-3</v>
      </c>
      <c r="T63" s="302">
        <f t="shared" si="12"/>
        <v>5.5185429912435911E-3</v>
      </c>
      <c r="U63" s="302">
        <f t="shared" si="12"/>
        <v>5.4745711451432708E-3</v>
      </c>
      <c r="V63" s="302">
        <f t="shared" si="12"/>
        <v>4.9920548856302299E-3</v>
      </c>
      <c r="W63" s="302">
        <f t="shared" si="12"/>
        <v>5.6869499958489998E-3</v>
      </c>
      <c r="X63" s="302">
        <f t="shared" si="12"/>
        <v>5.9222191299432856E-3</v>
      </c>
      <c r="Y63" s="302">
        <f t="shared" si="12"/>
        <v>5.5160353689467324E-3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4.0544950051558198E-2</v>
      </c>
      <c r="C65" s="235">
        <f t="shared" si="14"/>
        <v>4.7103804930132248E-2</v>
      </c>
      <c r="D65" s="235">
        <f t="shared" si="14"/>
        <v>4.781232536143061E-2</v>
      </c>
      <c r="E65" s="235">
        <f t="shared" si="14"/>
        <v>4.9926081025629093E-2</v>
      </c>
      <c r="F65" s="235">
        <f t="shared" si="14"/>
        <v>4.9736583669490748E-2</v>
      </c>
      <c r="G65" s="235">
        <f t="shared" si="14"/>
        <v>4.2330557396580655E-2</v>
      </c>
      <c r="H65" s="235">
        <f t="shared" si="14"/>
        <v>4.0094238091105142E-2</v>
      </c>
      <c r="I65" s="235">
        <f t="shared" si="14"/>
        <v>5.0754762939121213E-2</v>
      </c>
      <c r="J65" s="235">
        <f t="shared" si="14"/>
        <v>6.9055555688272499E-2</v>
      </c>
      <c r="K65" s="235">
        <f t="shared" si="14"/>
        <v>4.3818818206021501E-2</v>
      </c>
      <c r="L65" s="235">
        <f t="shared" si="14"/>
        <v>4.9709199789904561E-2</v>
      </c>
      <c r="M65" s="235">
        <f t="shared" si="14"/>
        <v>5.5155425338518971E-2</v>
      </c>
      <c r="N65" s="235">
        <f t="shared" si="14"/>
        <v>5.6012704464913861E-2</v>
      </c>
      <c r="O65" s="235">
        <f t="shared" si="14"/>
        <v>5.3323318367741457E-2</v>
      </c>
      <c r="P65" s="235">
        <f t="shared" si="14"/>
        <v>5.2915433028727657E-2</v>
      </c>
      <c r="Q65" s="235">
        <f t="shared" si="14"/>
        <v>5.6841439323744296E-2</v>
      </c>
      <c r="R65" s="235">
        <f t="shared" si="14"/>
        <v>5.8315912836499006E-2</v>
      </c>
      <c r="S65" s="235">
        <f t="shared" si="14"/>
        <v>6.1432431857759005E-2</v>
      </c>
      <c r="T65" s="235">
        <f t="shared" si="14"/>
        <v>5.9960553027261852E-2</v>
      </c>
      <c r="U65" s="235">
        <f t="shared" si="14"/>
        <v>5.9482786302604923E-2</v>
      </c>
      <c r="V65" s="235">
        <f t="shared" si="14"/>
        <v>5.4240108695317091E-2</v>
      </c>
      <c r="W65" s="235">
        <f t="shared" si="14"/>
        <v>6.1790343453073028E-2</v>
      </c>
      <c r="X65" s="235">
        <f t="shared" si="14"/>
        <v>6.4346610100433022E-2</v>
      </c>
      <c r="Y65" s="235">
        <f t="shared" si="14"/>
        <v>5.9933306991498105E-2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0.41661299864340273</v>
      </c>
      <c r="C69" s="322">
        <f>IF(C$5=0,0,C$5/WWP_fec!C$5)</f>
        <v>0.4208350593186822</v>
      </c>
      <c r="D69" s="322">
        <f>IF(D$5=0,0,D$5/WWP_fec!D$5)</f>
        <v>0.42243496755890131</v>
      </c>
      <c r="E69" s="322">
        <f>IF(E$5=0,0,E$5/WWP_fec!E$5)</f>
        <v>0.42336424953751495</v>
      </c>
      <c r="F69" s="322">
        <f>IF(F$5=0,0,F$5/WWP_fec!F$5)</f>
        <v>0.42413180080775709</v>
      </c>
      <c r="G69" s="322">
        <f>IF(G$5=0,0,G$5/WWP_fec!G$5)</f>
        <v>0.42009748773871686</v>
      </c>
      <c r="H69" s="322">
        <f>IF(H$5=0,0,H$5/WWP_fec!H$5)</f>
        <v>0.41729613346460259</v>
      </c>
      <c r="I69" s="322">
        <f>IF(I$5=0,0,I$5/WWP_fec!I$5)</f>
        <v>0.43038053191095776</v>
      </c>
      <c r="J69" s="322">
        <f>IF(J$5=0,0,J$5/WWP_fec!J$5)</f>
        <v>0.43956568610972102</v>
      </c>
      <c r="K69" s="322">
        <f>IF(K$5=0,0,K$5/WWP_fec!K$5)</f>
        <v>0.42662622766214831</v>
      </c>
      <c r="L69" s="322">
        <f>IF(L$5=0,0,L$5/WWP_fec!L$5)</f>
        <v>0.43567539665607274</v>
      </c>
      <c r="M69" s="322">
        <f>IF(M$5=0,0,M$5/WWP_fec!M$5)</f>
        <v>0.43966786109235351</v>
      </c>
      <c r="N69" s="322">
        <f>IF(N$5=0,0,N$5/WWP_fec!N$5)</f>
        <v>0.43502147982910438</v>
      </c>
      <c r="O69" s="322">
        <f>IF(O$5=0,0,O$5/WWP_fec!O$5)</f>
        <v>0.42697427726565523</v>
      </c>
      <c r="P69" s="322">
        <f>IF(P$5=0,0,P$5/WWP_fec!P$5)</f>
        <v>0.42730827256813869</v>
      </c>
      <c r="Q69" s="322">
        <f>IF(Q$5=0,0,Q$5/WWP_fec!Q$5)</f>
        <v>0.42883819031845899</v>
      </c>
      <c r="R69" s="322">
        <f>IF(R$5=0,0,R$5/WWP_fec!R$5)</f>
        <v>0.42997490240616648</v>
      </c>
      <c r="S69" s="322">
        <f>IF(S$5=0,0,S$5/WWP_fec!S$5)</f>
        <v>0.43221700904157695</v>
      </c>
      <c r="T69" s="322">
        <f>IF(T$5=0,0,T$5/WWP_fec!T$5)</f>
        <v>0.43167192539625632</v>
      </c>
      <c r="U69" s="322">
        <f>IF(U$5=0,0,U$5/WWP_fec!U$5)</f>
        <v>0.43331108736992113</v>
      </c>
      <c r="V69" s="322">
        <f>IF(V$5=0,0,V$5/WWP_fec!V$5)</f>
        <v>0.42967274034798314</v>
      </c>
      <c r="W69" s="322">
        <f>IF(W$5=0,0,W$5/WWP_fec!W$5)</f>
        <v>0.43342860781163989</v>
      </c>
      <c r="X69" s="322">
        <f>IF(X$5=0,0,X$5/WWP_fec!X$5)</f>
        <v>0.43398700769683363</v>
      </c>
      <c r="Y69" s="322">
        <f>IF(Y$5=0,0,Y$5/WWP_fec!Y$5)</f>
        <v>0.43088668358351029</v>
      </c>
      <c r="DA69" s="95"/>
    </row>
    <row r="70" spans="1:105" ht="12" customHeight="1" x14ac:dyDescent="0.25">
      <c r="A70" s="55" t="s">
        <v>91</v>
      </c>
      <c r="B70" s="334">
        <f>IF(B$6=0,0,B$6/WWP_fec!B$6)</f>
        <v>0.47224510937162556</v>
      </c>
      <c r="C70" s="334">
        <f>IF(C$6=0,0,C$6/WWP_fec!C$6)</f>
        <v>0.47224510937162567</v>
      </c>
      <c r="D70" s="334">
        <f>IF(D$6=0,0,D$6/WWP_fec!D$6)</f>
        <v>0.47224510937162573</v>
      </c>
      <c r="E70" s="334">
        <f>IF(E$6=0,0,E$6/WWP_fec!E$6)</f>
        <v>0.47224510937162567</v>
      </c>
      <c r="F70" s="334">
        <f>IF(F$6=0,0,F$6/WWP_fec!F$6)</f>
        <v>0.47224510937162562</v>
      </c>
      <c r="G70" s="334">
        <f>IF(G$6=0,0,G$6/WWP_fec!G$6)</f>
        <v>0.47224510937162562</v>
      </c>
      <c r="H70" s="334">
        <f>IF(H$6=0,0,H$6/WWP_fec!H$6)</f>
        <v>0.47224510937162567</v>
      </c>
      <c r="I70" s="334">
        <f>IF(I$6=0,0,I$6/WWP_fec!I$6)</f>
        <v>0.47224510937162556</v>
      </c>
      <c r="J70" s="334">
        <f>IF(J$6=0,0,J$6/WWP_fec!J$6)</f>
        <v>0.47224510937162556</v>
      </c>
      <c r="K70" s="334">
        <f>IF(K$6=0,0,K$6/WWP_fec!K$6)</f>
        <v>0.47224510937162556</v>
      </c>
      <c r="L70" s="334">
        <f>IF(L$6=0,0,L$6/WWP_fec!L$6)</f>
        <v>0.4722451093716255</v>
      </c>
      <c r="M70" s="334">
        <f>IF(M$6=0,0,M$6/WWP_fec!M$6)</f>
        <v>0.47224510937162556</v>
      </c>
      <c r="N70" s="334">
        <f>IF(N$6=0,0,N$6/WWP_fec!N$6)</f>
        <v>0.47224510937162556</v>
      </c>
      <c r="O70" s="334">
        <f>IF(O$6=0,0,O$6/WWP_fec!O$6)</f>
        <v>0.47224510937162556</v>
      </c>
      <c r="P70" s="334">
        <f>IF(P$6=0,0,P$6/WWP_fec!P$6)</f>
        <v>0.4722451093716255</v>
      </c>
      <c r="Q70" s="334">
        <f>IF(Q$6=0,0,Q$6/WWP_fec!Q$6)</f>
        <v>0.47224510937162562</v>
      </c>
      <c r="R70" s="334">
        <f>IF(R$6=0,0,R$6/WWP_fec!R$6)</f>
        <v>0.47224510937162562</v>
      </c>
      <c r="S70" s="334">
        <f>IF(S$6=0,0,S$6/WWP_fec!S$6)</f>
        <v>0.47224510937162562</v>
      </c>
      <c r="T70" s="334">
        <f>IF(T$6=0,0,T$6/WWP_fec!T$6)</f>
        <v>0.4722451093716255</v>
      </c>
      <c r="U70" s="334">
        <f>IF(U$6=0,0,U$6/WWP_fec!U$6)</f>
        <v>0.47224510937162567</v>
      </c>
      <c r="V70" s="334">
        <f>IF(V$6=0,0,V$6/WWP_fec!V$6)</f>
        <v>0.47224510937162567</v>
      </c>
      <c r="W70" s="334">
        <f>IF(W$6=0,0,W$6/WWP_fec!W$6)</f>
        <v>0.47224510937162567</v>
      </c>
      <c r="X70" s="334">
        <f>IF(X$6=0,0,X$6/WWP_fec!X$6)</f>
        <v>0.47224510937162573</v>
      </c>
      <c r="Y70" s="334">
        <f>IF(Y$6=0,0,Y$6/WWP_fec!Y$6)</f>
        <v>0.47224510937162556</v>
      </c>
      <c r="DA70" s="67"/>
    </row>
    <row r="71" spans="1:105" ht="12" customHeight="1" x14ac:dyDescent="0.25">
      <c r="A71" s="173" t="s">
        <v>92</v>
      </c>
      <c r="B71" s="335">
        <f>IF(B$7=0,0,B$7/WWP_fec!B$7)</f>
        <v>0.12251580360632924</v>
      </c>
      <c r="C71" s="335">
        <f>IF(C$7=0,0,C$7/WWP_fec!C$7)</f>
        <v>0.12251580360632926</v>
      </c>
      <c r="D71" s="335">
        <f>IF(D$7=0,0,D$7/WWP_fec!D$7)</f>
        <v>0.12251580360632926</v>
      </c>
      <c r="E71" s="335">
        <f>IF(E$7=0,0,E$7/WWP_fec!E$7)</f>
        <v>0.12251580360632924</v>
      </c>
      <c r="F71" s="335">
        <f>IF(F$7=0,0,F$7/WWP_fec!F$7)</f>
        <v>0.12251580360632924</v>
      </c>
      <c r="G71" s="335">
        <f>IF(G$7=0,0,G$7/WWP_fec!G$7)</f>
        <v>0.12251580360632926</v>
      </c>
      <c r="H71" s="335">
        <f>IF(H$7=0,0,H$7/WWP_fec!H$7)</f>
        <v>0.12251580360632924</v>
      </c>
      <c r="I71" s="335">
        <f>IF(I$7=0,0,I$7/WWP_fec!I$7)</f>
        <v>0.12251580360632926</v>
      </c>
      <c r="J71" s="335">
        <f>IF(J$7=0,0,J$7/WWP_fec!J$7)</f>
        <v>0.12251580360632924</v>
      </c>
      <c r="K71" s="335">
        <f>IF(K$7=0,0,K$7/WWP_fec!K$7)</f>
        <v>0.12251580360632926</v>
      </c>
      <c r="L71" s="335">
        <f>IF(L$7=0,0,L$7/WWP_fec!L$7)</f>
        <v>0.12251580360632924</v>
      </c>
      <c r="M71" s="335">
        <f>IF(M$7=0,0,M$7/WWP_fec!M$7)</f>
        <v>0.12251580360632924</v>
      </c>
      <c r="N71" s="335">
        <f>IF(N$7=0,0,N$7/WWP_fec!N$7)</f>
        <v>0.12251580360632926</v>
      </c>
      <c r="O71" s="335">
        <f>IF(O$7=0,0,O$7/WWP_fec!O$7)</f>
        <v>0.12251580360632926</v>
      </c>
      <c r="P71" s="335">
        <f>IF(P$7=0,0,P$7/WWP_fec!P$7)</f>
        <v>0.12251580360632924</v>
      </c>
      <c r="Q71" s="335">
        <f>IF(Q$7=0,0,Q$7/WWP_fec!Q$7)</f>
        <v>0.12251580360632924</v>
      </c>
      <c r="R71" s="335">
        <f>IF(R$7=0,0,R$7/WWP_fec!R$7)</f>
        <v>0.12251580360632924</v>
      </c>
      <c r="S71" s="335">
        <f>IF(S$7=0,0,S$7/WWP_fec!S$7)</f>
        <v>0.12251580360632927</v>
      </c>
      <c r="T71" s="335">
        <f>IF(T$7=0,0,T$7/WWP_fec!T$7)</f>
        <v>0.1225158036063292</v>
      </c>
      <c r="U71" s="335">
        <f>IF(U$7=0,0,U$7/WWP_fec!U$7)</f>
        <v>0.1225158036063293</v>
      </c>
      <c r="V71" s="335">
        <f>IF(V$7=0,0,V$7/WWP_fec!V$7)</f>
        <v>0.12251580360632933</v>
      </c>
      <c r="W71" s="335">
        <f>IF(W$7=0,0,W$7/WWP_fec!W$7)</f>
        <v>0.12251580360632922</v>
      </c>
      <c r="X71" s="335">
        <f>IF(X$7=0,0,X$7/WWP_fec!X$7)</f>
        <v>0.1225158036063292</v>
      </c>
      <c r="Y71" s="335">
        <f>IF(Y$7=0,0,Y$7/WWP_fec!Y$7)</f>
        <v>0.12251580360632922</v>
      </c>
      <c r="DA71" s="177"/>
    </row>
    <row r="72" spans="1:105" ht="12" customHeight="1" x14ac:dyDescent="0.25">
      <c r="A72" s="173" t="s">
        <v>93</v>
      </c>
      <c r="B72" s="335">
        <f>IF(B$8=0,0,B$8/WWP_fec!B$8)</f>
        <v>0.67018091800467883</v>
      </c>
      <c r="C72" s="335">
        <f>IF(C$8=0,0,C$8/WWP_fec!C$8)</f>
        <v>0.67018091800467905</v>
      </c>
      <c r="D72" s="335">
        <f>IF(D$8=0,0,D$8/WWP_fec!D$8)</f>
        <v>0.67018091800467905</v>
      </c>
      <c r="E72" s="335">
        <f>IF(E$8=0,0,E$8/WWP_fec!E$8)</f>
        <v>0.67018091800467927</v>
      </c>
      <c r="F72" s="335">
        <f>IF(F$8=0,0,F$8/WWP_fec!F$8)</f>
        <v>0.67018091800467916</v>
      </c>
      <c r="G72" s="335">
        <f>IF(G$8=0,0,G$8/WWP_fec!G$8)</f>
        <v>0.67018091800467872</v>
      </c>
      <c r="H72" s="335">
        <f>IF(H$8=0,0,H$8/WWP_fec!H$8)</f>
        <v>0.67018091800467861</v>
      </c>
      <c r="I72" s="335">
        <f>IF(I$8=0,0,I$8/WWP_fec!I$8)</f>
        <v>0.67018091800467927</v>
      </c>
      <c r="J72" s="335">
        <f>IF(J$8=0,0,J$8/WWP_fec!J$8)</f>
        <v>0.67018091800467883</v>
      </c>
      <c r="K72" s="335">
        <f>IF(K$8=0,0,K$8/WWP_fec!K$8)</f>
        <v>0.67018091800467905</v>
      </c>
      <c r="L72" s="335">
        <f>IF(L$8=0,0,L$8/WWP_fec!L$8)</f>
        <v>0.67018091800467905</v>
      </c>
      <c r="M72" s="335">
        <f>IF(M$8=0,0,M$8/WWP_fec!M$8)</f>
        <v>0.67018091800467905</v>
      </c>
      <c r="N72" s="335">
        <f>IF(N$8=0,0,N$8/WWP_fec!N$8)</f>
        <v>0.67018091800467883</v>
      </c>
      <c r="O72" s="335">
        <f>IF(O$8=0,0,O$8/WWP_fec!O$8)</f>
        <v>0.67018091800467849</v>
      </c>
      <c r="P72" s="335">
        <f>IF(P$8=0,0,P$8/WWP_fec!P$8)</f>
        <v>0.67018091800467872</v>
      </c>
      <c r="Q72" s="335">
        <f>IF(Q$8=0,0,Q$8/WWP_fec!Q$8)</f>
        <v>0.67018091800467883</v>
      </c>
      <c r="R72" s="335">
        <f>IF(R$8=0,0,R$8/WWP_fec!R$8)</f>
        <v>0.67018091800467883</v>
      </c>
      <c r="S72" s="335">
        <f>IF(S$8=0,0,S$8/WWP_fec!S$8)</f>
        <v>0.67018091800467894</v>
      </c>
      <c r="T72" s="335">
        <f>IF(T$8=0,0,T$8/WWP_fec!T$8)</f>
        <v>0.67018091800467894</v>
      </c>
      <c r="U72" s="335">
        <f>IF(U$8=0,0,U$8/WWP_fec!U$8)</f>
        <v>0.67018091800467883</v>
      </c>
      <c r="V72" s="335">
        <f>IF(V$8=0,0,V$8/WWP_fec!V$8)</f>
        <v>0.67018091800467883</v>
      </c>
      <c r="W72" s="335">
        <f>IF(W$8=0,0,W$8/WWP_fec!W$8)</f>
        <v>0.67018091800467916</v>
      </c>
      <c r="X72" s="335">
        <f>IF(X$8=0,0,X$8/WWP_fec!X$8)</f>
        <v>0.67018091800467883</v>
      </c>
      <c r="Y72" s="335">
        <f>IF(Y$8=0,0,Y$8/WWP_fec!Y$8)</f>
        <v>0.67018091800467894</v>
      </c>
      <c r="DA72" s="177"/>
    </row>
    <row r="73" spans="1:105" ht="12" customHeight="1" x14ac:dyDescent="0.25">
      <c r="A73" s="173" t="s">
        <v>94</v>
      </c>
      <c r="B73" s="335">
        <f>IF(B$9=0,0,B$9/WWP_fec!B$9)</f>
        <v>0.49890585034477281</v>
      </c>
      <c r="C73" s="335">
        <f>IF(C$9=0,0,C$9/WWP_fec!C$9)</f>
        <v>0.49890585034477281</v>
      </c>
      <c r="D73" s="335">
        <f>IF(D$9=0,0,D$9/WWP_fec!D$9)</f>
        <v>0.49890585034477275</v>
      </c>
      <c r="E73" s="335">
        <f>IF(E$9=0,0,E$9/WWP_fec!E$9)</f>
        <v>0.49890585034477286</v>
      </c>
      <c r="F73" s="335">
        <f>IF(F$9=0,0,F$9/WWP_fec!F$9)</f>
        <v>0.49890585034477269</v>
      </c>
      <c r="G73" s="335">
        <f>IF(G$9=0,0,G$9/WWP_fec!G$9)</f>
        <v>0.49890585034477264</v>
      </c>
      <c r="H73" s="335">
        <f>IF(H$9=0,0,H$9/WWP_fec!H$9)</f>
        <v>0.49890585034477281</v>
      </c>
      <c r="I73" s="335">
        <f>IF(I$9=0,0,I$9/WWP_fec!I$9)</f>
        <v>0.49890585034477281</v>
      </c>
      <c r="J73" s="335">
        <f>IF(J$9=0,0,J$9/WWP_fec!J$9)</f>
        <v>0.49890585034477281</v>
      </c>
      <c r="K73" s="335">
        <f>IF(K$9=0,0,K$9/WWP_fec!K$9)</f>
        <v>0.49890585034477275</v>
      </c>
      <c r="L73" s="335">
        <f>IF(L$9=0,0,L$9/WWP_fec!L$9)</f>
        <v>0.49890585034477286</v>
      </c>
      <c r="M73" s="335">
        <f>IF(M$9=0,0,M$9/WWP_fec!M$9)</f>
        <v>0.49890585034477275</v>
      </c>
      <c r="N73" s="335">
        <f>IF(N$9=0,0,N$9/WWP_fec!N$9)</f>
        <v>0.49890585034477281</v>
      </c>
      <c r="O73" s="335">
        <f>IF(O$9=0,0,O$9/WWP_fec!O$9)</f>
        <v>0.49890585034477281</v>
      </c>
      <c r="P73" s="335">
        <f>IF(P$9=0,0,P$9/WWP_fec!P$9)</f>
        <v>0.49890585034477281</v>
      </c>
      <c r="Q73" s="335">
        <f>IF(Q$9=0,0,Q$9/WWP_fec!Q$9)</f>
        <v>0.49890585034477281</v>
      </c>
      <c r="R73" s="335">
        <f>IF(R$9=0,0,R$9/WWP_fec!R$9)</f>
        <v>0.49890585034477269</v>
      </c>
      <c r="S73" s="335">
        <f>IF(S$9=0,0,S$9/WWP_fec!S$9)</f>
        <v>0.49890585034477275</v>
      </c>
      <c r="T73" s="335">
        <f>IF(T$9=0,0,T$9/WWP_fec!T$9)</f>
        <v>0.49890585034477286</v>
      </c>
      <c r="U73" s="335">
        <f>IF(U$9=0,0,U$9/WWP_fec!U$9)</f>
        <v>0.49890585034477281</v>
      </c>
      <c r="V73" s="335">
        <f>IF(V$9=0,0,V$9/WWP_fec!V$9)</f>
        <v>0.49890585034477281</v>
      </c>
      <c r="W73" s="335">
        <f>IF(W$9=0,0,W$9/WWP_fec!W$9)</f>
        <v>0.49890585034477286</v>
      </c>
      <c r="X73" s="335">
        <f>IF(X$9=0,0,X$9/WWP_fec!X$9)</f>
        <v>0.49890585034477281</v>
      </c>
      <c r="Y73" s="335">
        <f>IF(Y$9=0,0,Y$9/WWP_fec!Y$9)</f>
        <v>0.49890585034477269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0.78899392527026446</v>
      </c>
      <c r="C74" s="336">
        <f>IF(C$10=0,0,C$10/WWP_fec!C$10)</f>
        <v>0.7858495430940694</v>
      </c>
      <c r="D74" s="336">
        <f>IF(D$10=0,0,D$10/WWP_fec!D$10)</f>
        <v>0.76224192854416906</v>
      </c>
      <c r="E74" s="336">
        <f>IF(E$10=0,0,E$10/WWP_fec!E$10)</f>
        <v>0.78163453965583773</v>
      </c>
      <c r="F74" s="336">
        <f>IF(F$10=0,0,F$10/WWP_fec!F$10)</f>
        <v>0.78442889910687097</v>
      </c>
      <c r="G74" s="336">
        <f>IF(G$10=0,0,G$10/WWP_fec!G$10)</f>
        <v>0.72974753450174024</v>
      </c>
      <c r="H74" s="336">
        <f>IF(H$10=0,0,H$10/WWP_fec!H$10)</f>
        <v>0.74674299657625653</v>
      </c>
      <c r="I74" s="336">
        <f>IF(I$10=0,0,I$10/WWP_fec!I$10)</f>
        <v>0.75350331052265085</v>
      </c>
      <c r="J74" s="336">
        <f>IF(J$10=0,0,J$10/WWP_fec!J$10)</f>
        <v>0.8150947100917485</v>
      </c>
      <c r="K74" s="336">
        <f>IF(K$10=0,0,K$10/WWP_fec!K$10)</f>
        <v>0.74438307992468955</v>
      </c>
      <c r="L74" s="336">
        <f>IF(L$10=0,0,L$10/WWP_fec!L$10)</f>
        <v>0.74934722685308219</v>
      </c>
      <c r="M74" s="336">
        <f>IF(M$10=0,0,M$10/WWP_fec!M$10)</f>
        <v>0.76478671450905089</v>
      </c>
      <c r="N74" s="336">
        <f>IF(N$10=0,0,N$10/WWP_fec!N$10)</f>
        <v>0.77890532510790611</v>
      </c>
      <c r="O74" s="336">
        <f>IF(O$10=0,0,O$10/WWP_fec!O$10)</f>
        <v>0.81006919244884557</v>
      </c>
      <c r="P74" s="336">
        <f>IF(P$10=0,0,P$10/WWP_fec!P$10)</f>
        <v>0.80748589241038604</v>
      </c>
      <c r="Q74" s="336">
        <f>IF(Q$10=0,0,Q$10/WWP_fec!Q$10)</f>
        <v>0.81787666333063558</v>
      </c>
      <c r="R74" s="336">
        <f>IF(R$10=0,0,R$10/WWP_fec!R$10)</f>
        <v>0.82884284405861186</v>
      </c>
      <c r="S74" s="336">
        <f>IF(S$10=0,0,S$10/WWP_fec!S$10)</f>
        <v>0.82034158665306145</v>
      </c>
      <c r="T74" s="336">
        <f>IF(T$10=0,0,T$10/WWP_fec!T$10)</f>
        <v>0.81571742984448836</v>
      </c>
      <c r="U74" s="336">
        <f>IF(U$10=0,0,U$10/WWP_fec!U$10)</f>
        <v>0.80490366989284545</v>
      </c>
      <c r="V74" s="336">
        <f>IF(V$10=0,0,V$10/WWP_fec!V$10)</f>
        <v>0.79393480588994636</v>
      </c>
      <c r="W74" s="336">
        <f>IF(W$10=0,0,W$10/WWP_fec!W$10)</f>
        <v>0.81286519029340265</v>
      </c>
      <c r="X74" s="336">
        <f>IF(X$10=0,0,X$10/WWP_fec!X$10)</f>
        <v>0.82437135899056713</v>
      </c>
      <c r="Y74" s="336">
        <f>IF(Y$10=0,0,Y$10/WWP_fec!Y$10)</f>
        <v>0.82356945746897348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0.41315122278055755</v>
      </c>
      <c r="C75" s="349">
        <f>IF(C$16=0,0,C$16/WWP_fec!C$16)</f>
        <v>0.41342184392116438</v>
      </c>
      <c r="D75" s="349">
        <f>IF(D$16=0,0,D$16/WWP_fec!D$16)</f>
        <v>0.41540601389245413</v>
      </c>
      <c r="E75" s="349">
        <f>IF(E$16=0,0,E$16/WWP_fec!E$16)</f>
        <v>0.41458904048210349</v>
      </c>
      <c r="F75" s="349">
        <f>IF(F$16=0,0,F$16/WWP_fec!F$16)</f>
        <v>0.41562808057491141</v>
      </c>
      <c r="G75" s="349">
        <f>IF(G$16=0,0,G$16/WWP_fec!G$16)</f>
        <v>0.41646020595406008</v>
      </c>
      <c r="H75" s="349">
        <f>IF(H$16=0,0,H$16/WWP_fec!H$16)</f>
        <v>0.41423736011130619</v>
      </c>
      <c r="I75" s="349">
        <f>IF(I$16=0,0,I$16/WWP_fec!I$16)</f>
        <v>0.42260776334322375</v>
      </c>
      <c r="J75" s="349">
        <f>IF(J$16=0,0,J$16/WWP_fec!J$16)</f>
        <v>0.41793988966458234</v>
      </c>
      <c r="K75" s="349">
        <f>IF(K$16=0,0,K$16/WWP_fec!K$16)</f>
        <v>0.42007473124171252</v>
      </c>
      <c r="L75" s="349">
        <f>IF(L$16=0,0,L$16/WWP_fec!L$16)</f>
        <v>0.42893539412447751</v>
      </c>
      <c r="M75" s="349">
        <f>IF(M$16=0,0,M$16/WWP_fec!M$16)</f>
        <v>0.43084531221155992</v>
      </c>
      <c r="N75" s="349">
        <f>IF(N$16=0,0,N$16/WWP_fec!N$16)</f>
        <v>0.42300371965627376</v>
      </c>
      <c r="O75" s="349">
        <f>IF(O$16=0,0,O$16/WWP_fec!O$16)</f>
        <v>0.4116076578501911</v>
      </c>
      <c r="P75" s="349">
        <f>IF(P$16=0,0,P$16/WWP_fec!P$16)</f>
        <v>0.41203921936442589</v>
      </c>
      <c r="Q75" s="349">
        <f>IF(Q$16=0,0,Q$16/WWP_fec!Q$16)</f>
        <v>0.41082744553298528</v>
      </c>
      <c r="R75" s="349">
        <f>IF(R$16=0,0,R$16/WWP_fec!R$16)</f>
        <v>0.40856215611948415</v>
      </c>
      <c r="S75" s="349">
        <f>IF(S$16=0,0,S$16/WWP_fec!S$16)</f>
        <v>0.41143391759908049</v>
      </c>
      <c r="T75" s="349">
        <f>IF(T$16=0,0,T$16/WWP_fec!T$16)</f>
        <v>0.41238931085584835</v>
      </c>
      <c r="U75" s="349">
        <f>IF(U$16=0,0,U$16/WWP_fec!U$16)</f>
        <v>0.41596625517021557</v>
      </c>
      <c r="V75" s="349">
        <f>IF(V$16=0,0,V$16/WWP_fec!V$16)</f>
        <v>0.41543251481092397</v>
      </c>
      <c r="W75" s="349">
        <f>IF(W$16=0,0,W$16/WWP_fec!W$16)</f>
        <v>0.41368472818223734</v>
      </c>
      <c r="X75" s="349">
        <f>IF(X$16=0,0,X$16/WWP_fec!X$16)</f>
        <v>0.41073886157505385</v>
      </c>
      <c r="Y75" s="349">
        <f>IF(Y$16=0,0,Y$16/WWP_fec!Y$16)</f>
        <v>0.41011153367890602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0.43688885895072571</v>
      </c>
      <c r="C76" s="349">
        <f>IF(C$27=0,0,C$27/WWP_fec!C$27)</f>
        <v>0.43688885895072566</v>
      </c>
      <c r="D76" s="349">
        <f>IF(D$27=0,0,D$27/WWP_fec!D$27)</f>
        <v>0.43688885895072588</v>
      </c>
      <c r="E76" s="349">
        <f>IF(E$27=0,0,E$27/WWP_fec!E$27)</f>
        <v>0.43688885895072566</v>
      </c>
      <c r="F76" s="349">
        <f>IF(F$27=0,0,F$27/WWP_fec!F$27)</f>
        <v>0.43688885895072543</v>
      </c>
      <c r="G76" s="349">
        <f>IF(G$27=0,0,G$27/WWP_fec!G$27)</f>
        <v>0.43688885895072577</v>
      </c>
      <c r="H76" s="349">
        <f>IF(H$27=0,0,H$27/WWP_fec!H$27)</f>
        <v>0.43688885895072577</v>
      </c>
      <c r="I76" s="349">
        <f>IF(I$27=0,0,I$27/WWP_fec!I$27)</f>
        <v>0.43688885895072554</v>
      </c>
      <c r="J76" s="349">
        <f>IF(J$27=0,0,J$27/WWP_fec!J$27)</f>
        <v>0.43688885895072577</v>
      </c>
      <c r="K76" s="349">
        <f>IF(K$27=0,0,K$27/WWP_fec!K$27)</f>
        <v>0.43688885895072554</v>
      </c>
      <c r="L76" s="349">
        <f>IF(L$27=0,0,L$27/WWP_fec!L$27)</f>
        <v>0.43688885895072571</v>
      </c>
      <c r="M76" s="349">
        <f>IF(M$27=0,0,M$27/WWP_fec!M$27)</f>
        <v>0.4368888589507256</v>
      </c>
      <c r="N76" s="349">
        <f>IF(N$27=0,0,N$27/WWP_fec!N$27)</f>
        <v>0.43688885895072577</v>
      </c>
      <c r="O76" s="349">
        <f>IF(O$27=0,0,O$27/WWP_fec!O$27)</f>
        <v>0.4368888589507256</v>
      </c>
      <c r="P76" s="349">
        <f>IF(P$27=0,0,P$27/WWP_fec!P$27)</f>
        <v>0.43688885895072571</v>
      </c>
      <c r="Q76" s="349">
        <f>IF(Q$27=0,0,Q$27/WWP_fec!Q$27)</f>
        <v>0.43688885895072571</v>
      </c>
      <c r="R76" s="349">
        <f>IF(R$27=0,0,R$27/WWP_fec!R$27)</f>
        <v>0.43688885895072549</v>
      </c>
      <c r="S76" s="349">
        <f>IF(S$27=0,0,S$27/WWP_fec!S$27)</f>
        <v>0.43688885895072566</v>
      </c>
      <c r="T76" s="349">
        <f>IF(T$27=0,0,T$27/WWP_fec!T$27)</f>
        <v>0.43688885895072554</v>
      </c>
      <c r="U76" s="349">
        <f>IF(U$27=0,0,U$27/WWP_fec!U$27)</f>
        <v>0.43688885895072566</v>
      </c>
      <c r="V76" s="349">
        <f>IF(V$27=0,0,V$27/WWP_fec!V$27)</f>
        <v>0.43688885895072593</v>
      </c>
      <c r="W76" s="349">
        <f>IF(W$27=0,0,W$27/WWP_fec!W$27)</f>
        <v>0.43688885895072571</v>
      </c>
      <c r="X76" s="349">
        <f>IF(X$27=0,0,X$27/WWP_fec!X$27)</f>
        <v>0.43688885895072566</v>
      </c>
      <c r="Y76" s="349">
        <f>IF(Y$27=0,0,Y$27/WWP_fec!Y$27)</f>
        <v>0.43688885895072582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0.28235065353377187</v>
      </c>
      <c r="C77" s="349">
        <f>IF(C$28=0,0,C$28/WWP_fec!C$28)</f>
        <v>0.28384923145225899</v>
      </c>
      <c r="D77" s="349">
        <f>IF(D$28=0,0,D$28/WWP_fec!D$28)</f>
        <v>0.28526860814235477</v>
      </c>
      <c r="E77" s="349">
        <f>IF(E$28=0,0,E$28/WWP_fec!E$28)</f>
        <v>0.28524720786815344</v>
      </c>
      <c r="F77" s="349">
        <f>IF(F$28=0,0,F$28/WWP_fec!F$28)</f>
        <v>0.28614166406571961</v>
      </c>
      <c r="G77" s="349">
        <f>IF(G$28=0,0,G$28/WWP_fec!G$28)</f>
        <v>0.28627881483797513</v>
      </c>
      <c r="H77" s="349">
        <f>IF(H$28=0,0,H$28/WWP_fec!H$28)</f>
        <v>0.2844254797690608</v>
      </c>
      <c r="I77" s="349">
        <f>IF(I$28=0,0,I$28/WWP_fec!I$28)</f>
        <v>0.29703657094213592</v>
      </c>
      <c r="J77" s="349">
        <f>IF(J$28=0,0,J$28/WWP_fec!J$28)</f>
        <v>0.30248359081654375</v>
      </c>
      <c r="K77" s="349">
        <f>IF(K$28=0,0,K$28/WWP_fec!K$28)</f>
        <v>0.30503316461418367</v>
      </c>
      <c r="L77" s="349">
        <f>IF(L$28=0,0,L$28/WWP_fec!L$28)</f>
        <v>0.30974562984791792</v>
      </c>
      <c r="M77" s="349">
        <f>IF(M$28=0,0,M$28/WWP_fec!M$28)</f>
        <v>0.31126078567220006</v>
      </c>
      <c r="N77" s="349">
        <f>IF(N$28=0,0,N$28/WWP_fec!N$28)</f>
        <v>0.30703191775079047</v>
      </c>
      <c r="O77" s="349">
        <f>IF(O$28=0,0,O$28/WWP_fec!O$28)</f>
        <v>0.29950803601991233</v>
      </c>
      <c r="P77" s="349">
        <f>IF(P$28=0,0,P$28/WWP_fec!P$28)</f>
        <v>0.3026598754198882</v>
      </c>
      <c r="Q77" s="349">
        <f>IF(Q$28=0,0,Q$28/WWP_fec!Q$28)</f>
        <v>0.29886517638353521</v>
      </c>
      <c r="R77" s="349">
        <f>IF(R$28=0,0,R$28/WWP_fec!R$28)</f>
        <v>0.29528950302908658</v>
      </c>
      <c r="S77" s="349">
        <f>IF(S$28=0,0,S$28/WWP_fec!S$28)</f>
        <v>0.301463792450399</v>
      </c>
      <c r="T77" s="349">
        <f>IF(T$28=0,0,T$28/WWP_fec!T$28)</f>
        <v>0.30224074013553831</v>
      </c>
      <c r="U77" s="349">
        <f>IF(U$28=0,0,U$28/WWP_fec!U$28)</f>
        <v>0.30612567050736134</v>
      </c>
      <c r="V77" s="349">
        <f>IF(V$28=0,0,V$28/WWP_fec!V$28)</f>
        <v>0.3042930545989147</v>
      </c>
      <c r="W77" s="349">
        <f>IF(W$28=0,0,W$28/WWP_fec!W$28)</f>
        <v>0.30404369236215562</v>
      </c>
      <c r="X77" s="349">
        <f>IF(X$28=0,0,X$28/WWP_fec!X$28)</f>
        <v>0.30141461308975304</v>
      </c>
      <c r="Y77" s="349">
        <f>IF(Y$28=0,0,Y$28/WWP_fec!Y$28)</f>
        <v>0.29964219691569649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0.50970366877584639</v>
      </c>
      <c r="C78" s="337">
        <f>IF(C$48=0,0,C$48/WWP_fec!C$48)</f>
        <v>0.5097036687758465</v>
      </c>
      <c r="D78" s="337">
        <f>IF(D$48=0,0,D$48/WWP_fec!D$48)</f>
        <v>0.50970366877584683</v>
      </c>
      <c r="E78" s="337">
        <f>IF(E$48=0,0,E$48/WWP_fec!E$48)</f>
        <v>0.5097036687758465</v>
      </c>
      <c r="F78" s="337">
        <f>IF(F$48=0,0,F$48/WWP_fec!F$48)</f>
        <v>0.50970366877584672</v>
      </c>
      <c r="G78" s="337">
        <f>IF(G$48=0,0,G$48/WWP_fec!G$48)</f>
        <v>0.50970366877584661</v>
      </c>
      <c r="H78" s="337">
        <f>IF(H$48=0,0,H$48/WWP_fec!H$48)</f>
        <v>0.5097036687758465</v>
      </c>
      <c r="I78" s="337">
        <f>IF(I$48=0,0,I$48/WWP_fec!I$48)</f>
        <v>0.50970366877584672</v>
      </c>
      <c r="J78" s="337">
        <f>IF(J$48=0,0,J$48/WWP_fec!J$48)</f>
        <v>0.50970366877584661</v>
      </c>
      <c r="K78" s="337">
        <f>IF(K$48=0,0,K$48/WWP_fec!K$48)</f>
        <v>0.5097036687758465</v>
      </c>
      <c r="L78" s="337">
        <f>IF(L$48=0,0,L$48/WWP_fec!L$48)</f>
        <v>0.50970366877584661</v>
      </c>
      <c r="M78" s="337">
        <f>IF(M$48=0,0,M$48/WWP_fec!M$48)</f>
        <v>0.50970366877584672</v>
      </c>
      <c r="N78" s="337">
        <f>IF(N$48=0,0,N$48/WWP_fec!N$48)</f>
        <v>0.50970366877584661</v>
      </c>
      <c r="O78" s="337">
        <f>IF(O$48=0,0,O$48/WWP_fec!O$48)</f>
        <v>0.50970366877584672</v>
      </c>
      <c r="P78" s="337">
        <f>IF(P$48=0,0,P$48/WWP_fec!P$48)</f>
        <v>0.5097036687758465</v>
      </c>
      <c r="Q78" s="337">
        <f>IF(Q$48=0,0,Q$48/WWP_fec!Q$48)</f>
        <v>0.50970366877584683</v>
      </c>
      <c r="R78" s="337">
        <f>IF(R$48=0,0,R$48/WWP_fec!R$48)</f>
        <v>0.50970366877584661</v>
      </c>
      <c r="S78" s="337">
        <f>IF(S$48=0,0,S$48/WWP_fec!S$48)</f>
        <v>0.50970366877584639</v>
      </c>
      <c r="T78" s="337">
        <f>IF(T$48=0,0,T$48/WWP_fec!T$48)</f>
        <v>0.50970366877584661</v>
      </c>
      <c r="U78" s="337">
        <f>IF(U$48=0,0,U$48/WWP_fec!U$48)</f>
        <v>0.50970366877584683</v>
      </c>
      <c r="V78" s="337">
        <f>IF(V$48=0,0,V$48/WWP_fec!V$48)</f>
        <v>0.5097036687758465</v>
      </c>
      <c r="W78" s="337">
        <f>IF(W$48=0,0,W$48/WWP_fec!W$48)</f>
        <v>0.50970366877584661</v>
      </c>
      <c r="X78" s="337">
        <f>IF(X$48=0,0,X$48/WWP_fec!X$48)</f>
        <v>0.50970366877584639</v>
      </c>
      <c r="Y78" s="337">
        <f>IF(Y$48=0,0,Y$48/WWP_fec!Y$48)</f>
        <v>0.50970366877584672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BG: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98.737438317863763</v>
      </c>
      <c r="C5" s="223">
        <v>86.074296861708021</v>
      </c>
      <c r="D5" s="223">
        <v>94.046281198179742</v>
      </c>
      <c r="E5" s="223">
        <v>94.744081078454769</v>
      </c>
      <c r="F5" s="223">
        <v>94.459773238388479</v>
      </c>
      <c r="G5" s="223">
        <v>109.0997906385921</v>
      </c>
      <c r="H5" s="223">
        <v>144.18550367768779</v>
      </c>
      <c r="I5" s="223">
        <v>128.86157915754799</v>
      </c>
      <c r="J5" s="223">
        <v>20.74933908034534</v>
      </c>
      <c r="K5" s="223">
        <v>25.87944851974494</v>
      </c>
      <c r="L5" s="223">
        <v>38.576441566467658</v>
      </c>
      <c r="M5" s="223">
        <v>37.2519808339528</v>
      </c>
      <c r="N5" s="223">
        <v>28.6811880062847</v>
      </c>
      <c r="O5" s="223">
        <v>12.13576473444741</v>
      </c>
      <c r="P5" s="223">
        <v>12.01682195981329</v>
      </c>
      <c r="Q5" s="223">
        <v>11.314462080363651</v>
      </c>
      <c r="R5" s="223">
        <v>3.887730000049527</v>
      </c>
      <c r="S5" s="223">
        <v>11.33378673343919</v>
      </c>
      <c r="T5" s="223">
        <v>14.756952099498919</v>
      </c>
      <c r="U5" s="223">
        <v>19.83477267173015</v>
      </c>
      <c r="V5" s="223">
        <v>23.91344860850316</v>
      </c>
      <c r="W5" s="223">
        <v>21.259245046810442</v>
      </c>
      <c r="X5" s="223">
        <v>12.383385173662081</v>
      </c>
      <c r="Y5" s="223">
        <v>9.3848388160974157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0.42330469048408798</v>
      </c>
      <c r="C10" s="260">
        <v>0.56177534148871533</v>
      </c>
      <c r="D10" s="260">
        <v>0.96686406933223668</v>
      </c>
      <c r="E10" s="260">
        <v>0.75051646043142983</v>
      </c>
      <c r="F10" s="260">
        <v>0.72976390947340053</v>
      </c>
      <c r="G10" s="260">
        <v>1.384582863669475</v>
      </c>
      <c r="H10" s="260">
        <v>1.392088978044882</v>
      </c>
      <c r="I10" s="260">
        <v>1.287264903462261</v>
      </c>
      <c r="J10" s="260">
        <v>0.26857447181594002</v>
      </c>
      <c r="K10" s="260">
        <v>1.267667690283975</v>
      </c>
      <c r="L10" s="260">
        <v>1.369028666806174</v>
      </c>
      <c r="M10" s="260">
        <v>1.0976605065038321</v>
      </c>
      <c r="N10" s="260">
        <v>0.84425672033325505</v>
      </c>
      <c r="O10" s="260">
        <v>0.3366671793595945</v>
      </c>
      <c r="P10" s="260">
        <v>0.41209918141852753</v>
      </c>
      <c r="Q10" s="260">
        <v>0.24210092744061931</v>
      </c>
      <c r="R10" s="260">
        <v>4.0764934054274247E-2</v>
      </c>
      <c r="S10" s="260">
        <v>0.21413952997749919</v>
      </c>
      <c r="T10" s="260">
        <v>0.3365194995873389</v>
      </c>
      <c r="U10" s="260">
        <v>0.55742452973788936</v>
      </c>
      <c r="V10" s="260">
        <v>0.84805280205425149</v>
      </c>
      <c r="W10" s="260">
        <v>0.51687762455911601</v>
      </c>
      <c r="X10" s="260">
        <v>0.17018754987493781</v>
      </c>
      <c r="Y10" s="260">
        <v>0.15972873459877801</v>
      </c>
      <c r="DA10" s="68" t="s">
        <v>2986</v>
      </c>
    </row>
    <row r="11" spans="1:105" ht="12" customHeight="1" x14ac:dyDescent="0.25">
      <c r="A11" s="37" t="s">
        <v>159</v>
      </c>
      <c r="B11" s="226">
        <v>0.42330469048408798</v>
      </c>
      <c r="C11" s="226">
        <v>0.56177534148871533</v>
      </c>
      <c r="D11" s="226">
        <v>0.96686406933223668</v>
      </c>
      <c r="E11" s="226">
        <v>0.69541809225940598</v>
      </c>
      <c r="F11" s="226">
        <v>0.70734652366204909</v>
      </c>
      <c r="G11" s="226">
        <v>1.384582863669475</v>
      </c>
      <c r="H11" s="226">
        <v>1.3482064789308239</v>
      </c>
      <c r="I11" s="226">
        <v>0.44958921838165222</v>
      </c>
      <c r="J11" s="226">
        <v>0</v>
      </c>
      <c r="K11" s="226">
        <v>0.1729316518141272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1.439363982927408E-2</v>
      </c>
      <c r="T11" s="226">
        <v>4.1730996914359303E-2</v>
      </c>
      <c r="U11" s="226">
        <v>3.0092466368498449E-2</v>
      </c>
      <c r="V11" s="226">
        <v>0.10865842454665101</v>
      </c>
      <c r="W11" s="226">
        <v>9.3703826611609781E-2</v>
      </c>
      <c r="X11" s="226">
        <v>1.751554327420703E-2</v>
      </c>
      <c r="Y11" s="226">
        <v>1.889974920607021E-2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5.5098368172023883E-2</v>
      </c>
      <c r="F12" s="226">
        <v>2.241738581135147E-2</v>
      </c>
      <c r="G12" s="226">
        <v>0</v>
      </c>
      <c r="H12" s="226">
        <v>4.3882499114057283E-2</v>
      </c>
      <c r="I12" s="226">
        <v>0.83767568508060897</v>
      </c>
      <c r="J12" s="226">
        <v>0.26857447181594002</v>
      </c>
      <c r="K12" s="226">
        <v>1.094736038469847</v>
      </c>
      <c r="L12" s="226">
        <v>1.369028666806174</v>
      </c>
      <c r="M12" s="226">
        <v>1.0976605065038321</v>
      </c>
      <c r="N12" s="226">
        <v>0.84425672033325505</v>
      </c>
      <c r="O12" s="226">
        <v>0.3366671793595945</v>
      </c>
      <c r="P12" s="226">
        <v>0.41209918141852753</v>
      </c>
      <c r="Q12" s="226">
        <v>0.24210092744061931</v>
      </c>
      <c r="R12" s="226">
        <v>4.0764934054274247E-2</v>
      </c>
      <c r="S12" s="226">
        <v>0.19974589014822511</v>
      </c>
      <c r="T12" s="226">
        <v>0.29478850267297962</v>
      </c>
      <c r="U12" s="226">
        <v>0.52733206336939087</v>
      </c>
      <c r="V12" s="226">
        <v>0.73939437750760051</v>
      </c>
      <c r="W12" s="226">
        <v>0.42317379794750631</v>
      </c>
      <c r="X12" s="226">
        <v>0.1526720066007308</v>
      </c>
      <c r="Y12" s="226">
        <v>0.1408289853927078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81.815061339235442</v>
      </c>
      <c r="C16" s="261">
        <v>69.820944670845023</v>
      </c>
      <c r="D16" s="261">
        <v>76.062603156118016</v>
      </c>
      <c r="E16" s="261">
        <v>76.572959159396561</v>
      </c>
      <c r="F16" s="261">
        <v>76.030715343309168</v>
      </c>
      <c r="G16" s="261">
        <v>89.227027517652971</v>
      </c>
      <c r="H16" s="261">
        <v>118.4776942898348</v>
      </c>
      <c r="I16" s="261">
        <v>108.9480759190873</v>
      </c>
      <c r="J16" s="261">
        <v>13.58478860815878</v>
      </c>
      <c r="K16" s="261">
        <v>15.679531651656429</v>
      </c>
      <c r="L16" s="261">
        <v>26.915305193177989</v>
      </c>
      <c r="M16" s="261">
        <v>26.593041417736451</v>
      </c>
      <c r="N16" s="261">
        <v>19.024884816262379</v>
      </c>
      <c r="O16" s="261">
        <v>5.0698099102986056</v>
      </c>
      <c r="P16" s="261">
        <v>4.9042145390160021</v>
      </c>
      <c r="Q16" s="261">
        <v>4.3435702016792819</v>
      </c>
      <c r="R16" s="261">
        <v>0.54787974794568994</v>
      </c>
      <c r="S16" s="261">
        <v>4.6114099412269134</v>
      </c>
      <c r="T16" s="261">
        <v>6.5526790883918968</v>
      </c>
      <c r="U16" s="261">
        <v>10.734458799908269</v>
      </c>
      <c r="V16" s="261">
        <v>12.639584741789561</v>
      </c>
      <c r="W16" s="261">
        <v>10.375502986610879</v>
      </c>
      <c r="X16" s="261">
        <v>5.0900607363022461</v>
      </c>
      <c r="Y16" s="261">
        <v>3.0649564910689779</v>
      </c>
      <c r="DA16" s="70" t="s">
        <v>2992</v>
      </c>
    </row>
    <row r="17" spans="1:105" ht="12" customHeight="1" x14ac:dyDescent="0.25">
      <c r="A17" s="46" t="s">
        <v>28</v>
      </c>
      <c r="B17" s="229">
        <v>1.449960573038457</v>
      </c>
      <c r="C17" s="229">
        <v>1.2472386522011809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1.9190892027827511</v>
      </c>
      <c r="M17" s="229">
        <v>1.905879304433665</v>
      </c>
      <c r="N17" s="229">
        <v>3.487157846388063</v>
      </c>
      <c r="O17" s="229">
        <v>1.070745301475736</v>
      </c>
      <c r="P17" s="229">
        <v>0</v>
      </c>
      <c r="Q17" s="229">
        <v>1.031713391902384</v>
      </c>
      <c r="R17" s="229">
        <v>0</v>
      </c>
      <c r="S17" s="229">
        <v>0.3965223969751358</v>
      </c>
      <c r="T17" s="229">
        <v>0.3683087983347122</v>
      </c>
      <c r="U17" s="229">
        <v>4.9057184135967699E-2</v>
      </c>
      <c r="V17" s="229">
        <v>8.9251071912850921E-2</v>
      </c>
      <c r="W17" s="229">
        <v>5.2922674739611708E-2</v>
      </c>
      <c r="X17" s="229">
        <v>0.18823788215265411</v>
      </c>
      <c r="Y17" s="229">
        <v>4.7320272832968698E-2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2.6744186683073758</v>
      </c>
      <c r="G19" s="229">
        <v>2.6054109898724742</v>
      </c>
      <c r="H19" s="229">
        <v>2.5761550267253281</v>
      </c>
      <c r="I19" s="229">
        <v>0</v>
      </c>
      <c r="J19" s="229">
        <v>0</v>
      </c>
      <c r="K19" s="229">
        <v>1.849203858498033</v>
      </c>
      <c r="L19" s="229">
        <v>2.0997354410904392</v>
      </c>
      <c r="M19" s="229">
        <v>2.1350229720242369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0.39000926497219079</v>
      </c>
      <c r="T19" s="229">
        <v>0.50774925265375781</v>
      </c>
      <c r="U19" s="229">
        <v>0.59970086900874942</v>
      </c>
      <c r="V19" s="229">
        <v>0.39448091200783653</v>
      </c>
      <c r="W19" s="229">
        <v>0.45439558285510029</v>
      </c>
      <c r="X19" s="229">
        <v>0.40756704678508271</v>
      </c>
      <c r="Y19" s="229">
        <v>0.32474504754959588</v>
      </c>
      <c r="DA19" s="73" t="s">
        <v>2995</v>
      </c>
    </row>
    <row r="20" spans="1:105" ht="12" customHeight="1" x14ac:dyDescent="0.25">
      <c r="A20" s="46" t="s">
        <v>159</v>
      </c>
      <c r="B20" s="229">
        <v>2.2992109312439819</v>
      </c>
      <c r="C20" s="229">
        <v>4.7445605537749351</v>
      </c>
      <c r="D20" s="229">
        <v>9.6250645775947152</v>
      </c>
      <c r="E20" s="229">
        <v>7.2206669894121296</v>
      </c>
      <c r="F20" s="229">
        <v>7.1800182979076519</v>
      </c>
      <c r="G20" s="229">
        <v>11.49546271403481</v>
      </c>
      <c r="H20" s="229">
        <v>8.6430258339571164</v>
      </c>
      <c r="I20" s="229">
        <v>6.7655122421418836</v>
      </c>
      <c r="J20" s="229">
        <v>0</v>
      </c>
      <c r="K20" s="229">
        <v>1.886694319601961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0.24880616636327041</v>
      </c>
      <c r="T20" s="229">
        <v>0.6917289856315888</v>
      </c>
      <c r="U20" s="229">
        <v>0.53656765123027816</v>
      </c>
      <c r="V20" s="229">
        <v>1.537928499046213</v>
      </c>
      <c r="W20" s="229">
        <v>1.7609133870844631</v>
      </c>
      <c r="X20" s="229">
        <v>0.34079866481058191</v>
      </c>
      <c r="Y20" s="229">
        <v>0.29200800518137371</v>
      </c>
      <c r="DA20" s="73" t="s">
        <v>2996</v>
      </c>
    </row>
    <row r="21" spans="1:105" ht="12" customHeight="1" x14ac:dyDescent="0.25">
      <c r="A21" s="46" t="s">
        <v>32</v>
      </c>
      <c r="B21" s="229">
        <v>78.065889834952998</v>
      </c>
      <c r="C21" s="229">
        <v>63.829145464868901</v>
      </c>
      <c r="D21" s="229">
        <v>66.437538578523302</v>
      </c>
      <c r="E21" s="229">
        <v>68.780194646697964</v>
      </c>
      <c r="F21" s="229">
        <v>65.948727615292896</v>
      </c>
      <c r="G21" s="229">
        <v>46.949690759468233</v>
      </c>
      <c r="H21" s="229">
        <v>62.530224142163007</v>
      </c>
      <c r="I21" s="229">
        <v>21.05433693985071</v>
      </c>
      <c r="J21" s="229">
        <v>6.1606222839472453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0.12329645894156339</v>
      </c>
      <c r="T21" s="229">
        <v>9.8506223311793276E-2</v>
      </c>
      <c r="U21" s="229">
        <v>0.14646987758153049</v>
      </c>
      <c r="V21" s="229">
        <v>0.1526916737941526</v>
      </c>
      <c r="W21" s="229">
        <v>0.1548489829411635</v>
      </c>
      <c r="X21" s="229">
        <v>8.1775836585368231E-2</v>
      </c>
      <c r="Y21" s="229">
        <v>8.5884806521011534E-2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1.1011530620573271</v>
      </c>
      <c r="Y22" s="229">
        <v>0.1391392696457687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0.57209752328647079</v>
      </c>
      <c r="F23" s="229">
        <v>0.2275507618012412</v>
      </c>
      <c r="G23" s="229">
        <v>0</v>
      </c>
      <c r="H23" s="229">
        <v>0.28132009408690722</v>
      </c>
      <c r="I23" s="229">
        <v>12.6055182612198</v>
      </c>
      <c r="J23" s="229">
        <v>7.424166324211531</v>
      </c>
      <c r="K23" s="229">
        <v>11.94363347355643</v>
      </c>
      <c r="L23" s="229">
        <v>22.896480549304801</v>
      </c>
      <c r="M23" s="229">
        <v>22.552139141278541</v>
      </c>
      <c r="N23" s="229">
        <v>15.537726969874321</v>
      </c>
      <c r="O23" s="229">
        <v>3.9990646088228692</v>
      </c>
      <c r="P23" s="229">
        <v>4.9042145390160021</v>
      </c>
      <c r="Q23" s="229">
        <v>3.311856809776899</v>
      </c>
      <c r="R23" s="229">
        <v>0.54787974794568994</v>
      </c>
      <c r="S23" s="229">
        <v>3.4527756539747529</v>
      </c>
      <c r="T23" s="229">
        <v>4.8863858284600443</v>
      </c>
      <c r="U23" s="229">
        <v>9.4026632179517406</v>
      </c>
      <c r="V23" s="229">
        <v>10.465232585028501</v>
      </c>
      <c r="W23" s="229">
        <v>7.9524223589905469</v>
      </c>
      <c r="X23" s="229">
        <v>2.9705282439112319</v>
      </c>
      <c r="Y23" s="229">
        <v>2.175859089338259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28.176463054277459</v>
      </c>
      <c r="H25" s="229">
        <v>44.446969192902451</v>
      </c>
      <c r="I25" s="229">
        <v>68.522708475874893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16.49907228814423</v>
      </c>
      <c r="C28" s="261">
        <f t="shared" si="0"/>
        <v>15.691576849374291</v>
      </c>
      <c r="D28" s="261">
        <f t="shared" si="0"/>
        <v>17.016813972729491</v>
      </c>
      <c r="E28" s="261">
        <f t="shared" si="0"/>
        <v>17.42060545862676</v>
      </c>
      <c r="F28" s="261">
        <f t="shared" si="0"/>
        <v>17.699293985605916</v>
      </c>
      <c r="G28" s="261">
        <f t="shared" si="0"/>
        <v>18.488180257269658</v>
      </c>
      <c r="H28" s="261">
        <f t="shared" si="0"/>
        <v>24.315720409808105</v>
      </c>
      <c r="I28" s="261">
        <f t="shared" si="0"/>
        <v>18.626238334998408</v>
      </c>
      <c r="J28" s="261">
        <f t="shared" si="0"/>
        <v>6.8959760003706245</v>
      </c>
      <c r="K28" s="261">
        <f t="shared" si="0"/>
        <v>8.9322491778045325</v>
      </c>
      <c r="L28" s="261">
        <f t="shared" si="0"/>
        <v>10.292107706483495</v>
      </c>
      <c r="M28" s="261">
        <f t="shared" si="0"/>
        <v>9.5612789097125237</v>
      </c>
      <c r="N28" s="261">
        <f t="shared" si="0"/>
        <v>8.8120464696890721</v>
      </c>
      <c r="O28" s="261">
        <f t="shared" si="0"/>
        <v>6.7292876447892116</v>
      </c>
      <c r="P28" s="261">
        <f t="shared" si="0"/>
        <v>6.7005082393787552</v>
      </c>
      <c r="Q28" s="261">
        <f t="shared" si="0"/>
        <v>6.7287909512437496</v>
      </c>
      <c r="R28" s="261">
        <f t="shared" si="0"/>
        <v>3.2990853180495634</v>
      </c>
      <c r="S28" s="261">
        <f t="shared" si="0"/>
        <v>6.5082372622347791</v>
      </c>
      <c r="T28" s="261">
        <f t="shared" si="0"/>
        <v>7.8677535115196839</v>
      </c>
      <c r="U28" s="261">
        <f t="shared" si="0"/>
        <v>8.5428893420839884</v>
      </c>
      <c r="V28" s="261">
        <f t="shared" si="0"/>
        <v>10.425811064659351</v>
      </c>
      <c r="W28" s="261">
        <f t="shared" si="0"/>
        <v>10.366864435640441</v>
      </c>
      <c r="X28" s="261">
        <f t="shared" si="0"/>
        <v>7.1231368874848968</v>
      </c>
      <c r="Y28" s="261">
        <f t="shared" si="0"/>
        <v>6.16015359042966</v>
      </c>
      <c r="DA28" s="70"/>
    </row>
    <row r="29" spans="1:105" ht="12" customHeight="1" x14ac:dyDescent="0.25">
      <c r="A29" s="60" t="s">
        <v>2913</v>
      </c>
      <c r="B29" s="329">
        <v>9.8708471878297388</v>
      </c>
      <c r="C29" s="329">
        <v>10.03505187194904</v>
      </c>
      <c r="D29" s="329">
        <v>10.854622718674101</v>
      </c>
      <c r="E29" s="329">
        <v>11.21706785078694</v>
      </c>
      <c r="F29" s="329">
        <v>11.539686114093961</v>
      </c>
      <c r="G29" s="329">
        <v>11.259476718605461</v>
      </c>
      <c r="H29" s="329">
        <v>14.71728200171183</v>
      </c>
      <c r="I29" s="329">
        <v>9.7998393857433808</v>
      </c>
      <c r="J29" s="329">
        <v>5.7954080198405764</v>
      </c>
      <c r="K29" s="329">
        <v>7.6619761552889951</v>
      </c>
      <c r="L29" s="329">
        <v>8.1115715247121205</v>
      </c>
      <c r="M29" s="329">
        <v>7.4068508406815026</v>
      </c>
      <c r="N29" s="329">
        <v>7.2707505639525936</v>
      </c>
      <c r="O29" s="329">
        <v>6.3185583640039731</v>
      </c>
      <c r="P29" s="329">
        <v>6.3031946228790954</v>
      </c>
      <c r="Q29" s="329">
        <v>6.3768977843319252</v>
      </c>
      <c r="R29" s="329">
        <v>3.2546989882241761</v>
      </c>
      <c r="S29" s="329">
        <v>6.1346451311533841</v>
      </c>
      <c r="T29" s="329">
        <v>7.3368899847187041</v>
      </c>
      <c r="U29" s="329">
        <v>7.6732400612403557</v>
      </c>
      <c r="V29" s="329">
        <v>9.4018185201117515</v>
      </c>
      <c r="W29" s="329">
        <v>9.5262958630754024</v>
      </c>
      <c r="X29" s="329">
        <v>6.7107669914996899</v>
      </c>
      <c r="Y29" s="329">
        <v>5.9118469679944479</v>
      </c>
      <c r="DA29" s="72" t="s">
        <v>3004</v>
      </c>
    </row>
    <row r="30" spans="1:105" ht="12" customHeight="1" x14ac:dyDescent="0.25">
      <c r="A30" s="59" t="s">
        <v>28</v>
      </c>
      <c r="B30" s="230">
        <v>0.1749352626589914</v>
      </c>
      <c r="C30" s="230">
        <v>0.17926002907212141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0.57836347085600348</v>
      </c>
      <c r="M30" s="230">
        <v>0.53083675186046264</v>
      </c>
      <c r="N30" s="230">
        <v>1.332689008269055</v>
      </c>
      <c r="O30" s="230">
        <v>1.3344813316598261</v>
      </c>
      <c r="P30" s="230">
        <v>0</v>
      </c>
      <c r="Q30" s="230">
        <v>1.514682746544376</v>
      </c>
      <c r="R30" s="230">
        <v>0</v>
      </c>
      <c r="S30" s="230">
        <v>0.52750118141732338</v>
      </c>
      <c r="T30" s="230">
        <v>0.41238722320047139</v>
      </c>
      <c r="U30" s="230">
        <v>3.5067212760364667E-2</v>
      </c>
      <c r="V30" s="230">
        <v>6.6388445347869987E-2</v>
      </c>
      <c r="W30" s="230">
        <v>4.8591095591745258E-2</v>
      </c>
      <c r="X30" s="230">
        <v>0.31668333018987749</v>
      </c>
      <c r="Y30" s="230">
        <v>9.5614384051023099E-2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0.40591426544635573</v>
      </c>
      <c r="G31" s="295">
        <v>0.48051258232782518</v>
      </c>
      <c r="H31" s="295">
        <v>0.51213870941830342</v>
      </c>
      <c r="I31" s="295">
        <v>0</v>
      </c>
      <c r="J31" s="295">
        <v>0</v>
      </c>
      <c r="K31" s="295">
        <v>0.90363387024914865</v>
      </c>
      <c r="L31" s="295">
        <v>0.63280553912110382</v>
      </c>
      <c r="M31" s="295">
        <v>0.59465919850239102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0.51883663976093908</v>
      </c>
      <c r="T31" s="295">
        <v>0.56851561877082468</v>
      </c>
      <c r="U31" s="295">
        <v>0.42868008705552202</v>
      </c>
      <c r="V31" s="295">
        <v>0.29343036342669759</v>
      </c>
      <c r="W31" s="295">
        <v>0.41720452172181688</v>
      </c>
      <c r="X31" s="295">
        <v>0.68567329899559082</v>
      </c>
      <c r="Y31" s="295">
        <v>0.65617326013052157</v>
      </c>
      <c r="DA31" s="122" t="s">
        <v>3006</v>
      </c>
    </row>
    <row r="32" spans="1:105" ht="12" customHeight="1" x14ac:dyDescent="0.25">
      <c r="A32" s="59" t="s">
        <v>159</v>
      </c>
      <c r="B32" s="295">
        <v>0.2773958655460092</v>
      </c>
      <c r="C32" s="295">
        <v>0.68191445262149142</v>
      </c>
      <c r="D32" s="295">
        <v>1.373558625363211</v>
      </c>
      <c r="E32" s="295">
        <v>1.057745611993032</v>
      </c>
      <c r="F32" s="295">
        <v>1.089759014855789</v>
      </c>
      <c r="G32" s="295">
        <v>2.120093334696675</v>
      </c>
      <c r="H32" s="295">
        <v>1.7182304830848989</v>
      </c>
      <c r="I32" s="295">
        <v>1.6400823920378069</v>
      </c>
      <c r="J32" s="295">
        <v>0</v>
      </c>
      <c r="K32" s="295">
        <v>0.92195399775109188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0.33099150943741051</v>
      </c>
      <c r="T32" s="295">
        <v>0.7745136604981413</v>
      </c>
      <c r="U32" s="295">
        <v>0.38355099905185702</v>
      </c>
      <c r="V32" s="295">
        <v>1.143971494343029</v>
      </c>
      <c r="W32" s="295">
        <v>1.6167873438294189</v>
      </c>
      <c r="X32" s="295">
        <v>0.57334504012829568</v>
      </c>
      <c r="Y32" s="295">
        <v>0.59002545593804445</v>
      </c>
      <c r="DA32" s="122" t="s">
        <v>3007</v>
      </c>
    </row>
    <row r="33" spans="1:105" ht="12" customHeight="1" x14ac:dyDescent="0.25">
      <c r="A33" s="59" t="s">
        <v>32</v>
      </c>
      <c r="B33" s="295">
        <v>9.4185160596247375</v>
      </c>
      <c r="C33" s="295">
        <v>9.1738773902554254</v>
      </c>
      <c r="D33" s="295">
        <v>9.4810640933108843</v>
      </c>
      <c r="E33" s="295">
        <v>10.07551645661677</v>
      </c>
      <c r="F33" s="295">
        <v>10.00947594492588</v>
      </c>
      <c r="G33" s="295">
        <v>8.6588708015809601</v>
      </c>
      <c r="H33" s="295">
        <v>12.430986473866049</v>
      </c>
      <c r="I33" s="295">
        <v>5.1039516381317238</v>
      </c>
      <c r="J33" s="295">
        <v>2.6281836855491201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0.16402359173755701</v>
      </c>
      <c r="T33" s="295">
        <v>0.11029524161027179</v>
      </c>
      <c r="U33" s="295">
        <v>0.10470006484473859</v>
      </c>
      <c r="V33" s="295">
        <v>0.1135780514844249</v>
      </c>
      <c r="W33" s="295">
        <v>0.14217500852705039</v>
      </c>
      <c r="X33" s="295">
        <v>0.137576156099738</v>
      </c>
      <c r="Y33" s="295">
        <v>0.17353709907451159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8.3805782177141033E-2</v>
      </c>
      <c r="F34" s="295">
        <v>3.4536888865933389E-2</v>
      </c>
      <c r="G34" s="295">
        <v>0</v>
      </c>
      <c r="H34" s="295">
        <v>5.5926335342576322E-2</v>
      </c>
      <c r="I34" s="295">
        <v>3.0558053555738498</v>
      </c>
      <c r="J34" s="295">
        <v>3.1672243342914559</v>
      </c>
      <c r="K34" s="295">
        <v>5.836388287288754</v>
      </c>
      <c r="L34" s="295">
        <v>6.9004025147350134</v>
      </c>
      <c r="M34" s="295">
        <v>6.2813548903186502</v>
      </c>
      <c r="N34" s="295">
        <v>5.9380615556835394</v>
      </c>
      <c r="O34" s="295">
        <v>4.984077032344147</v>
      </c>
      <c r="P34" s="295">
        <v>6.3031946228790954</v>
      </c>
      <c r="Q34" s="295">
        <v>4.8622150377875499</v>
      </c>
      <c r="R34" s="295">
        <v>3.2546989882241761</v>
      </c>
      <c r="S34" s="295">
        <v>4.593292208800154</v>
      </c>
      <c r="T34" s="295">
        <v>5.471178240638995</v>
      </c>
      <c r="U34" s="295">
        <v>6.7212416975278737</v>
      </c>
      <c r="V34" s="295">
        <v>7.78445016550973</v>
      </c>
      <c r="W34" s="295">
        <v>7.3015378934053707</v>
      </c>
      <c r="X34" s="295">
        <v>4.9974891660861882</v>
      </c>
      <c r="Y34" s="295">
        <v>4.3964967688003469</v>
      </c>
      <c r="DA34" s="122" t="s">
        <v>3009</v>
      </c>
    </row>
    <row r="35" spans="1:105" ht="12" customHeight="1" x14ac:dyDescent="0.25">
      <c r="A35" s="60" t="s">
        <v>2920</v>
      </c>
      <c r="B35" s="329">
        <v>6.6282251003144923</v>
      </c>
      <c r="C35" s="329">
        <v>5.6565249774252511</v>
      </c>
      <c r="D35" s="329">
        <v>6.1621912540553891</v>
      </c>
      <c r="E35" s="329">
        <v>6.2035376078398201</v>
      </c>
      <c r="F35" s="329">
        <v>6.1596078715119562</v>
      </c>
      <c r="G35" s="329">
        <v>7.2287035386641962</v>
      </c>
      <c r="H35" s="329">
        <v>9.5984384080962748</v>
      </c>
      <c r="I35" s="329">
        <v>8.8263989492550277</v>
      </c>
      <c r="J35" s="329">
        <v>1.1005679805300479</v>
      </c>
      <c r="K35" s="329">
        <v>1.270273022515537</v>
      </c>
      <c r="L35" s="329">
        <v>2.1805361817713749</v>
      </c>
      <c r="M35" s="329">
        <v>2.154428069031022</v>
      </c>
      <c r="N35" s="329">
        <v>1.5412959057364779</v>
      </c>
      <c r="O35" s="329">
        <v>0.41072928078523879</v>
      </c>
      <c r="P35" s="329">
        <v>0.39731361649965968</v>
      </c>
      <c r="Q35" s="329">
        <v>0.35189316691182398</v>
      </c>
      <c r="R35" s="329">
        <v>4.4386329825387323E-2</v>
      </c>
      <c r="S35" s="329">
        <v>0.37359213108139472</v>
      </c>
      <c r="T35" s="329">
        <v>0.53086352680098026</v>
      </c>
      <c r="U35" s="329">
        <v>0.86964928084363213</v>
      </c>
      <c r="V35" s="329">
        <v>1.023992544547599</v>
      </c>
      <c r="W35" s="329">
        <v>0.8405685725650387</v>
      </c>
      <c r="X35" s="329">
        <v>0.41236989598520651</v>
      </c>
      <c r="Y35" s="329">
        <v>0.24830662243521179</v>
      </c>
      <c r="DA35" s="72" t="s">
        <v>3010</v>
      </c>
    </row>
    <row r="36" spans="1:105" ht="12" customHeight="1" x14ac:dyDescent="0.25">
      <c r="A36" s="64" t="s">
        <v>28</v>
      </c>
      <c r="B36" s="229">
        <v>0.11746816426416309</v>
      </c>
      <c r="C36" s="229">
        <v>0.1010447025924034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0.15547449351513279</v>
      </c>
      <c r="M36" s="229">
        <v>0.15440429716770279</v>
      </c>
      <c r="N36" s="229">
        <v>0.28251115122129161</v>
      </c>
      <c r="O36" s="229">
        <v>8.6746141445251931E-2</v>
      </c>
      <c r="P36" s="229">
        <v>0</v>
      </c>
      <c r="Q36" s="229">
        <v>8.3583981831698823E-2</v>
      </c>
      <c r="R36" s="229">
        <v>0</v>
      </c>
      <c r="S36" s="229">
        <v>3.2124154910424259E-2</v>
      </c>
      <c r="T36" s="229">
        <v>2.9838437835627261E-2</v>
      </c>
      <c r="U36" s="229">
        <v>3.9743545249270066E-3</v>
      </c>
      <c r="V36" s="229">
        <v>7.2306514888479884E-3</v>
      </c>
      <c r="W36" s="229">
        <v>4.2875162023089672E-3</v>
      </c>
      <c r="X36" s="229">
        <v>1.525004118912664E-2</v>
      </c>
      <c r="Y36" s="229">
        <v>3.8336391247658771E-3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0.2166673061885683</v>
      </c>
      <c r="G38" s="229">
        <v>0.211076667755626</v>
      </c>
      <c r="H38" s="229">
        <v>0.20870650380180639</v>
      </c>
      <c r="I38" s="229">
        <v>0</v>
      </c>
      <c r="J38" s="229">
        <v>0</v>
      </c>
      <c r="K38" s="229">
        <v>0.14981275122038071</v>
      </c>
      <c r="L38" s="229">
        <v>0.1701094997282761</v>
      </c>
      <c r="M38" s="229">
        <v>0.17296830951751191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3.1596495280071107E-2</v>
      </c>
      <c r="T38" s="229">
        <v>4.1135168586515579E-2</v>
      </c>
      <c r="U38" s="229">
        <v>4.8584603954063992E-2</v>
      </c>
      <c r="V38" s="229">
        <v>3.195876455709968E-2</v>
      </c>
      <c r="W38" s="229">
        <v>3.6812735435887818E-2</v>
      </c>
      <c r="X38" s="229">
        <v>3.3018934232179373E-2</v>
      </c>
      <c r="Y38" s="229">
        <v>2.6309132330122741E-2</v>
      </c>
      <c r="DA38" s="73" t="s">
        <v>3013</v>
      </c>
    </row>
    <row r="39" spans="1:105" ht="12" customHeight="1" x14ac:dyDescent="0.25">
      <c r="A39" s="64" t="s">
        <v>159</v>
      </c>
      <c r="B39" s="229">
        <v>0.18626995269488891</v>
      </c>
      <c r="C39" s="229">
        <v>0.38437929199976961</v>
      </c>
      <c r="D39" s="229">
        <v>0.77977200751381093</v>
      </c>
      <c r="E39" s="229">
        <v>0.58498038621260284</v>
      </c>
      <c r="F39" s="229">
        <v>0.58168724344751066</v>
      </c>
      <c r="G39" s="229">
        <v>0.93130180743817226</v>
      </c>
      <c r="H39" s="229">
        <v>0.70021240389668959</v>
      </c>
      <c r="I39" s="229">
        <v>0.54810614727663387</v>
      </c>
      <c r="J39" s="229">
        <v>0</v>
      </c>
      <c r="K39" s="229">
        <v>0.15285003080245019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2.0156964378039099E-2</v>
      </c>
      <c r="T39" s="229">
        <v>5.6040236970153277E-2</v>
      </c>
      <c r="U39" s="229">
        <v>4.346988336480978E-2</v>
      </c>
      <c r="V39" s="229">
        <v>0.1245948620340222</v>
      </c>
      <c r="W39" s="229">
        <v>0.14265992252157261</v>
      </c>
      <c r="X39" s="229">
        <v>2.7609711797256631E-2</v>
      </c>
      <c r="Y39" s="229">
        <v>2.3656949683270059E-2</v>
      </c>
      <c r="DA39" s="73" t="s">
        <v>3014</v>
      </c>
    </row>
    <row r="40" spans="1:105" ht="12" customHeight="1" x14ac:dyDescent="0.25">
      <c r="A40" s="64" t="s">
        <v>32</v>
      </c>
      <c r="B40" s="229">
        <v>6.32448698335544</v>
      </c>
      <c r="C40" s="229">
        <v>5.1711009828330781</v>
      </c>
      <c r="D40" s="229">
        <v>5.3824192465415779</v>
      </c>
      <c r="E40" s="229">
        <v>5.5722088952725848</v>
      </c>
      <c r="F40" s="229">
        <v>5.3428183583584294</v>
      </c>
      <c r="G40" s="229">
        <v>3.8036165181565931</v>
      </c>
      <c r="H40" s="229">
        <v>5.0658692226465938</v>
      </c>
      <c r="I40" s="229">
        <v>1.705711421477268</v>
      </c>
      <c r="J40" s="229">
        <v>0.49910115066348387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9.98882932505301E-3</v>
      </c>
      <c r="T40" s="229">
        <v>7.9804550800879996E-3</v>
      </c>
      <c r="U40" s="229">
        <v>1.18662175782091E-2</v>
      </c>
      <c r="V40" s="229">
        <v>1.2370274718184211E-2</v>
      </c>
      <c r="W40" s="229">
        <v>1.2545048536149911E-2</v>
      </c>
      <c r="X40" s="229">
        <v>6.6250473174725476E-3</v>
      </c>
      <c r="Y40" s="229">
        <v>6.9579344071850589E-3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8.9209617957181186E-2</v>
      </c>
      <c r="Y41" s="229">
        <v>1.127233035591743E-2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4.6348326354632249E-2</v>
      </c>
      <c r="F42" s="229">
        <v>1.8434963517449169E-2</v>
      </c>
      <c r="G42" s="229">
        <v>0</v>
      </c>
      <c r="H42" s="229">
        <v>2.2791071452212611E-2</v>
      </c>
      <c r="I42" s="229">
        <v>1.0212326578238631</v>
      </c>
      <c r="J42" s="229">
        <v>0.60146682986656419</v>
      </c>
      <c r="K42" s="229">
        <v>0.96761024049270594</v>
      </c>
      <c r="L42" s="229">
        <v>1.8549521885279669</v>
      </c>
      <c r="M42" s="229">
        <v>1.8270554623458071</v>
      </c>
      <c r="N42" s="229">
        <v>1.258784754515186</v>
      </c>
      <c r="O42" s="229">
        <v>0.3239831393399869</v>
      </c>
      <c r="P42" s="229">
        <v>0.39731361649965968</v>
      </c>
      <c r="Q42" s="229">
        <v>0.26830918508012519</v>
      </c>
      <c r="R42" s="229">
        <v>4.4386329825387323E-2</v>
      </c>
      <c r="S42" s="229">
        <v>0.27972568718780721</v>
      </c>
      <c r="T42" s="229">
        <v>0.39586922832859622</v>
      </c>
      <c r="U42" s="229">
        <v>0.7617542214216223</v>
      </c>
      <c r="V42" s="229">
        <v>0.84783799174944507</v>
      </c>
      <c r="W42" s="229">
        <v>0.64426334986911937</v>
      </c>
      <c r="X42" s="229">
        <v>0.24065654349199009</v>
      </c>
      <c r="Y42" s="229">
        <v>0.1762766365339507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2.2827085453138052</v>
      </c>
      <c r="H44" s="229">
        <v>3.6008592062989719</v>
      </c>
      <c r="I44" s="229">
        <v>5.5513487226772638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1.0000000000000002</v>
      </c>
      <c r="D52" s="232">
        <f t="shared" si="1"/>
        <v>0.99999999999999989</v>
      </c>
      <c r="E52" s="232">
        <f t="shared" si="1"/>
        <v>0.99999999999999978</v>
      </c>
      <c r="F52" s="232">
        <f t="shared" si="1"/>
        <v>1</v>
      </c>
      <c r="G52" s="232">
        <f t="shared" si="1"/>
        <v>1</v>
      </c>
      <c r="H52" s="232">
        <f t="shared" si="1"/>
        <v>1</v>
      </c>
      <c r="I52" s="232">
        <f t="shared" si="1"/>
        <v>0.99999999999999989</v>
      </c>
      <c r="J52" s="232">
        <f t="shared" si="1"/>
        <v>1.0000000000000002</v>
      </c>
      <c r="K52" s="232">
        <f t="shared" si="1"/>
        <v>0.99999999999999989</v>
      </c>
      <c r="L52" s="232">
        <f t="shared" si="1"/>
        <v>1</v>
      </c>
      <c r="M52" s="232">
        <f t="shared" si="1"/>
        <v>1.0000000000000002</v>
      </c>
      <c r="N52" s="232">
        <f t="shared" si="1"/>
        <v>1.0000000000000002</v>
      </c>
      <c r="O52" s="232">
        <f t="shared" si="1"/>
        <v>1.0000000000000002</v>
      </c>
      <c r="P52" s="232">
        <f t="shared" si="1"/>
        <v>0.99999999999999956</v>
      </c>
      <c r="Q52" s="232">
        <f t="shared" si="1"/>
        <v>0.99999999999999989</v>
      </c>
      <c r="R52" s="232">
        <f t="shared" si="1"/>
        <v>1.0000000000000002</v>
      </c>
      <c r="S52" s="232">
        <f t="shared" si="1"/>
        <v>1</v>
      </c>
      <c r="T52" s="232">
        <f t="shared" si="1"/>
        <v>1</v>
      </c>
      <c r="U52" s="232">
        <f t="shared" si="1"/>
        <v>0.99999999999999989</v>
      </c>
      <c r="V52" s="232">
        <f t="shared" si="1"/>
        <v>1</v>
      </c>
      <c r="W52" s="232">
        <f t="shared" si="1"/>
        <v>0.99999999999999989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4.2871751353458281E-3</v>
      </c>
      <c r="C57" s="300">
        <f t="shared" si="6"/>
        <v>6.5266329435289643E-3</v>
      </c>
      <c r="D57" s="300">
        <f t="shared" si="6"/>
        <v>1.0280726223451674E-2</v>
      </c>
      <c r="E57" s="300">
        <f t="shared" si="6"/>
        <v>7.9215128996812934E-3</v>
      </c>
      <c r="F57" s="300">
        <f t="shared" si="6"/>
        <v>7.7256580706762086E-3</v>
      </c>
      <c r="G57" s="300">
        <f t="shared" si="6"/>
        <v>1.2690976358113226E-2</v>
      </c>
      <c r="H57" s="300">
        <f t="shared" si="6"/>
        <v>9.6548470029050697E-3</v>
      </c>
      <c r="I57" s="300">
        <f t="shared" si="6"/>
        <v>9.9895167502831294E-3</v>
      </c>
      <c r="J57" s="300">
        <f t="shared" si="6"/>
        <v>1.2943760318146482E-2</v>
      </c>
      <c r="K57" s="300">
        <f t="shared" si="6"/>
        <v>4.8983566605632939E-2</v>
      </c>
      <c r="L57" s="300">
        <f t="shared" si="6"/>
        <v>3.5488723459558127E-2</v>
      </c>
      <c r="M57" s="300">
        <f t="shared" si="6"/>
        <v>2.946582925070617E-2</v>
      </c>
      <c r="N57" s="300">
        <f t="shared" si="6"/>
        <v>2.9435904821943193E-2</v>
      </c>
      <c r="O57" s="300">
        <f t="shared" si="6"/>
        <v>2.7741735830125611E-2</v>
      </c>
      <c r="P57" s="300">
        <f t="shared" si="6"/>
        <v>3.4293524760262858E-2</v>
      </c>
      <c r="Q57" s="300">
        <f t="shared" si="6"/>
        <v>2.1397475701543746E-2</v>
      </c>
      <c r="R57" s="300">
        <f t="shared" si="6"/>
        <v>1.0485536303641182E-2</v>
      </c>
      <c r="S57" s="300">
        <f t="shared" si="6"/>
        <v>1.889390854212054E-2</v>
      </c>
      <c r="T57" s="300">
        <f t="shared" si="6"/>
        <v>2.2804133083739263E-2</v>
      </c>
      <c r="U57" s="300">
        <f t="shared" si="6"/>
        <v>2.8103398963193978E-2</v>
      </c>
      <c r="V57" s="300">
        <f t="shared" si="6"/>
        <v>3.5463425453102583E-2</v>
      </c>
      <c r="W57" s="300">
        <f t="shared" si="6"/>
        <v>2.4313075248956876E-2</v>
      </c>
      <c r="X57" s="300">
        <f t="shared" si="6"/>
        <v>1.3743217019277212E-2</v>
      </c>
      <c r="Y57" s="300">
        <f t="shared" si="6"/>
        <v>1.7019869784529712E-2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0.82861235548616929</v>
      </c>
      <c r="C58" s="301">
        <f t="shared" si="7"/>
        <v>0.8111706655358849</v>
      </c>
      <c r="D58" s="301">
        <f t="shared" si="7"/>
        <v>0.80877842469745842</v>
      </c>
      <c r="E58" s="301">
        <f t="shared" si="7"/>
        <v>0.80820836814057817</v>
      </c>
      <c r="F58" s="301">
        <f t="shared" si="7"/>
        <v>0.80490046436412854</v>
      </c>
      <c r="G58" s="301">
        <f t="shared" si="7"/>
        <v>0.8178478344952067</v>
      </c>
      <c r="H58" s="301">
        <f t="shared" si="7"/>
        <v>0.82170323137809875</v>
      </c>
      <c r="I58" s="301">
        <f t="shared" si="7"/>
        <v>0.8454659381900469</v>
      </c>
      <c r="J58" s="301">
        <f t="shared" si="7"/>
        <v>0.65470946113299922</v>
      </c>
      <c r="K58" s="301">
        <f t="shared" si="7"/>
        <v>0.60586807480436067</v>
      </c>
      <c r="L58" s="301">
        <f t="shared" si="7"/>
        <v>0.69771352930006791</v>
      </c>
      <c r="M58" s="301">
        <f t="shared" si="7"/>
        <v>0.71386919091020773</v>
      </c>
      <c r="N58" s="301">
        <f t="shared" si="7"/>
        <v>0.66332276097118414</v>
      </c>
      <c r="O58" s="301">
        <f t="shared" si="7"/>
        <v>0.41775776156140643</v>
      </c>
      <c r="P58" s="301">
        <f t="shared" si="7"/>
        <v>0.40811244066165731</v>
      </c>
      <c r="Q58" s="301">
        <f t="shared" si="7"/>
        <v>0.38389542258642473</v>
      </c>
      <c r="R58" s="301">
        <f t="shared" si="7"/>
        <v>0.14092535951280319</v>
      </c>
      <c r="S58" s="301">
        <f t="shared" si="7"/>
        <v>0.40687283515062228</v>
      </c>
      <c r="T58" s="301">
        <f t="shared" si="7"/>
        <v>0.44404014082382204</v>
      </c>
      <c r="U58" s="301">
        <f t="shared" si="7"/>
        <v>0.54119394144646493</v>
      </c>
      <c r="V58" s="301">
        <f t="shared" si="7"/>
        <v>0.52855549815157854</v>
      </c>
      <c r="W58" s="301">
        <f t="shared" si="7"/>
        <v>0.48804663400629705</v>
      </c>
      <c r="X58" s="301">
        <f t="shared" si="7"/>
        <v>0.41103952311264386</v>
      </c>
      <c r="Y58" s="301">
        <f t="shared" si="7"/>
        <v>0.32658594901084376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0.16710046937848486</v>
      </c>
      <c r="C60" s="301">
        <f t="shared" si="9"/>
        <v>0.18230270152058625</v>
      </c>
      <c r="D60" s="301">
        <f t="shared" si="9"/>
        <v>0.18094084907908989</v>
      </c>
      <c r="E60" s="301">
        <f t="shared" si="9"/>
        <v>0.18387011895974031</v>
      </c>
      <c r="F60" s="301">
        <f t="shared" si="9"/>
        <v>0.18737387756519533</v>
      </c>
      <c r="G60" s="301">
        <f t="shared" si="9"/>
        <v>0.16946118914668012</v>
      </c>
      <c r="H60" s="301">
        <f t="shared" si="9"/>
        <v>0.16864192161899613</v>
      </c>
      <c r="I60" s="301">
        <f t="shared" si="9"/>
        <v>0.14454454505966985</v>
      </c>
      <c r="J60" s="301">
        <f t="shared" si="9"/>
        <v>0.33234677854885447</v>
      </c>
      <c r="K60" s="301">
        <f t="shared" si="9"/>
        <v>0.3451483585900062</v>
      </c>
      <c r="L60" s="301">
        <f t="shared" si="9"/>
        <v>0.26679774724037397</v>
      </c>
      <c r="M60" s="301">
        <f t="shared" si="9"/>
        <v>0.25666497983908626</v>
      </c>
      <c r="N60" s="301">
        <f t="shared" si="9"/>
        <v>0.30724133420687288</v>
      </c>
      <c r="O60" s="301">
        <f t="shared" si="9"/>
        <v>0.55450050260846817</v>
      </c>
      <c r="P60" s="301">
        <f t="shared" si="9"/>
        <v>0.55759403457807932</v>
      </c>
      <c r="Q60" s="301">
        <f t="shared" si="9"/>
        <v>0.59470710171203156</v>
      </c>
      <c r="R60" s="301">
        <f t="shared" si="9"/>
        <v>0.84858910418355582</v>
      </c>
      <c r="S60" s="301">
        <f t="shared" si="9"/>
        <v>0.5742332563072573</v>
      </c>
      <c r="T60" s="301">
        <f t="shared" si="9"/>
        <v>0.53315572609243866</v>
      </c>
      <c r="U60" s="301">
        <f t="shared" si="9"/>
        <v>0.43070265959034099</v>
      </c>
      <c r="V60" s="301">
        <f t="shared" si="9"/>
        <v>0.43598107639531902</v>
      </c>
      <c r="W60" s="301">
        <f t="shared" si="9"/>
        <v>0.4876402907447458</v>
      </c>
      <c r="X60" s="301">
        <f t="shared" si="9"/>
        <v>0.57521725986807892</v>
      </c>
      <c r="Y60" s="301">
        <f t="shared" si="9"/>
        <v>0.65639418120462656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9.9970663164793555E-2</v>
      </c>
      <c r="C61" s="302">
        <f t="shared" si="10"/>
        <v>0.11658592910810459</v>
      </c>
      <c r="D61" s="302">
        <f t="shared" si="10"/>
        <v>0.11541788341211083</v>
      </c>
      <c r="E61" s="302">
        <f t="shared" si="10"/>
        <v>0.11839333627077367</v>
      </c>
      <c r="F61" s="302">
        <f t="shared" si="10"/>
        <v>0.12216508380738128</v>
      </c>
      <c r="G61" s="302">
        <f t="shared" si="10"/>
        <v>0.10320346769412243</v>
      </c>
      <c r="H61" s="302">
        <f t="shared" si="10"/>
        <v>0.10207185622911742</v>
      </c>
      <c r="I61" s="302">
        <f t="shared" si="10"/>
        <v>7.6049350394518739E-2</v>
      </c>
      <c r="J61" s="302">
        <f t="shared" si="10"/>
        <v>0.27930566835886517</v>
      </c>
      <c r="K61" s="302">
        <f t="shared" si="10"/>
        <v>0.29606412012385913</v>
      </c>
      <c r="L61" s="302">
        <f t="shared" si="10"/>
        <v>0.21027267408103956</v>
      </c>
      <c r="M61" s="302">
        <f t="shared" si="10"/>
        <v>0.19883106011722823</v>
      </c>
      <c r="N61" s="302">
        <f t="shared" si="10"/>
        <v>0.2535024198565069</v>
      </c>
      <c r="O61" s="302">
        <f t="shared" si="10"/>
        <v>0.52065597037067834</v>
      </c>
      <c r="P61" s="302">
        <f t="shared" si="10"/>
        <v>0.52453091540827246</v>
      </c>
      <c r="Q61" s="302">
        <f t="shared" si="10"/>
        <v>0.56360591772180557</v>
      </c>
      <c r="R61" s="302">
        <f t="shared" si="10"/>
        <v>0.83717207423939255</v>
      </c>
      <c r="S61" s="302">
        <f t="shared" si="10"/>
        <v>0.54127056344317248</v>
      </c>
      <c r="T61" s="302">
        <f t="shared" si="10"/>
        <v>0.49718193399623711</v>
      </c>
      <c r="U61" s="302">
        <f t="shared" si="10"/>
        <v>0.38685797857299231</v>
      </c>
      <c r="V61" s="302">
        <f t="shared" si="10"/>
        <v>0.39316029544850534</v>
      </c>
      <c r="W61" s="302">
        <f t="shared" si="10"/>
        <v>0.44810132448727985</v>
      </c>
      <c r="X61" s="302">
        <f t="shared" si="10"/>
        <v>0.54191700390396125</v>
      </c>
      <c r="Y61" s="302">
        <f t="shared" si="10"/>
        <v>0.62993590873975458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6.7129806213691301E-2</v>
      </c>
      <c r="C62" s="302">
        <f t="shared" si="11"/>
        <v>6.5716772412481667E-2</v>
      </c>
      <c r="D62" s="302">
        <f t="shared" si="11"/>
        <v>6.5522965666979058E-2</v>
      </c>
      <c r="E62" s="302">
        <f t="shared" si="11"/>
        <v>6.5476782688966645E-2</v>
      </c>
      <c r="F62" s="302">
        <f t="shared" si="11"/>
        <v>6.5208793757814035E-2</v>
      </c>
      <c r="G62" s="302">
        <f t="shared" si="11"/>
        <v>6.6257721452557691E-2</v>
      </c>
      <c r="H62" s="302">
        <f t="shared" si="11"/>
        <v>6.6570065389878724E-2</v>
      </c>
      <c r="I62" s="302">
        <f t="shared" si="11"/>
        <v>6.8495194665151096E-2</v>
      </c>
      <c r="J62" s="302">
        <f t="shared" si="11"/>
        <v>5.3041110189989277E-2</v>
      </c>
      <c r="K62" s="302">
        <f t="shared" si="11"/>
        <v>4.9084238466147054E-2</v>
      </c>
      <c r="L62" s="302">
        <f t="shared" si="11"/>
        <v>5.652507315933445E-2</v>
      </c>
      <c r="M62" s="302">
        <f t="shared" si="11"/>
        <v>5.7833919721858078E-2</v>
      </c>
      <c r="N62" s="302">
        <f t="shared" si="11"/>
        <v>5.3738914350365992E-2</v>
      </c>
      <c r="O62" s="302">
        <f t="shared" si="11"/>
        <v>3.3844532237789875E-2</v>
      </c>
      <c r="P62" s="302">
        <f t="shared" si="11"/>
        <v>3.3063119169806927E-2</v>
      </c>
      <c r="Q62" s="302">
        <f t="shared" si="11"/>
        <v>3.1101183990225899E-2</v>
      </c>
      <c r="R62" s="302">
        <f t="shared" si="11"/>
        <v>1.1417029944163271E-2</v>
      </c>
      <c r="S62" s="302">
        <f t="shared" si="11"/>
        <v>3.2962692864084778E-2</v>
      </c>
      <c r="T62" s="302">
        <f t="shared" si="11"/>
        <v>3.5973792096201627E-2</v>
      </c>
      <c r="U62" s="302">
        <f t="shared" si="11"/>
        <v>4.3844681017348626E-2</v>
      </c>
      <c r="V62" s="302">
        <f t="shared" si="11"/>
        <v>4.282078094681363E-2</v>
      </c>
      <c r="W62" s="302">
        <f t="shared" si="11"/>
        <v>3.9538966257465974E-2</v>
      </c>
      <c r="X62" s="302">
        <f t="shared" si="11"/>
        <v>3.3300255964117627E-2</v>
      </c>
      <c r="Y62" s="302">
        <f t="shared" si="11"/>
        <v>2.6458272464871958E-2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2.0960339793169611</v>
      </c>
      <c r="C69" s="322">
        <f>IF(C$5=0,0,C$5/WWP_fec!C$5)</f>
        <v>1.7020593373681028</v>
      </c>
      <c r="D69" s="322">
        <f>IF(D$5=0,0,D$5/WWP_fec!D$5)</f>
        <v>1.6953102845229691</v>
      </c>
      <c r="E69" s="322">
        <f>IF(E$5=0,0,E$5/WWP_fec!E$5)</f>
        <v>1.6249834650661186</v>
      </c>
      <c r="F69" s="322">
        <f>IF(F$5=0,0,F$5/WWP_fec!F$5)</f>
        <v>1.5629000911398265</v>
      </c>
      <c r="G69" s="322">
        <f>IF(G$5=0,0,G$5/WWP_fec!G$5)</f>
        <v>1.9055887690818252</v>
      </c>
      <c r="H69" s="322">
        <f>IF(H$5=0,0,H$5/WWP_fec!H$5)</f>
        <v>1.9548696457446237</v>
      </c>
      <c r="I69" s="322">
        <f>IF(I$5=0,0,I$5/WWP_fec!I$5)</f>
        <v>2.1453656116856359</v>
      </c>
      <c r="J69" s="322">
        <f>IF(J$5=0,0,J$5/WWP_fec!J$5)</f>
        <v>0.44397780708005719</v>
      </c>
      <c r="K69" s="322">
        <f>IF(K$5=0,0,K$5/WWP_fec!K$5)</f>
        <v>0.44877477952458245</v>
      </c>
      <c r="L69" s="322">
        <f>IF(L$5=0,0,L$5/WWP_fec!L$5)</f>
        <v>0.64402052081882621</v>
      </c>
      <c r="M69" s="322">
        <f>IF(M$5=0,0,M$5/WWP_fec!M$5)</f>
        <v>0.66129257031127753</v>
      </c>
      <c r="N69" s="322">
        <f>IF(N$5=0,0,N$5/WWP_fec!N$5)</f>
        <v>0.52035514285349649</v>
      </c>
      <c r="O69" s="322">
        <f>IF(O$5=0,0,O$5/WWP_fec!O$5)</f>
        <v>0.20983053739799171</v>
      </c>
      <c r="P69" s="322">
        <f>IF(P$5=0,0,P$5/WWP_fec!P$5)</f>
        <v>0.1882649200059657</v>
      </c>
      <c r="Q69" s="322">
        <f>IF(Q$5=0,0,Q$5/WWP_fec!Q$5)</f>
        <v>0.18271355196474956</v>
      </c>
      <c r="R69" s="322">
        <f>IF(R$5=0,0,R$5/WWP_fec!R$5)</f>
        <v>6.7224862805893085E-2</v>
      </c>
      <c r="S69" s="322">
        <f>IF(S$5=0,0,S$5/WWP_fec!S$5)</f>
        <v>0.18202197282608085</v>
      </c>
      <c r="T69" s="322">
        <f>IF(T$5=0,0,T$5/WWP_fec!T$5)</f>
        <v>0.20835460250133836</v>
      </c>
      <c r="U69" s="322">
        <f>IF(U$5=0,0,U$5/WWP_fec!U$5)</f>
        <v>0.28467815050754663</v>
      </c>
      <c r="V69" s="322">
        <f>IF(V$5=0,0,V$5/WWP_fec!V$5)</f>
        <v>0.29310978315231356</v>
      </c>
      <c r="W69" s="322">
        <f>IF(W$5=0,0,W$5/WWP_fec!W$5)</f>
        <v>0.23647432386531209</v>
      </c>
      <c r="X69" s="322">
        <f>IF(X$5=0,0,X$5/WWP_fec!X$5)</f>
        <v>0.16524005398250058</v>
      </c>
      <c r="Y69" s="322">
        <f>IF(Y$5=0,0,Y$5/WWP_fec!Y$5)</f>
        <v>0.13824097747933328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0.56872661397101398</v>
      </c>
      <c r="C74" s="336">
        <f>IF(C$10=0,0,C$10/WWP_fec!C$10)</f>
        <v>0.61116141396426116</v>
      </c>
      <c r="D74" s="336">
        <f>IF(D$10=0,0,D$10/WWP_fec!D$10)</f>
        <v>0.92975640198031195</v>
      </c>
      <c r="E74" s="336">
        <f>IF(E$10=0,0,E$10/WWP_fec!E$10)</f>
        <v>0.67085879100832357</v>
      </c>
      <c r="F74" s="336">
        <f>IF(F$10=0,0,F$10/WWP_fec!F$10)</f>
        <v>0.63144193383645431</v>
      </c>
      <c r="G74" s="336">
        <f>IF(G$10=0,0,G$10/WWP_fec!G$10)</f>
        <v>1.3682823300724387</v>
      </c>
      <c r="H74" s="336">
        <f>IF(H$10=0,0,H$10/WWP_fec!H$10)</f>
        <v>1.1409762798132361</v>
      </c>
      <c r="I74" s="336">
        <f>IF(I$10=0,0,I$10/WWP_fec!I$10)</f>
        <v>1.0881475187042569</v>
      </c>
      <c r="J74" s="336">
        <f>IF(J$10=0,0,J$10/WWP_fec!J$10)</f>
        <v>0.22960439880490016</v>
      </c>
      <c r="K74" s="336">
        <f>IF(K$10=0,0,K$10/WWP_fec!K$10)</f>
        <v>1.2315377894914046</v>
      </c>
      <c r="L74" s="336">
        <f>IF(L$10=0,0,L$10/WWP_fec!L$10)</f>
        <v>1.1706657422816975</v>
      </c>
      <c r="M74" s="336">
        <f>IF(M$10=0,0,M$10/WWP_fec!M$10)</f>
        <v>0.94967621872265007</v>
      </c>
      <c r="N74" s="336">
        <f>IF(N$10=0,0,N$10/WWP_fec!N$10)</f>
        <v>0.74759276238783379</v>
      </c>
      <c r="O74" s="336">
        <f>IF(O$10=0,0,O$10/WWP_fec!O$10)</f>
        <v>0.30153597932683185</v>
      </c>
      <c r="P74" s="336">
        <f>IF(P$10=0,0,P$10/WWP_fec!P$10)</f>
        <v>0.33851144492711022</v>
      </c>
      <c r="Q74" s="336">
        <f>IF(Q$10=0,0,Q$10/WWP_fec!Q$10)</f>
        <v>0.18978555672126102</v>
      </c>
      <c r="R74" s="336">
        <f>IF(R$10=0,0,R$10/WWP_fec!R$10)</f>
        <v>3.2823673766484145E-2</v>
      </c>
      <c r="S74" s="336">
        <f>IF(S$10=0,0,S$10/WWP_fec!S$10)</f>
        <v>0.15387765022227756</v>
      </c>
      <c r="T74" s="336">
        <f>IF(T$10=0,0,T$10/WWP_fec!T$10)</f>
        <v>0.21904512685737998</v>
      </c>
      <c r="U74" s="336">
        <f>IF(U$10=0,0,U$10/WWP_fec!U$10)</f>
        <v>0.37424712851459457</v>
      </c>
      <c r="V74" s="336">
        <f>IF(V$10=0,0,V$10/WWP_fec!V$10)</f>
        <v>0.52836920085836592</v>
      </c>
      <c r="W74" s="336">
        <f>IF(W$10=0,0,W$10/WWP_fec!W$10)</f>
        <v>0.25867426098914642</v>
      </c>
      <c r="X74" s="336">
        <f>IF(X$10=0,0,X$10/WWP_fec!X$10)</f>
        <v>9.6225083503477082E-2</v>
      </c>
      <c r="Y74" s="336">
        <f>IF(Y$10=0,0,Y$10/WWP_fec!Y$10)</f>
        <v>0.1075320067697344</v>
      </c>
      <c r="DA74" s="68"/>
    </row>
    <row r="75" spans="1:105" ht="12" customHeight="1" x14ac:dyDescent="0.25">
      <c r="A75" s="174" t="s">
        <v>2898</v>
      </c>
      <c r="B75" s="349">
        <f>IF(B$16=0,0,B$16/WWP_fec!B$16)</f>
        <v>2.5591714913653916</v>
      </c>
      <c r="C75" s="349">
        <f>IF(C$16=0,0,C$16/WWP_fec!C$16)</f>
        <v>2.1249590262002482</v>
      </c>
      <c r="D75" s="349">
        <f>IF(D$16=0,0,D$16/WWP_fec!D$16)</f>
        <v>2.123321160132364</v>
      </c>
      <c r="E75" s="349">
        <f>IF(E$16=0,0,E$16/WWP_fec!E$16)</f>
        <v>2.062922390680292</v>
      </c>
      <c r="F75" s="349">
        <f>IF(F$16=0,0,F$16/WWP_fec!F$16)</f>
        <v>1.9742326214362196</v>
      </c>
      <c r="G75" s="349">
        <f>IF(G$16=0,0,G$16/WWP_fec!G$16)</f>
        <v>2.3248448722091299</v>
      </c>
      <c r="H75" s="349">
        <f>IF(H$16=0,0,H$16/WWP_fec!H$16)</f>
        <v>2.3570749475055286</v>
      </c>
      <c r="I75" s="349">
        <f>IF(I$16=0,0,I$16/WWP_fec!I$16)</f>
        <v>2.8707562957595276</v>
      </c>
      <c r="J75" s="349">
        <f>IF(J$16=0,0,J$16/WWP_fec!J$16)</f>
        <v>0.52862540501285382</v>
      </c>
      <c r="K75" s="349">
        <f>IF(K$16=0,0,K$16/WWP_fec!K$16)</f>
        <v>0.40706325793344378</v>
      </c>
      <c r="L75" s="349">
        <f>IF(L$16=0,0,L$16/WWP_fec!L$16)</f>
        <v>0.70756917525595597</v>
      </c>
      <c r="M75" s="349">
        <f>IF(M$16=0,0,M$16/WWP_fec!M$16)</f>
        <v>0.77486475657171716</v>
      </c>
      <c r="N75" s="349">
        <f>IF(N$16=0,0,N$16/WWP_fec!N$16)</f>
        <v>0.56586681069641231</v>
      </c>
      <c r="O75" s="349">
        <f>IF(O$16=0,0,O$16/WWP_fec!O$16)</f>
        <v>0.13781835201605055</v>
      </c>
      <c r="P75" s="349">
        <f>IF(P$16=0,0,P$16/WWP_fec!P$16)</f>
        <v>0.12040353898078829</v>
      </c>
      <c r="Q75" s="349">
        <f>IF(Q$16=0,0,Q$16/WWP_fec!Q$16)</f>
        <v>0.11294716457281524</v>
      </c>
      <c r="R75" s="349">
        <f>IF(R$16=0,0,R$16/WWP_fec!R$16)</f>
        <v>1.5096589837819235E-2</v>
      </c>
      <c r="S75" s="349">
        <f>IF(S$16=0,0,S$16/WWP_fec!S$16)</f>
        <v>0.12394418222731531</v>
      </c>
      <c r="T75" s="349">
        <f>IF(T$16=0,0,T$16/WWP_fec!T$16)</f>
        <v>0.15345067971561974</v>
      </c>
      <c r="U75" s="349">
        <f>IF(U$16=0,0,U$16/WWP_fec!U$16)</f>
        <v>0.25663984238510512</v>
      </c>
      <c r="V75" s="349">
        <f>IF(V$16=0,0,V$16/WWP_fec!V$16)</f>
        <v>0.24757448280583183</v>
      </c>
      <c r="W75" s="349">
        <f>IF(W$16=0,0,W$16/WWP_fec!W$16)</f>
        <v>0.19493251282643842</v>
      </c>
      <c r="X75" s="349">
        <f>IF(X$16=0,0,X$16/WWP_fec!X$16)</f>
        <v>0.11601249282589017</v>
      </c>
      <c r="Y75" s="349">
        <f>IF(Y$16=0,0,Y$16/WWP_fec!Y$16)</f>
        <v>7.4117480205585354E-2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2.845954204103986</v>
      </c>
      <c r="C77" s="349">
        <f>IF(C$28=0,0,C$28/WWP_fec!C$28)</f>
        <v>2.6307385649189259</v>
      </c>
      <c r="D77" s="349">
        <f>IF(D$28=0,0,D$28/WWP_fec!D$28)</f>
        <v>2.6146898716812927</v>
      </c>
      <c r="E77" s="349">
        <f>IF(E$28=0,0,E$28/WWP_fec!E$28)</f>
        <v>2.5792160423259021</v>
      </c>
      <c r="F77" s="349">
        <f>IF(F$28=0,0,F$28/WWP_fec!F$28)</f>
        <v>2.5289399790458895</v>
      </c>
      <c r="G77" s="349">
        <f>IF(G$28=0,0,G$28/WWP_fec!G$28)</f>
        <v>2.6941123959156648</v>
      </c>
      <c r="H77" s="349">
        <f>IF(H$28=0,0,H$28/WWP_fec!H$28)</f>
        <v>2.7194704087311568</v>
      </c>
      <c r="I77" s="349">
        <f>IF(I$28=0,0,I$28/WWP_fec!I$28)</f>
        <v>2.7564115686463007</v>
      </c>
      <c r="J77" s="349">
        <f>IF(J$28=0,0,J$28/WWP_fec!J$28)</f>
        <v>1.5182117410990015</v>
      </c>
      <c r="K77" s="349">
        <f>IF(K$28=0,0,K$28/WWP_fec!K$28)</f>
        <v>1.3798832664532072</v>
      </c>
      <c r="L77" s="349">
        <f>IF(L$28=0,0,L$28/WWP_fec!L$28)</f>
        <v>1.5413985034872277</v>
      </c>
      <c r="M77" s="349">
        <f>IF(M$28=0,0,M$28/WWP_fec!M$28)</f>
        <v>1.567525636933587</v>
      </c>
      <c r="N77" s="349">
        <f>IF(N$28=0,0,N$28/WWP_fec!N$28)</f>
        <v>1.5038128783523212</v>
      </c>
      <c r="O77" s="349">
        <f>IF(O$28=0,0,O$28/WWP_fec!O$28)</f>
        <v>1.1788242828779518</v>
      </c>
      <c r="P77" s="349">
        <f>IF(P$28=0,0,P$28/WWP_fec!P$28)</f>
        <v>1.0653619917399704</v>
      </c>
      <c r="Q77" s="349">
        <f>IF(Q$28=0,0,Q$28/WWP_fec!Q$28)</f>
        <v>1.1431695088622895</v>
      </c>
      <c r="R77" s="349">
        <f>IF(R$28=0,0,R$28/WWP_fec!R$28)</f>
        <v>0.71204145829970178</v>
      </c>
      <c r="S77" s="349">
        <f>IF(S$28=0,0,S$28/WWP_fec!S$28)</f>
        <v>1.1203980122403574</v>
      </c>
      <c r="T77" s="349">
        <f>IF(T$28=0,0,T$28/WWP_fec!T$28)</f>
        <v>1.1597413458516457</v>
      </c>
      <c r="U77" s="349">
        <f>IF(U$28=0,0,U$28/WWP_fec!U$28)</f>
        <v>1.2277312053721898</v>
      </c>
      <c r="V77" s="349">
        <f>IF(V$28=0,0,V$28/WWP_fec!V$28)</f>
        <v>1.2431579909109147</v>
      </c>
      <c r="W77" s="349">
        <f>IF(W$28=0,0,W$28/WWP_fec!W$28)</f>
        <v>1.1961322184172509</v>
      </c>
      <c r="X77" s="349">
        <f>IF(X$28=0,0,X$28/WWP_fec!X$28)</f>
        <v>1.0646990044316704</v>
      </c>
      <c r="Y77" s="349">
        <f>IF(Y$28=0,0,Y$28/WWP_fec!Y$28)</f>
        <v>1.0081013288849847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BG: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2978.6849642247039</v>
      </c>
      <c r="C3" s="203">
        <v>3147.9996325997099</v>
      </c>
      <c r="D3" s="203">
        <v>3173.5136928608122</v>
      </c>
      <c r="E3" s="203">
        <v>3396.545179775851</v>
      </c>
      <c r="F3" s="203">
        <v>3654.7340610510041</v>
      </c>
      <c r="G3" s="203">
        <v>4666.0630261895949</v>
      </c>
      <c r="H3" s="203">
        <v>5711.5281486579488</v>
      </c>
      <c r="I3" s="203">
        <v>6592.41831061831</v>
      </c>
      <c r="J3" s="203">
        <v>7498.996376967867</v>
      </c>
      <c r="K3" s="203">
        <v>7717.3455255794643</v>
      </c>
      <c r="L3" s="203">
        <v>6533.9088953613564</v>
      </c>
      <c r="M3" s="203">
        <v>6319.4033219616203</v>
      </c>
      <c r="N3" s="203">
        <v>6164.094325203424</v>
      </c>
      <c r="O3" s="203">
        <v>5486.9235885001726</v>
      </c>
      <c r="P3" s="203">
        <v>5619.9806059039274</v>
      </c>
      <c r="Q3" s="203">
        <v>5721.8434436135412</v>
      </c>
      <c r="R3" s="203">
        <v>5512.4436061155247</v>
      </c>
      <c r="S3" s="203">
        <v>5756.0349168001503</v>
      </c>
      <c r="T3" s="203">
        <v>5626.5581200044426</v>
      </c>
      <c r="U3" s="203">
        <v>5579.0488542788962</v>
      </c>
      <c r="V3" s="203">
        <v>5941.2167378336708</v>
      </c>
      <c r="W3" s="203">
        <v>5396.6925020276967</v>
      </c>
      <c r="X3" s="203">
        <v>5086.4085733520342</v>
      </c>
      <c r="Y3" s="203">
        <v>6308.0245845802492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7831.5587927795586</v>
      </c>
      <c r="C5" s="203">
        <v>8192.4394262778242</v>
      </c>
      <c r="D5" s="203">
        <v>7281.3002828311764</v>
      </c>
      <c r="E5" s="203">
        <v>8554.0169789329448</v>
      </c>
      <c r="F5" s="203">
        <v>9006.077120341859</v>
      </c>
      <c r="G5" s="203">
        <v>10330.70335437482</v>
      </c>
      <c r="H5" s="203">
        <v>13083.96524452694</v>
      </c>
      <c r="I5" s="203">
        <v>14084.314920203809</v>
      </c>
      <c r="J5" s="203">
        <v>14740.41034509306</v>
      </c>
      <c r="K5" s="203">
        <v>15481.509184705599</v>
      </c>
      <c r="L5" s="203">
        <v>11029.797382660419</v>
      </c>
      <c r="M5" s="203">
        <v>12683.574492672749</v>
      </c>
      <c r="N5" s="203">
        <v>11536.22820149825</v>
      </c>
      <c r="O5" s="203">
        <v>11713.63415390684</v>
      </c>
      <c r="P5" s="203">
        <v>11940.24553763523</v>
      </c>
      <c r="Q5" s="203">
        <v>11856.44808254175</v>
      </c>
      <c r="R5" s="203">
        <v>8786.1205686057037</v>
      </c>
      <c r="S5" s="203">
        <v>8720.25870229664</v>
      </c>
      <c r="T5" s="203">
        <v>9742.591604403784</v>
      </c>
      <c r="U5" s="203">
        <v>10596.62753056681</v>
      </c>
      <c r="V5" s="203">
        <v>10585.303537862839</v>
      </c>
      <c r="W5" s="203">
        <v>12008.78036453916</v>
      </c>
      <c r="X5" s="203">
        <v>12552.60526436128</v>
      </c>
      <c r="Y5" s="203">
        <v>11983.762201596481</v>
      </c>
      <c r="DA5" s="112" t="s">
        <v>3025</v>
      </c>
    </row>
    <row r="6" spans="1:105" ht="12" customHeight="1" x14ac:dyDescent="0.25">
      <c r="A6" s="154" t="s">
        <v>2112</v>
      </c>
      <c r="B6" s="338">
        <v>9789.4484909744479</v>
      </c>
      <c r="C6" s="338">
        <v>9299.9760664257265</v>
      </c>
      <c r="D6" s="338">
        <v>9124.957607246015</v>
      </c>
      <c r="E6" s="338">
        <v>9609.8164805274209</v>
      </c>
      <c r="F6" s="338">
        <v>9759.794326899033</v>
      </c>
      <c r="G6" s="338">
        <v>11876.65811167496</v>
      </c>
      <c r="H6" s="338">
        <v>14618.0471382468</v>
      </c>
      <c r="I6" s="338">
        <v>15206.989427052309</v>
      </c>
      <c r="J6" s="338">
        <v>15937.144184345199</v>
      </c>
      <c r="K6" s="338">
        <v>17479.990709440051</v>
      </c>
      <c r="L6" s="338">
        <v>16990.518284891321</v>
      </c>
      <c r="M6" s="338">
        <v>17060.564847397891</v>
      </c>
      <c r="N6" s="338">
        <v>17779.946402183268</v>
      </c>
      <c r="O6" s="338">
        <v>17410.370903432111</v>
      </c>
      <c r="P6" s="338">
        <v>17080.761046613479</v>
      </c>
      <c r="Q6" s="338">
        <v>17080.761046613479</v>
      </c>
      <c r="R6" s="338">
        <v>16591.288622064749</v>
      </c>
      <c r="S6" s="338">
        <v>16456.235804817559</v>
      </c>
      <c r="T6" s="338">
        <v>16101.816197516029</v>
      </c>
      <c r="U6" s="338">
        <v>15612.34377296731</v>
      </c>
      <c r="V6" s="338">
        <v>15437.3253137876</v>
      </c>
      <c r="W6" s="338">
        <v>15528.02980016015</v>
      </c>
      <c r="X6" s="338">
        <v>16118.97991358895</v>
      </c>
      <c r="Y6" s="338">
        <v>15629.507489040219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799.31283865041803</v>
      </c>
      <c r="F7" s="340">
        <v>639.45027092033445</v>
      </c>
      <c r="G7" s="340">
        <v>2291.8822439556411</v>
      </c>
      <c r="H7" s="340">
        <v>3055.842991940855</v>
      </c>
      <c r="I7" s="340">
        <v>1078.414713354226</v>
      </c>
      <c r="J7" s="340">
        <v>1219.627181841613</v>
      </c>
      <c r="K7" s="340">
        <v>1542.84652509485</v>
      </c>
      <c r="L7" s="340">
        <v>0</v>
      </c>
      <c r="M7" s="340">
        <v>519.5533451227717</v>
      </c>
      <c r="N7" s="340">
        <v>759.34719671789719</v>
      </c>
      <c r="O7" s="340">
        <v>119.8969257975627</v>
      </c>
      <c r="P7" s="340">
        <v>159.86256773008361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405.15845174156817</v>
      </c>
      <c r="X7" s="340">
        <v>1080.422537977515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489.47242454872139</v>
      </c>
      <c r="D8" s="342">
        <f t="shared" si="0"/>
        <v>175.0184591797115</v>
      </c>
      <c r="E8" s="342">
        <f t="shared" si="0"/>
        <v>314.45396536901171</v>
      </c>
      <c r="F8" s="342">
        <f t="shared" si="0"/>
        <v>489.47242454872321</v>
      </c>
      <c r="G8" s="342">
        <f t="shared" si="0"/>
        <v>175.01845917971332</v>
      </c>
      <c r="H8" s="342">
        <f t="shared" si="0"/>
        <v>314.45396536901535</v>
      </c>
      <c r="I8" s="342">
        <f t="shared" si="0"/>
        <v>489.47242454871775</v>
      </c>
      <c r="J8" s="342">
        <f t="shared" si="0"/>
        <v>489.47242454872139</v>
      </c>
      <c r="K8" s="342">
        <f t="shared" si="0"/>
        <v>0</v>
      </c>
      <c r="L8" s="342">
        <f t="shared" si="0"/>
        <v>489.47242454873049</v>
      </c>
      <c r="M8" s="342">
        <f t="shared" si="0"/>
        <v>449.50678261620124</v>
      </c>
      <c r="N8" s="342">
        <f t="shared" si="0"/>
        <v>39.965641932518338</v>
      </c>
      <c r="O8" s="342">
        <f t="shared" si="0"/>
        <v>489.47242454871957</v>
      </c>
      <c r="P8" s="342">
        <f t="shared" si="0"/>
        <v>489.47242454871594</v>
      </c>
      <c r="Q8" s="342">
        <f t="shared" si="0"/>
        <v>0</v>
      </c>
      <c r="R8" s="342">
        <f t="shared" si="0"/>
        <v>489.47242454873049</v>
      </c>
      <c r="S8" s="342">
        <f t="shared" si="0"/>
        <v>135.05281724718952</v>
      </c>
      <c r="T8" s="342">
        <f t="shared" si="0"/>
        <v>354.41960730153005</v>
      </c>
      <c r="U8" s="342">
        <f t="shared" si="0"/>
        <v>489.47242454871957</v>
      </c>
      <c r="V8" s="342">
        <f t="shared" si="0"/>
        <v>175.01845917970968</v>
      </c>
      <c r="W8" s="342">
        <f t="shared" si="0"/>
        <v>314.45396536901899</v>
      </c>
      <c r="X8" s="342">
        <f t="shared" si="0"/>
        <v>489.47242454871412</v>
      </c>
      <c r="Y8" s="342">
        <f t="shared" si="0"/>
        <v>489.47242454873049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1957.8896981948892</v>
      </c>
      <c r="C9" s="343">
        <f t="shared" si="1"/>
        <v>1107.5366401479023</v>
      </c>
      <c r="D9" s="343">
        <f t="shared" si="1"/>
        <v>1843.6573244148385</v>
      </c>
      <c r="E9" s="343">
        <f t="shared" si="1"/>
        <v>1055.7995015944762</v>
      </c>
      <c r="F9" s="343">
        <f t="shared" si="1"/>
        <v>753.71720655717399</v>
      </c>
      <c r="G9" s="343">
        <f t="shared" si="1"/>
        <v>1545.95475730014</v>
      </c>
      <c r="H9" s="343">
        <f t="shared" si="1"/>
        <v>1534.0818937198601</v>
      </c>
      <c r="I9" s="343">
        <f t="shared" si="1"/>
        <v>1122.6745068484997</v>
      </c>
      <c r="J9" s="343">
        <f t="shared" si="1"/>
        <v>1196.7338392521397</v>
      </c>
      <c r="K9" s="343">
        <f t="shared" si="1"/>
        <v>1998.4815247344523</v>
      </c>
      <c r="L9" s="343">
        <f t="shared" si="1"/>
        <v>5960.7209022309016</v>
      </c>
      <c r="M9" s="343">
        <f t="shared" si="1"/>
        <v>4376.9903547251415</v>
      </c>
      <c r="N9" s="343">
        <f t="shared" si="1"/>
        <v>6243.718200685018</v>
      </c>
      <c r="O9" s="343">
        <f t="shared" si="1"/>
        <v>5696.7367495252711</v>
      </c>
      <c r="P9" s="343">
        <f t="shared" si="1"/>
        <v>5140.5155089782493</v>
      </c>
      <c r="Q9" s="343">
        <f t="shared" si="1"/>
        <v>5224.3129640717289</v>
      </c>
      <c r="R9" s="343">
        <f t="shared" si="1"/>
        <v>7805.168053459045</v>
      </c>
      <c r="S9" s="343">
        <f t="shared" si="1"/>
        <v>7735.9771025209193</v>
      </c>
      <c r="T9" s="343">
        <f t="shared" si="1"/>
        <v>6359.2245931122452</v>
      </c>
      <c r="U9" s="343">
        <f t="shared" si="1"/>
        <v>5015.7162424005001</v>
      </c>
      <c r="V9" s="343">
        <f t="shared" si="1"/>
        <v>4852.0217759247607</v>
      </c>
      <c r="W9" s="343">
        <f t="shared" si="1"/>
        <v>3519.24943562099</v>
      </c>
      <c r="X9" s="343">
        <f t="shared" si="1"/>
        <v>3566.3746492276696</v>
      </c>
      <c r="Y9" s="343">
        <f t="shared" si="1"/>
        <v>3645.7452874437386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223.58830610490031</v>
      </c>
      <c r="C12" s="210">
        <v>226.1141014617366</v>
      </c>
      <c r="D12" s="210">
        <v>217.65511607910531</v>
      </c>
      <c r="E12" s="210">
        <v>239.6344797936371</v>
      </c>
      <c r="F12" s="210">
        <v>261.22020636285453</v>
      </c>
      <c r="G12" s="210">
        <v>269.12949269131519</v>
      </c>
      <c r="H12" s="210">
        <v>287.65649183147099</v>
      </c>
      <c r="I12" s="210">
        <v>317.98813413585458</v>
      </c>
      <c r="J12" s="210">
        <v>352.94075666380041</v>
      </c>
      <c r="K12" s="210">
        <v>339.88658641444499</v>
      </c>
      <c r="L12" s="210">
        <v>285.2124677558038</v>
      </c>
      <c r="M12" s="210">
        <v>303.25623387790142</v>
      </c>
      <c r="N12" s="210">
        <v>314.10756663800453</v>
      </c>
      <c r="O12" s="210">
        <v>316.39656061908789</v>
      </c>
      <c r="P12" s="210">
        <v>314.66328460877071</v>
      </c>
      <c r="Q12" s="210">
        <v>295.94995700773848</v>
      </c>
      <c r="R12" s="210">
        <v>249.4696474634566</v>
      </c>
      <c r="S12" s="210">
        <v>255.91203783319</v>
      </c>
      <c r="T12" s="210">
        <v>273.08228718830532</v>
      </c>
      <c r="U12" s="210">
        <v>297.5650902837491</v>
      </c>
      <c r="V12" s="210">
        <v>313.13490971625089</v>
      </c>
      <c r="W12" s="210">
        <v>348.26388650043009</v>
      </c>
      <c r="X12" s="210">
        <v>332.64015477214019</v>
      </c>
      <c r="Y12" s="210">
        <v>324.89045571797112</v>
      </c>
      <c r="DA12" s="109" t="s">
        <v>3029</v>
      </c>
    </row>
    <row r="13" spans="1:105" ht="12" customHeight="1" x14ac:dyDescent="0.25">
      <c r="A13" s="24" t="s">
        <v>28</v>
      </c>
      <c r="B13" s="213">
        <v>9.9669819432502145</v>
      </c>
      <c r="C13" s="213">
        <v>7.9780739466895954</v>
      </c>
      <c r="D13" s="213">
        <v>8.1918314703353392</v>
      </c>
      <c r="E13" s="213">
        <v>6.3797076526225274</v>
      </c>
      <c r="F13" s="213">
        <v>36.793637145313838</v>
      </c>
      <c r="G13" s="213">
        <v>41.060447119518493</v>
      </c>
      <c r="H13" s="213">
        <v>41.815907136715389</v>
      </c>
      <c r="I13" s="213">
        <v>70.851590713671527</v>
      </c>
      <c r="J13" s="213">
        <v>15.183576956147901</v>
      </c>
      <c r="K13" s="213">
        <v>7.2865864144453996</v>
      </c>
      <c r="L13" s="213">
        <v>0.67506448839208932</v>
      </c>
      <c r="M13" s="213">
        <v>0.68374892519346508</v>
      </c>
      <c r="N13" s="213">
        <v>0.66517626827171106</v>
      </c>
      <c r="O13" s="213">
        <v>0.7</v>
      </c>
      <c r="P13" s="213">
        <v>0</v>
      </c>
      <c r="Q13" s="213">
        <v>0</v>
      </c>
      <c r="R13" s="213">
        <v>0</v>
      </c>
      <c r="S13" s="213">
        <v>0.65434221840068774</v>
      </c>
      <c r="T13" s="213">
        <v>0.22579535683576951</v>
      </c>
      <c r="U13" s="213">
        <v>0.13903697334479789</v>
      </c>
      <c r="V13" s="213">
        <v>6.388650042992261E-2</v>
      </c>
      <c r="W13" s="213">
        <v>6.6723989681857263E-2</v>
      </c>
      <c r="X13" s="213">
        <v>4.6861564918314703E-2</v>
      </c>
      <c r="Y13" s="213">
        <v>1.537747205503009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70.662596732588128</v>
      </c>
      <c r="C14" s="204">
        <f t="shared" si="2"/>
        <v>61.58409286328461</v>
      </c>
      <c r="D14" s="204">
        <f t="shared" si="2"/>
        <v>57.95116079105761</v>
      </c>
      <c r="E14" s="204">
        <f t="shared" si="2"/>
        <v>60.067411865864145</v>
      </c>
      <c r="F14" s="204">
        <f t="shared" si="2"/>
        <v>54.68331900257953</v>
      </c>
      <c r="G14" s="204">
        <f t="shared" si="2"/>
        <v>72.735511607910581</v>
      </c>
      <c r="H14" s="204">
        <f t="shared" si="2"/>
        <v>85.536715391229578</v>
      </c>
      <c r="I14" s="204">
        <f t="shared" si="2"/>
        <v>74.412467755803945</v>
      </c>
      <c r="J14" s="204">
        <f t="shared" si="2"/>
        <v>49.792261392949271</v>
      </c>
      <c r="K14" s="204">
        <f t="shared" si="2"/>
        <v>63.234393809114351</v>
      </c>
      <c r="L14" s="204">
        <f t="shared" si="2"/>
        <v>37.943164230438512</v>
      </c>
      <c r="M14" s="204">
        <f t="shared" si="2"/>
        <v>40.919174548581253</v>
      </c>
      <c r="N14" s="204">
        <f t="shared" si="2"/>
        <v>28.783404987102323</v>
      </c>
      <c r="O14" s="204">
        <f t="shared" si="2"/>
        <v>32.879535683576954</v>
      </c>
      <c r="P14" s="204">
        <f t="shared" si="2"/>
        <v>37.876268271711098</v>
      </c>
      <c r="Q14" s="204">
        <f t="shared" si="2"/>
        <v>41.950988822012036</v>
      </c>
      <c r="R14" s="204">
        <f t="shared" si="2"/>
        <v>31.057093723129835</v>
      </c>
      <c r="S14" s="204">
        <f t="shared" si="2"/>
        <v>25.947979363714534</v>
      </c>
      <c r="T14" s="204">
        <f t="shared" si="2"/>
        <v>30.160705073086845</v>
      </c>
      <c r="U14" s="204">
        <f t="shared" si="2"/>
        <v>32.859329320722274</v>
      </c>
      <c r="V14" s="204">
        <f t="shared" si="2"/>
        <v>44.419432502149611</v>
      </c>
      <c r="W14" s="204">
        <f t="shared" si="2"/>
        <v>66.398710232158194</v>
      </c>
      <c r="X14" s="204">
        <f t="shared" si="2"/>
        <v>70.311693895098884</v>
      </c>
      <c r="Y14" s="204">
        <f t="shared" si="2"/>
        <v>65.522098022355976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2.6569217540842651E-2</v>
      </c>
      <c r="DA15" s="71" t="s">
        <v>3031</v>
      </c>
    </row>
    <row r="16" spans="1:105" ht="12" customHeight="1" x14ac:dyDescent="0.25">
      <c r="A16" s="18" t="s">
        <v>31</v>
      </c>
      <c r="B16" s="204">
        <v>1.129750644883921</v>
      </c>
      <c r="C16" s="204">
        <v>2.259501289767841</v>
      </c>
      <c r="D16" s="204">
        <v>3.389251934651762</v>
      </c>
      <c r="E16" s="204">
        <v>3.389251934651762</v>
      </c>
      <c r="F16" s="204">
        <v>3.743938091143594</v>
      </c>
      <c r="G16" s="204">
        <v>3.743938091143594</v>
      </c>
      <c r="H16" s="204">
        <v>4.9919174548581253</v>
      </c>
      <c r="I16" s="204">
        <v>2.1974204643164228</v>
      </c>
      <c r="J16" s="204">
        <v>3.2961306964746342</v>
      </c>
      <c r="K16" s="204">
        <v>4.3947549441100584</v>
      </c>
      <c r="L16" s="204">
        <v>3.2961306964746342</v>
      </c>
      <c r="M16" s="204">
        <v>2.1974204643164228</v>
      </c>
      <c r="N16" s="204">
        <v>1.098710232158211</v>
      </c>
      <c r="O16" s="204">
        <v>1.098710232158211</v>
      </c>
      <c r="P16" s="204">
        <v>1.098710232158211</v>
      </c>
      <c r="Q16" s="204">
        <v>2.1974204643164219</v>
      </c>
      <c r="R16" s="204">
        <v>2.1974204643164219</v>
      </c>
      <c r="S16" s="204">
        <v>1.7831470335339641</v>
      </c>
      <c r="T16" s="204">
        <v>2.5468615649183151</v>
      </c>
      <c r="U16" s="204">
        <v>2.318314703353396</v>
      </c>
      <c r="V16" s="204">
        <v>1.8226999140154769</v>
      </c>
      <c r="W16" s="204">
        <v>4.4233018056749769</v>
      </c>
      <c r="X16" s="204">
        <v>2.244539982803095</v>
      </c>
      <c r="Y16" s="204">
        <v>3.0159071367153909</v>
      </c>
      <c r="DA16" s="71" t="s">
        <v>3032</v>
      </c>
    </row>
    <row r="17" spans="1:105" ht="12" customHeight="1" x14ac:dyDescent="0.25">
      <c r="A17" s="18" t="s">
        <v>71</v>
      </c>
      <c r="B17" s="204">
        <v>32.865176268271711</v>
      </c>
      <c r="C17" s="204">
        <v>23.6219260533104</v>
      </c>
      <c r="D17" s="204">
        <v>24.648839208942391</v>
      </c>
      <c r="E17" s="204">
        <v>27.73000859845228</v>
      </c>
      <c r="F17" s="204">
        <v>27.729922613929489</v>
      </c>
      <c r="G17" s="204">
        <v>39.027429062768697</v>
      </c>
      <c r="H17" s="204">
        <v>53</v>
      </c>
      <c r="I17" s="204">
        <v>45.46431642304384</v>
      </c>
      <c r="J17" s="204">
        <v>29.29922613929493</v>
      </c>
      <c r="K17" s="204">
        <v>45.464316423043847</v>
      </c>
      <c r="L17" s="204">
        <v>22.226999140154771</v>
      </c>
      <c r="M17" s="204">
        <v>24.24763542562339</v>
      </c>
      <c r="N17" s="204">
        <v>17.17540842648323</v>
      </c>
      <c r="O17" s="204">
        <v>22.226999140154771</v>
      </c>
      <c r="P17" s="204">
        <v>26.268271711092009</v>
      </c>
      <c r="Q17" s="204">
        <v>28.288907996560621</v>
      </c>
      <c r="R17" s="204">
        <v>21.216680997420461</v>
      </c>
      <c r="S17" s="204">
        <v>20.089165950128979</v>
      </c>
      <c r="T17" s="204">
        <v>23.393895098882201</v>
      </c>
      <c r="U17" s="204">
        <v>26.939122957867589</v>
      </c>
      <c r="V17" s="204">
        <v>39.883404987102317</v>
      </c>
      <c r="W17" s="204">
        <v>58.856061908856397</v>
      </c>
      <c r="X17" s="204">
        <v>64.828202923473782</v>
      </c>
      <c r="Y17" s="204">
        <v>59.870507308684438</v>
      </c>
      <c r="DA17" s="71" t="s">
        <v>3033</v>
      </c>
    </row>
    <row r="18" spans="1:105" ht="12" customHeight="1" x14ac:dyDescent="0.25">
      <c r="A18" s="18" t="s">
        <v>32</v>
      </c>
      <c r="B18" s="204">
        <v>36.667669819432497</v>
      </c>
      <c r="C18" s="204">
        <v>35.702665520206367</v>
      </c>
      <c r="D18" s="204">
        <v>29.913069647463459</v>
      </c>
      <c r="E18" s="204">
        <v>28.948151332760101</v>
      </c>
      <c r="F18" s="204">
        <v>22.193465176268269</v>
      </c>
      <c r="G18" s="204">
        <v>28.948151332760101</v>
      </c>
      <c r="H18" s="204">
        <v>27.544797936371449</v>
      </c>
      <c r="I18" s="204">
        <v>26.750730868443679</v>
      </c>
      <c r="J18" s="204">
        <v>17.19690455717971</v>
      </c>
      <c r="K18" s="204">
        <v>13.375322441960449</v>
      </c>
      <c r="L18" s="204">
        <v>12.420034393809109</v>
      </c>
      <c r="M18" s="204">
        <v>14.474118658641441</v>
      </c>
      <c r="N18" s="204">
        <v>10.509286328460879</v>
      </c>
      <c r="O18" s="204">
        <v>9.5538263112639736</v>
      </c>
      <c r="P18" s="204">
        <v>10.509286328460879</v>
      </c>
      <c r="Q18" s="204">
        <v>11.464660361134991</v>
      </c>
      <c r="R18" s="204">
        <v>7.6429922613929504</v>
      </c>
      <c r="S18" s="204">
        <v>4.0756663800515902</v>
      </c>
      <c r="T18" s="204">
        <v>4.219948409286328</v>
      </c>
      <c r="U18" s="204">
        <v>3.6018916595012889</v>
      </c>
      <c r="V18" s="204">
        <v>2.713327601031815</v>
      </c>
      <c r="W18" s="204">
        <v>3.1193465176268269</v>
      </c>
      <c r="X18" s="204">
        <v>3.013327601031814</v>
      </c>
      <c r="Y18" s="204">
        <v>2.609114359415305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1.015993121238177</v>
      </c>
      <c r="G19" s="204">
        <v>1.015993121238177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0.22562338779019769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11.177901977644019</v>
      </c>
      <c r="C20" s="204">
        <f t="shared" si="3"/>
        <v>19.927257093723121</v>
      </c>
      <c r="D20" s="204">
        <f t="shared" si="3"/>
        <v>19.497162510748069</v>
      </c>
      <c r="E20" s="204">
        <f t="shared" si="3"/>
        <v>23.60292347377472</v>
      </c>
      <c r="F20" s="204">
        <f t="shared" si="3"/>
        <v>22.829062768701629</v>
      </c>
      <c r="G20" s="204">
        <f t="shared" si="3"/>
        <v>22.764402407566639</v>
      </c>
      <c r="H20" s="204">
        <f t="shared" si="3"/>
        <v>22.957867583834901</v>
      </c>
      <c r="I20" s="204">
        <f t="shared" si="3"/>
        <v>26.99948409286328</v>
      </c>
      <c r="J20" s="204">
        <f t="shared" si="3"/>
        <v>30.073430782459159</v>
      </c>
      <c r="K20" s="204">
        <f t="shared" si="3"/>
        <v>16.20799656061909</v>
      </c>
      <c r="L20" s="204">
        <f t="shared" si="3"/>
        <v>17.197076526225281</v>
      </c>
      <c r="M20" s="204">
        <f t="shared" si="3"/>
        <v>20.571797076526231</v>
      </c>
      <c r="N20" s="204">
        <f t="shared" si="3"/>
        <v>24.398108340498709</v>
      </c>
      <c r="O20" s="204">
        <f t="shared" si="3"/>
        <v>25.129234737747211</v>
      </c>
      <c r="P20" s="204">
        <f t="shared" si="3"/>
        <v>29.8585554600172</v>
      </c>
      <c r="Q20" s="204">
        <f t="shared" si="3"/>
        <v>57.524419604471191</v>
      </c>
      <c r="R20" s="204">
        <f t="shared" si="3"/>
        <v>44.561392949269127</v>
      </c>
      <c r="S20" s="204">
        <f t="shared" si="3"/>
        <v>48.792175408426473</v>
      </c>
      <c r="T20" s="204">
        <f t="shared" si="3"/>
        <v>54.105073086844371</v>
      </c>
      <c r="U20" s="204">
        <f t="shared" si="3"/>
        <v>55.894840928632853</v>
      </c>
      <c r="V20" s="204">
        <f t="shared" si="3"/>
        <v>54.050816852966463</v>
      </c>
      <c r="W20" s="204">
        <f t="shared" si="3"/>
        <v>62.687962166809967</v>
      </c>
      <c r="X20" s="204">
        <f t="shared" si="3"/>
        <v>50.550988822012037</v>
      </c>
      <c r="Y20" s="204">
        <f t="shared" si="3"/>
        <v>47.834909716251069</v>
      </c>
      <c r="DA20" s="71"/>
    </row>
    <row r="21" spans="1:105" ht="12" customHeight="1" x14ac:dyDescent="0.25">
      <c r="A21" s="18" t="s">
        <v>73</v>
      </c>
      <c r="B21" s="204">
        <v>11.177901977644019</v>
      </c>
      <c r="C21" s="204">
        <v>19.927257093723121</v>
      </c>
      <c r="D21" s="204">
        <v>19.497162510748069</v>
      </c>
      <c r="E21" s="204">
        <v>23.60292347377472</v>
      </c>
      <c r="F21" s="204">
        <v>22.829062768701629</v>
      </c>
      <c r="G21" s="204">
        <v>22.764402407566639</v>
      </c>
      <c r="H21" s="204">
        <v>22.957867583834901</v>
      </c>
      <c r="I21" s="204">
        <v>26.99948409286328</v>
      </c>
      <c r="J21" s="204">
        <v>30.073430782459159</v>
      </c>
      <c r="K21" s="204">
        <v>16.20799656061909</v>
      </c>
      <c r="L21" s="204">
        <v>17.197076526225281</v>
      </c>
      <c r="M21" s="204">
        <v>20.571797076526231</v>
      </c>
      <c r="N21" s="204">
        <v>24.398108340498709</v>
      </c>
      <c r="O21" s="204">
        <v>25.129234737747211</v>
      </c>
      <c r="P21" s="204">
        <v>29.8585554600172</v>
      </c>
      <c r="Q21" s="204">
        <v>57.524419604471191</v>
      </c>
      <c r="R21" s="204">
        <v>44.561392949269127</v>
      </c>
      <c r="S21" s="204">
        <v>48.792175408426473</v>
      </c>
      <c r="T21" s="204">
        <v>54.105073086844371</v>
      </c>
      <c r="U21" s="204">
        <v>55.894840928632853</v>
      </c>
      <c r="V21" s="204">
        <v>54.050816852966463</v>
      </c>
      <c r="W21" s="204">
        <v>62.687962166809967</v>
      </c>
      <c r="X21" s="204">
        <v>50.550988822012037</v>
      </c>
      <c r="Y21" s="204">
        <v>47.834909716251069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15.83551160791057</v>
      </c>
      <c r="C23" s="204">
        <f t="shared" si="4"/>
        <v>17.220808254514189</v>
      </c>
      <c r="D23" s="204">
        <f t="shared" si="4"/>
        <v>18.91668099742046</v>
      </c>
      <c r="E23" s="204">
        <f t="shared" si="4"/>
        <v>24.696732588134129</v>
      </c>
      <c r="F23" s="204">
        <f t="shared" si="4"/>
        <v>23.287532244196051</v>
      </c>
      <c r="G23" s="204">
        <f t="shared" si="4"/>
        <v>3.272226999140154</v>
      </c>
      <c r="H23" s="204">
        <f t="shared" si="4"/>
        <v>2.890111779879621</v>
      </c>
      <c r="I23" s="204">
        <f t="shared" si="4"/>
        <v>3.4154772141014611</v>
      </c>
      <c r="J23" s="204">
        <f t="shared" si="4"/>
        <v>2.4601031814273431</v>
      </c>
      <c r="K23" s="204">
        <f t="shared" si="4"/>
        <v>4.2276010318142738</v>
      </c>
      <c r="L23" s="204">
        <f t="shared" si="4"/>
        <v>1.815219260533103</v>
      </c>
      <c r="M23" s="204">
        <f t="shared" si="4"/>
        <v>2.7467755803955289</v>
      </c>
      <c r="N23" s="204">
        <f t="shared" si="4"/>
        <v>4.7769561478933786</v>
      </c>
      <c r="O23" s="204">
        <f t="shared" si="4"/>
        <v>3.5557179707652624</v>
      </c>
      <c r="P23" s="204">
        <f t="shared" si="4"/>
        <v>2.340670679277729</v>
      </c>
      <c r="Q23" s="204">
        <f t="shared" si="4"/>
        <v>3.152708512467755</v>
      </c>
      <c r="R23" s="204">
        <f t="shared" si="4"/>
        <v>4.7530524505588989</v>
      </c>
      <c r="S23" s="204">
        <f t="shared" si="4"/>
        <v>3.9944110060189169</v>
      </c>
      <c r="T23" s="204">
        <f t="shared" si="4"/>
        <v>2.5481513327601029</v>
      </c>
      <c r="U23" s="204">
        <f t="shared" si="4"/>
        <v>2.7087704213241621</v>
      </c>
      <c r="V23" s="204">
        <f t="shared" si="4"/>
        <v>2.443422184006879</v>
      </c>
      <c r="W23" s="204">
        <f t="shared" si="4"/>
        <v>2.1435941530524509</v>
      </c>
      <c r="X23" s="204">
        <f t="shared" si="4"/>
        <v>2.2127257093723132</v>
      </c>
      <c r="Y23" s="204">
        <f t="shared" si="4"/>
        <v>1.2607050730868441</v>
      </c>
      <c r="DA23" s="71"/>
    </row>
    <row r="24" spans="1:105" ht="12" customHeight="1" x14ac:dyDescent="0.25">
      <c r="A24" s="18" t="s">
        <v>38</v>
      </c>
      <c r="B24" s="204">
        <v>15.83551160791057</v>
      </c>
      <c r="C24" s="204">
        <v>17.220808254514189</v>
      </c>
      <c r="D24" s="204">
        <v>18.91668099742046</v>
      </c>
      <c r="E24" s="204">
        <v>24.696732588134129</v>
      </c>
      <c r="F24" s="204">
        <v>23.287532244196051</v>
      </c>
      <c r="G24" s="204">
        <v>3.272226999140154</v>
      </c>
      <c r="H24" s="204">
        <v>2.890111779879621</v>
      </c>
      <c r="I24" s="204">
        <v>3.4154772141014611</v>
      </c>
      <c r="J24" s="204">
        <v>2.4601031814273431</v>
      </c>
      <c r="K24" s="204">
        <v>4.2276010318142738</v>
      </c>
      <c r="L24" s="204">
        <v>1.815219260533103</v>
      </c>
      <c r="M24" s="204">
        <v>2.7467755803955289</v>
      </c>
      <c r="N24" s="204">
        <v>4.7769561478933786</v>
      </c>
      <c r="O24" s="204">
        <v>2.6512467755803959</v>
      </c>
      <c r="P24" s="204">
        <v>2.340670679277729</v>
      </c>
      <c r="Q24" s="204">
        <v>3.152708512467755</v>
      </c>
      <c r="R24" s="204">
        <v>4.7530524505588989</v>
      </c>
      <c r="S24" s="204">
        <v>3.9944110060189169</v>
      </c>
      <c r="T24" s="204">
        <v>2.5481513327601029</v>
      </c>
      <c r="U24" s="204">
        <v>2.7087704213241621</v>
      </c>
      <c r="V24" s="204">
        <v>2.443422184006879</v>
      </c>
      <c r="W24" s="204">
        <v>2.1435941530524509</v>
      </c>
      <c r="X24" s="204">
        <v>2.2127257093723132</v>
      </c>
      <c r="Y24" s="204">
        <v>1.2607050730868441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0.90447119518486663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5.1112639724849522</v>
      </c>
      <c r="C30" s="204">
        <v>3.5827171109200351</v>
      </c>
      <c r="D30" s="204">
        <v>4.1558899398108329</v>
      </c>
      <c r="E30" s="204">
        <v>4.6813413585554597</v>
      </c>
      <c r="F30" s="204">
        <v>4.1081685296646597</v>
      </c>
      <c r="G30" s="204">
        <v>3.8454858125537399</v>
      </c>
      <c r="H30" s="204">
        <v>3.4154772141014611</v>
      </c>
      <c r="I30" s="204">
        <v>1.98237317282889</v>
      </c>
      <c r="J30" s="204">
        <v>93.006620808254496</v>
      </c>
      <c r="K30" s="204">
        <v>104.7339638865004</v>
      </c>
      <c r="L30" s="204">
        <v>93.961994840928625</v>
      </c>
      <c r="M30" s="204">
        <v>85.626225279449699</v>
      </c>
      <c r="N30" s="204">
        <v>104.49509888220121</v>
      </c>
      <c r="O30" s="204">
        <v>101.5095442820292</v>
      </c>
      <c r="P30" s="204">
        <v>93.34101461736887</v>
      </c>
      <c r="Q30" s="204">
        <v>27.801633705932929</v>
      </c>
      <c r="R30" s="204">
        <v>2.0301805674978501</v>
      </c>
      <c r="S30" s="204">
        <v>1.0852106620808259</v>
      </c>
      <c r="T30" s="204">
        <v>8.2156491831470326</v>
      </c>
      <c r="U30" s="204">
        <v>20.2652622527945</v>
      </c>
      <c r="V30" s="204">
        <v>30.889595872742898</v>
      </c>
      <c r="W30" s="204">
        <v>29.915649183147028</v>
      </c>
      <c r="X30" s="204">
        <v>23.73138435081685</v>
      </c>
      <c r="Y30" s="204">
        <v>27.071625107480649</v>
      </c>
      <c r="DA30" s="71" t="s">
        <v>3044</v>
      </c>
    </row>
    <row r="31" spans="1:105" ht="12" customHeight="1" x14ac:dyDescent="0.25">
      <c r="A31" s="21" t="s">
        <v>40</v>
      </c>
      <c r="B31" s="207">
        <v>110.8340498710232</v>
      </c>
      <c r="C31" s="207">
        <v>115.8211521926053</v>
      </c>
      <c r="D31" s="207">
        <v>108.9423903697334</v>
      </c>
      <c r="E31" s="207">
        <v>120.20636285468611</v>
      </c>
      <c r="F31" s="207">
        <v>119.51848667239901</v>
      </c>
      <c r="G31" s="207">
        <v>125.451418744626</v>
      </c>
      <c r="H31" s="207">
        <v>131.04041272570939</v>
      </c>
      <c r="I31" s="207">
        <v>140.32674118658639</v>
      </c>
      <c r="J31" s="207">
        <v>162.42476354256229</v>
      </c>
      <c r="K31" s="207">
        <v>144.19604471195191</v>
      </c>
      <c r="L31" s="207">
        <v>133.61994840928631</v>
      </c>
      <c r="M31" s="207">
        <v>152.70851246775581</v>
      </c>
      <c r="N31" s="207">
        <v>150.98882201203779</v>
      </c>
      <c r="O31" s="207">
        <v>152.6225279449699</v>
      </c>
      <c r="P31" s="207">
        <v>151.24677558039551</v>
      </c>
      <c r="Q31" s="207">
        <v>165.52020636285471</v>
      </c>
      <c r="R31" s="207">
        <v>167.0679277730008</v>
      </c>
      <c r="S31" s="207">
        <v>175.4379191745486</v>
      </c>
      <c r="T31" s="207">
        <v>177.82691315563201</v>
      </c>
      <c r="U31" s="207">
        <v>185.6978503869303</v>
      </c>
      <c r="V31" s="207">
        <v>181.26775580395531</v>
      </c>
      <c r="W31" s="207">
        <v>187.05124677558041</v>
      </c>
      <c r="X31" s="207">
        <v>185.7865004299226</v>
      </c>
      <c r="Y31" s="207">
        <v>181.66337059329319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291.58260275714792</v>
      </c>
      <c r="C33" s="203">
        <f>OIS_emi!C5</f>
        <v>275.61848279632932</v>
      </c>
      <c r="D33" s="203">
        <f>OIS_emi!D5</f>
        <v>262.44825532326712</v>
      </c>
      <c r="E33" s="203">
        <f>OIS_emi!E5</f>
        <v>271.21010984807259</v>
      </c>
      <c r="F33" s="203">
        <f>OIS_emi!F5</f>
        <v>377.04247389477268</v>
      </c>
      <c r="G33" s="203">
        <f>OIS_emi!G5</f>
        <v>452.27261237722462</v>
      </c>
      <c r="H33" s="203">
        <f>OIS_emi!H5</f>
        <v>493.5958504881105</v>
      </c>
      <c r="I33" s="203">
        <f>OIS_emi!I5</f>
        <v>594.71601956601501</v>
      </c>
      <c r="J33" s="203">
        <f>OIS_emi!J5</f>
        <v>293.18917779332651</v>
      </c>
      <c r="K33" s="203">
        <f>OIS_emi!K5</f>
        <v>266.22670905098551</v>
      </c>
      <c r="L33" s="203">
        <f>OIS_emi!L5</f>
        <v>161.20718380433641</v>
      </c>
      <c r="M33" s="203">
        <f>OIS_emi!M5</f>
        <v>179.16401994365501</v>
      </c>
      <c r="N33" s="203">
        <f>OIS_emi!N5</f>
        <v>150.3352949795443</v>
      </c>
      <c r="O33" s="203">
        <f>OIS_emi!O5</f>
        <v>164.77240257664039</v>
      </c>
      <c r="P33" s="203">
        <f>OIS_emi!P5</f>
        <v>188.58566700469689</v>
      </c>
      <c r="Q33" s="203">
        <f>OIS_emi!Q5</f>
        <v>265.83458436312878</v>
      </c>
      <c r="R33" s="203">
        <f>OIS_emi!R5</f>
        <v>201.06165132487601</v>
      </c>
      <c r="S33" s="203">
        <f>OIS_emi!S5</f>
        <v>197.70764044461481</v>
      </c>
      <c r="T33" s="203">
        <f>OIS_emi!T5</f>
        <v>220.96846341655521</v>
      </c>
      <c r="U33" s="203">
        <f>OIS_emi!U5</f>
        <v>233.2218239364388</v>
      </c>
      <c r="V33" s="203">
        <f>OIS_emi!V5</f>
        <v>264.55256414365749</v>
      </c>
      <c r="W33" s="203">
        <f>OIS_emi!W5</f>
        <v>351.9019759549455</v>
      </c>
      <c r="X33" s="203">
        <f>OIS_emi!X5</f>
        <v>336.44321889946372</v>
      </c>
      <c r="Y33" s="203">
        <f>OIS_emi!Y5</f>
        <v>321.47790444477312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75.062757153002977</v>
      </c>
      <c r="C35" s="284">
        <f t="shared" si="5"/>
        <v>71.827867805373586</v>
      </c>
      <c r="D35" s="284">
        <f t="shared" si="5"/>
        <v>68.584898993423536</v>
      </c>
      <c r="E35" s="284">
        <f t="shared" si="5"/>
        <v>70.552419329058168</v>
      </c>
      <c r="F35" s="284">
        <f t="shared" si="5"/>
        <v>71.474477212094214</v>
      </c>
      <c r="G35" s="284">
        <f t="shared" si="5"/>
        <v>57.678066322882906</v>
      </c>
      <c r="H35" s="284">
        <f t="shared" si="5"/>
        <v>50.364190518620191</v>
      </c>
      <c r="I35" s="284">
        <f t="shared" si="5"/>
        <v>48.23543033118451</v>
      </c>
      <c r="J35" s="284">
        <f t="shared" si="5"/>
        <v>47.065065633023814</v>
      </c>
      <c r="K35" s="284">
        <f t="shared" si="5"/>
        <v>44.041903435303851</v>
      </c>
      <c r="L35" s="284">
        <f t="shared" si="5"/>
        <v>43.651124055048548</v>
      </c>
      <c r="M35" s="284">
        <f t="shared" si="5"/>
        <v>47.988111919365032</v>
      </c>
      <c r="N35" s="284">
        <f t="shared" si="5"/>
        <v>50.957618437748117</v>
      </c>
      <c r="O35" s="284">
        <f t="shared" si="5"/>
        <v>57.663744631365198</v>
      </c>
      <c r="P35" s="284">
        <f t="shared" si="5"/>
        <v>55.99010150999618</v>
      </c>
      <c r="Q35" s="284">
        <f t="shared" si="5"/>
        <v>51.722833720322114</v>
      </c>
      <c r="R35" s="284">
        <f t="shared" si="5"/>
        <v>45.255727820361564</v>
      </c>
      <c r="S35" s="284">
        <f t="shared" si="5"/>
        <v>44.459778568448051</v>
      </c>
      <c r="T35" s="284">
        <f t="shared" si="5"/>
        <v>48.534518148386191</v>
      </c>
      <c r="U35" s="284">
        <f t="shared" si="5"/>
        <v>53.336168593599815</v>
      </c>
      <c r="V35" s="284">
        <f t="shared" si="5"/>
        <v>52.705518673003063</v>
      </c>
      <c r="W35" s="284">
        <f t="shared" si="5"/>
        <v>64.532838654338207</v>
      </c>
      <c r="X35" s="284">
        <f t="shared" si="5"/>
        <v>65.397844073097019</v>
      </c>
      <c r="Y35" s="284">
        <f t="shared" si="5"/>
        <v>51.504310321198616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28.549655569340988</v>
      </c>
      <c r="C36" s="344">
        <f t="shared" si="6"/>
        <v>27.600338519008115</v>
      </c>
      <c r="D36" s="344">
        <f t="shared" si="6"/>
        <v>29.892341700605542</v>
      </c>
      <c r="E36" s="344">
        <f t="shared" si="6"/>
        <v>28.014262817552869</v>
      </c>
      <c r="F36" s="344">
        <f t="shared" si="6"/>
        <v>29.0048822447724</v>
      </c>
      <c r="G36" s="344">
        <f t="shared" si="6"/>
        <v>26.051420068832478</v>
      </c>
      <c r="H36" s="344">
        <f t="shared" si="6"/>
        <v>21.985421579425132</v>
      </c>
      <c r="I36" s="344">
        <f t="shared" si="6"/>
        <v>22.577465495300999</v>
      </c>
      <c r="J36" s="344">
        <f t="shared" si="6"/>
        <v>23.943753830522837</v>
      </c>
      <c r="K36" s="344">
        <f t="shared" si="6"/>
        <v>21.954357444054857</v>
      </c>
      <c r="L36" s="344">
        <f t="shared" si="6"/>
        <v>25.858359665262473</v>
      </c>
      <c r="M36" s="344">
        <f t="shared" si="6"/>
        <v>23.909366720957991</v>
      </c>
      <c r="N36" s="344">
        <f t="shared" si="6"/>
        <v>27.227925900183759</v>
      </c>
      <c r="O36" s="344">
        <f t="shared" si="6"/>
        <v>27.010964868965146</v>
      </c>
      <c r="P36" s="344">
        <f t="shared" si="6"/>
        <v>26.353166994511394</v>
      </c>
      <c r="Q36" s="344">
        <f t="shared" si="6"/>
        <v>24.961097535063267</v>
      </c>
      <c r="R36" s="344">
        <f t="shared" si="6"/>
        <v>28.393606201450716</v>
      </c>
      <c r="S36" s="344">
        <f t="shared" si="6"/>
        <v>29.346840107598055</v>
      </c>
      <c r="T36" s="344">
        <f t="shared" si="6"/>
        <v>28.029737699860927</v>
      </c>
      <c r="U36" s="344">
        <f t="shared" si="6"/>
        <v>28.081112545043133</v>
      </c>
      <c r="V36" s="344">
        <f t="shared" si="6"/>
        <v>29.582043499857207</v>
      </c>
      <c r="W36" s="344">
        <f t="shared" si="6"/>
        <v>29.000770763434211</v>
      </c>
      <c r="X36" s="344">
        <f t="shared" si="6"/>
        <v>26.499690523731772</v>
      </c>
      <c r="Y36" s="344">
        <f t="shared" si="6"/>
        <v>27.110889740009117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10.261897811411503</v>
      </c>
      <c r="C37" s="344">
        <f>IF(OIS_ued!C$5=0,"",OIS_ued!C$5/C$5*1000)</f>
        <v>9.9703325815609158</v>
      </c>
      <c r="D37" s="344">
        <f>IF(OIS_ued!D$5=0,"",OIS_ued!D$5/D$5*1000)</f>
        <v>10.752045966386737</v>
      </c>
      <c r="E37" s="344">
        <f>IF(OIS_ued!E$5=0,"",OIS_ued!E$5/E$5*1000)</f>
        <v>10.156069669006161</v>
      </c>
      <c r="F37" s="344">
        <f>IF(OIS_ued!F$5=0,"",OIS_ued!F$5/F$5*1000)</f>
        <v>10.229564755068068</v>
      </c>
      <c r="G37" s="344">
        <f>IF(OIS_ued!G$5=0,"",OIS_ued!G$5/G$5*1000)</f>
        <v>9.1976363462765534</v>
      </c>
      <c r="H37" s="344">
        <f>IF(OIS_ued!H$5=0,"",OIS_ued!H$5/H$5*1000)</f>
        <v>7.7528986058081957</v>
      </c>
      <c r="I37" s="344">
        <f>IF(OIS_ued!I$5=0,"",OIS_ued!I$5/I$5*1000)</f>
        <v>7.8799654649158946</v>
      </c>
      <c r="J37" s="344">
        <f>IF(OIS_ued!J$5=0,"",OIS_ued!J$5/J$5*1000)</f>
        <v>9.1752507512612986</v>
      </c>
      <c r="K37" s="344">
        <f>IF(OIS_ued!K$5=0,"",OIS_ued!K$5/K$5*1000)</f>
        <v>8.4649969493386195</v>
      </c>
      <c r="L37" s="344">
        <f>IF(OIS_ued!L$5=0,"",OIS_ued!L$5/L$5*1000)</f>
        <v>10.238976314361745</v>
      </c>
      <c r="M37" s="344">
        <f>IF(OIS_ued!M$5=0,"",OIS_ued!M$5/M$5*1000)</f>
        <v>9.5129921306577163</v>
      </c>
      <c r="N37" s="344">
        <f>IF(OIS_ued!N$5=0,"",OIS_ued!N$5/N$5*1000)</f>
        <v>10.845693803126757</v>
      </c>
      <c r="O37" s="344">
        <f>IF(OIS_ued!O$5=0,"",OIS_ued!O$5/O$5*1000)</f>
        <v>10.74364284121282</v>
      </c>
      <c r="P37" s="344">
        <f>IF(OIS_ued!P$5=0,"",OIS_ued!P$5/P$5*1000)</f>
        <v>10.406035667190022</v>
      </c>
      <c r="Q37" s="344">
        <f>IF(OIS_ued!Q$5=0,"",OIS_ued!Q$5/Q$5*1000)</f>
        <v>9.6176277473621337</v>
      </c>
      <c r="R37" s="344">
        <f>IF(OIS_ued!R$5=0,"",OIS_ued!R$5/R$5*1000)</f>
        <v>11.27937301946189</v>
      </c>
      <c r="S37" s="344">
        <f>IF(OIS_ued!S$5=0,"",OIS_ued!S$5/S$5*1000)</f>
        <v>11.720950125301684</v>
      </c>
      <c r="T37" s="344">
        <f>IF(OIS_ued!T$5=0,"",OIS_ued!T$5/T$5*1000)</f>
        <v>11.095510674202414</v>
      </c>
      <c r="U37" s="344">
        <f>IF(OIS_ued!U$5=0,"",OIS_ued!U$5/U$5*1000)</f>
        <v>11.104453772883568</v>
      </c>
      <c r="V37" s="344">
        <f>IF(OIS_ued!V$5=0,"",OIS_ued!V$5/V$5*1000)</f>
        <v>11.522211652729917</v>
      </c>
      <c r="W37" s="344">
        <f>IF(OIS_ued!W$5=0,"",OIS_ued!W$5/W$5*1000)</f>
        <v>10.990094792137741</v>
      </c>
      <c r="X37" s="344">
        <f>IF(OIS_ued!X$5=0,"",OIS_ued!X$5/X$5*1000)</f>
        <v>10.092053107774658</v>
      </c>
      <c r="Y37" s="344">
        <f>IF(OIS_ued!Y$5=0,"",OIS_ued!Y$5/Y$5*1000)</f>
        <v>10.368302836236879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1.3041048874011636</v>
      </c>
      <c r="C38" s="345">
        <f t="shared" si="7"/>
        <v>1.2189354003778041</v>
      </c>
      <c r="D38" s="345">
        <f t="shared" si="7"/>
        <v>1.2057986968148364</v>
      </c>
      <c r="E38" s="345">
        <f t="shared" si="7"/>
        <v>1.1317658046606109</v>
      </c>
      <c r="F38" s="345">
        <f t="shared" si="7"/>
        <v>1.4433893883807454</v>
      </c>
      <c r="G38" s="345">
        <f t="shared" si="7"/>
        <v>1.6805018575053385</v>
      </c>
      <c r="H38" s="345">
        <f t="shared" si="7"/>
        <v>1.7159211229527647</v>
      </c>
      <c r="I38" s="345">
        <f t="shared" si="7"/>
        <v>1.8702459485860361</v>
      </c>
      <c r="J38" s="345">
        <f t="shared" si="7"/>
        <v>0.83070365849702288</v>
      </c>
      <c r="K38" s="345">
        <f t="shared" si="7"/>
        <v>0.78328101105572501</v>
      </c>
      <c r="L38" s="345">
        <f t="shared" si="7"/>
        <v>0.56521787098858689</v>
      </c>
      <c r="M38" s="345">
        <f t="shared" si="7"/>
        <v>0.5908007814137497</v>
      </c>
      <c r="N38" s="345">
        <f t="shared" si="7"/>
        <v>0.47861086757199728</v>
      </c>
      <c r="O38" s="345">
        <f t="shared" si="7"/>
        <v>0.52077810913694189</v>
      </c>
      <c r="P38" s="345">
        <f t="shared" si="7"/>
        <v>0.59932529859392558</v>
      </c>
      <c r="Q38" s="345">
        <f t="shared" si="7"/>
        <v>0.89824167251417364</v>
      </c>
      <c r="R38" s="345">
        <f t="shared" si="7"/>
        <v>0.80595636931875003</v>
      </c>
      <c r="S38" s="345">
        <f t="shared" si="7"/>
        <v>0.77256092413083632</v>
      </c>
      <c r="T38" s="345">
        <f t="shared" si="7"/>
        <v>0.80916439396959228</v>
      </c>
      <c r="U38" s="345">
        <f t="shared" si="7"/>
        <v>0.78376742283191048</v>
      </c>
      <c r="V38" s="345">
        <f t="shared" si="7"/>
        <v>0.8448517106680421</v>
      </c>
      <c r="W38" s="345">
        <f t="shared" si="7"/>
        <v>1.0104463586249874</v>
      </c>
      <c r="X38" s="345">
        <f t="shared" si="7"/>
        <v>1.01143296764616</v>
      </c>
      <c r="Y38" s="345">
        <f t="shared" si="7"/>
        <v>0.98949630186686566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BG: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223.58830610490031</v>
      </c>
      <c r="C5" s="223">
        <v>226.1141014617366</v>
      </c>
      <c r="D5" s="223">
        <v>217.65511607910531</v>
      </c>
      <c r="E5" s="223">
        <v>239.6344797936371</v>
      </c>
      <c r="F5" s="223">
        <v>261.22020636285453</v>
      </c>
      <c r="G5" s="223">
        <v>269.12949269131519</v>
      </c>
      <c r="H5" s="223">
        <v>287.65649183147099</v>
      </c>
      <c r="I5" s="223">
        <v>317.98813413585458</v>
      </c>
      <c r="J5" s="223">
        <v>352.94075666380041</v>
      </c>
      <c r="K5" s="223">
        <v>339.88658641444499</v>
      </c>
      <c r="L5" s="223">
        <v>285.2124677558038</v>
      </c>
      <c r="M5" s="223">
        <v>303.25623387790142</v>
      </c>
      <c r="N5" s="223">
        <v>314.10756663800453</v>
      </c>
      <c r="O5" s="223">
        <v>316.39656061908789</v>
      </c>
      <c r="P5" s="223">
        <v>314.66328460877071</v>
      </c>
      <c r="Q5" s="223">
        <v>295.94995700773848</v>
      </c>
      <c r="R5" s="223">
        <v>249.4696474634566</v>
      </c>
      <c r="S5" s="223">
        <v>255.91203783319</v>
      </c>
      <c r="T5" s="223">
        <v>273.08228718830532</v>
      </c>
      <c r="U5" s="223">
        <v>297.5650902837491</v>
      </c>
      <c r="V5" s="223">
        <v>313.13490971625089</v>
      </c>
      <c r="W5" s="223">
        <v>348.26388650043009</v>
      </c>
      <c r="X5" s="223">
        <v>332.64015477214019</v>
      </c>
      <c r="Y5" s="223">
        <v>324.89045571797112</v>
      </c>
      <c r="DA5" s="89" t="s">
        <v>3029</v>
      </c>
    </row>
    <row r="6" spans="1:105" ht="12" customHeight="1" x14ac:dyDescent="0.25">
      <c r="A6" s="55" t="s">
        <v>91</v>
      </c>
      <c r="B6" s="259">
        <v>9.8934924735142946</v>
      </c>
      <c r="C6" s="259">
        <v>10.274917834738741</v>
      </c>
      <c r="D6" s="259">
        <v>9.8750498218477691</v>
      </c>
      <c r="E6" s="259">
        <v>10.321504005469061</v>
      </c>
      <c r="F6" s="259">
        <v>9.9294131095605351</v>
      </c>
      <c r="G6" s="259">
        <v>10.60884896107571</v>
      </c>
      <c r="H6" s="259">
        <v>11.15100760092986</v>
      </c>
      <c r="I6" s="259">
        <v>12.0825882838864</v>
      </c>
      <c r="J6" s="259">
        <v>13.696059663945221</v>
      </c>
      <c r="K6" s="259">
        <v>12.36508830794547</v>
      </c>
      <c r="L6" s="259">
        <v>11.345728378531611</v>
      </c>
      <c r="M6" s="259">
        <v>12.91044261055576</v>
      </c>
      <c r="N6" s="259">
        <v>12.43203625470996</v>
      </c>
      <c r="O6" s="259">
        <v>12.6905076928587</v>
      </c>
      <c r="P6" s="259">
        <v>12.284556968639389</v>
      </c>
      <c r="Q6" s="259">
        <v>13.619365229528039</v>
      </c>
      <c r="R6" s="259">
        <v>13.64777811565312</v>
      </c>
      <c r="S6" s="259">
        <v>14.04402187314049</v>
      </c>
      <c r="T6" s="259">
        <v>14.11503493814881</v>
      </c>
      <c r="U6" s="259">
        <v>14.90601156862297</v>
      </c>
      <c r="V6" s="259">
        <v>14.55946821138031</v>
      </c>
      <c r="W6" s="259">
        <v>15.060510520025479</v>
      </c>
      <c r="X6" s="259">
        <v>14.747469914887899</v>
      </c>
      <c r="Y6" s="259">
        <v>14.706210311703909</v>
      </c>
      <c r="DA6" s="67" t="s">
        <v>3047</v>
      </c>
    </row>
    <row r="7" spans="1:105" ht="12" customHeight="1" x14ac:dyDescent="0.25">
      <c r="A7" s="173" t="s">
        <v>92</v>
      </c>
      <c r="B7" s="224">
        <v>4.3229119144819554</v>
      </c>
      <c r="C7" s="224">
        <v>4.4974898494952011</v>
      </c>
      <c r="D7" s="224">
        <v>4.297311852555616</v>
      </c>
      <c r="E7" s="224">
        <v>4.5626201356665934</v>
      </c>
      <c r="F7" s="224">
        <v>4.4339677270266744</v>
      </c>
      <c r="G7" s="224">
        <v>4.714079756278533</v>
      </c>
      <c r="H7" s="224">
        <v>4.9483485425758644</v>
      </c>
      <c r="I7" s="224">
        <v>5.3432373710771808</v>
      </c>
      <c r="J7" s="224">
        <v>6.0839831239358162</v>
      </c>
      <c r="K7" s="224">
        <v>5.4648544841031228</v>
      </c>
      <c r="L7" s="224">
        <v>5.0234497366591704</v>
      </c>
      <c r="M7" s="224">
        <v>5.7236576177795984</v>
      </c>
      <c r="N7" s="224">
        <v>5.5535224566933152</v>
      </c>
      <c r="O7" s="224">
        <v>5.6543862641974201</v>
      </c>
      <c r="P7" s="224">
        <v>5.5130239623732553</v>
      </c>
      <c r="Q7" s="224">
        <v>6.0986061041211492</v>
      </c>
      <c r="R7" s="224">
        <v>6.1196192837920176</v>
      </c>
      <c r="S7" s="224">
        <v>6.336620681867668</v>
      </c>
      <c r="T7" s="224">
        <v>6.3856288873713858</v>
      </c>
      <c r="U7" s="224">
        <v>6.7204915521342397</v>
      </c>
      <c r="V7" s="224">
        <v>6.5674674774429276</v>
      </c>
      <c r="W7" s="224">
        <v>6.7974119430785267</v>
      </c>
      <c r="X7" s="224">
        <v>6.6838344403604228</v>
      </c>
      <c r="Y7" s="224">
        <v>6.6230047839342276</v>
      </c>
      <c r="DA7" s="177" t="s">
        <v>3048</v>
      </c>
    </row>
    <row r="8" spans="1:105" ht="12" customHeight="1" x14ac:dyDescent="0.25">
      <c r="A8" s="173" t="s">
        <v>93</v>
      </c>
      <c r="B8" s="224">
        <v>6.6469817090330876</v>
      </c>
      <c r="C8" s="224">
        <v>6.9260379168392134</v>
      </c>
      <c r="D8" s="224">
        <v>6.5840801137523499</v>
      </c>
      <c r="E8" s="224">
        <v>7.0862649323586613</v>
      </c>
      <c r="F8" s="224">
        <v>6.9457038731521372</v>
      </c>
      <c r="G8" s="224">
        <v>7.3539137125289269</v>
      </c>
      <c r="H8" s="224">
        <v>7.7106073094970391</v>
      </c>
      <c r="I8" s="224">
        <v>8.3014769910612642</v>
      </c>
      <c r="J8" s="224">
        <v>9.4884284154989285</v>
      </c>
      <c r="K8" s="224">
        <v>8.4860354987675457</v>
      </c>
      <c r="L8" s="224">
        <v>7.812690908804</v>
      </c>
      <c r="M8" s="224">
        <v>8.9115016185782316</v>
      </c>
      <c r="N8" s="224">
        <v>8.702100313390865</v>
      </c>
      <c r="O8" s="224">
        <v>8.8409885246898305</v>
      </c>
      <c r="P8" s="224">
        <v>8.6719558704051298</v>
      </c>
      <c r="Q8" s="224">
        <v>9.5755025963000779</v>
      </c>
      <c r="R8" s="224">
        <v>9.6193505873184186</v>
      </c>
      <c r="S8" s="224">
        <v>10.011876046350711</v>
      </c>
      <c r="T8" s="224">
        <v>10.111357816725761</v>
      </c>
      <c r="U8" s="224">
        <v>10.61182239042896</v>
      </c>
      <c r="V8" s="224">
        <v>10.374378072637381</v>
      </c>
      <c r="W8" s="224">
        <v>10.74272724455593</v>
      </c>
      <c r="X8" s="224">
        <v>10.599225239712171</v>
      </c>
      <c r="Y8" s="224">
        <v>10.448258729827399</v>
      </c>
      <c r="DA8" s="177" t="s">
        <v>3049</v>
      </c>
    </row>
    <row r="9" spans="1:105" ht="12" customHeight="1" x14ac:dyDescent="0.25">
      <c r="A9" s="173" t="s">
        <v>94</v>
      </c>
      <c r="B9" s="224">
        <v>3.616250597158515</v>
      </c>
      <c r="C9" s="224">
        <v>3.7545594085244161</v>
      </c>
      <c r="D9" s="224">
        <v>3.611967115723167</v>
      </c>
      <c r="E9" s="224">
        <v>3.7653144143931159</v>
      </c>
      <c r="F9" s="224">
        <v>3.6160199217849498</v>
      </c>
      <c r="G9" s="224">
        <v>3.8667147252236558</v>
      </c>
      <c r="H9" s="224">
        <v>4.0652512534515068</v>
      </c>
      <c r="I9" s="224">
        <v>4.4074646084900726</v>
      </c>
      <c r="J9" s="224">
        <v>4.9922092590649552</v>
      </c>
      <c r="K9" s="224">
        <v>4.5109784490729279</v>
      </c>
      <c r="L9" s="224">
        <v>4.1378236040445451</v>
      </c>
      <c r="M9" s="224">
        <v>4.7074413367774373</v>
      </c>
      <c r="N9" s="224">
        <v>4.5271248406031139</v>
      </c>
      <c r="O9" s="224">
        <v>4.6232924364242294</v>
      </c>
      <c r="P9" s="224">
        <v>4.4698641606208023</v>
      </c>
      <c r="Q9" s="224">
        <v>4.9574322899044443</v>
      </c>
      <c r="R9" s="224">
        <v>4.9666130621714979</v>
      </c>
      <c r="S9" s="224">
        <v>5.1053017420994156</v>
      </c>
      <c r="T9" s="224">
        <v>5.1287393289257306</v>
      </c>
      <c r="U9" s="224">
        <v>5.4193618017497549</v>
      </c>
      <c r="V9" s="224">
        <v>5.2929186140239377</v>
      </c>
      <c r="W9" s="224">
        <v>5.4745151939663597</v>
      </c>
      <c r="X9" s="224">
        <v>5.356842225859304</v>
      </c>
      <c r="Y9" s="224">
        <v>5.3477577232024718</v>
      </c>
      <c r="DA9" s="177" t="s">
        <v>3050</v>
      </c>
    </row>
    <row r="10" spans="1:105" ht="12" customHeight="1" x14ac:dyDescent="0.25">
      <c r="A10" s="56" t="s">
        <v>95</v>
      </c>
      <c r="B10" s="260">
        <v>9.9471136959883104</v>
      </c>
      <c r="C10" s="260">
        <v>10.121915074580791</v>
      </c>
      <c r="D10" s="260">
        <v>9.8313211663278306</v>
      </c>
      <c r="E10" s="260">
        <v>9.9305350433105612</v>
      </c>
      <c r="F10" s="260">
        <v>9.6836618386692557</v>
      </c>
      <c r="G10" s="260">
        <v>10.15741176768687</v>
      </c>
      <c r="H10" s="260">
        <v>10.52304127649554</v>
      </c>
      <c r="I10" s="260">
        <v>11.482700828045671</v>
      </c>
      <c r="J10" s="260">
        <v>12.90297227579936</v>
      </c>
      <c r="K10" s="260">
        <v>11.899003298350481</v>
      </c>
      <c r="L10" s="260">
        <v>11.280542027413301</v>
      </c>
      <c r="M10" s="260">
        <v>12.773915108978381</v>
      </c>
      <c r="N10" s="260">
        <v>12.388175685889239</v>
      </c>
      <c r="O10" s="260">
        <v>12.491321467596681</v>
      </c>
      <c r="P10" s="260">
        <v>12.139377120113959</v>
      </c>
      <c r="Q10" s="260">
        <v>12.686114569978431</v>
      </c>
      <c r="R10" s="260">
        <v>12.80347469194421</v>
      </c>
      <c r="S10" s="260">
        <v>13.042011821831119</v>
      </c>
      <c r="T10" s="260">
        <v>13.210339946242939</v>
      </c>
      <c r="U10" s="260">
        <v>13.976524679943269</v>
      </c>
      <c r="V10" s="260">
        <v>13.32033007626624</v>
      </c>
      <c r="W10" s="260">
        <v>13.11060179339605</v>
      </c>
      <c r="X10" s="260">
        <v>12.794518565871661</v>
      </c>
      <c r="Y10" s="260">
        <v>13.054891160763029</v>
      </c>
      <c r="DA10" s="68" t="s">
        <v>3051</v>
      </c>
    </row>
    <row r="11" spans="1:105" ht="12" customHeight="1" x14ac:dyDescent="0.25">
      <c r="A11" s="37" t="s">
        <v>159</v>
      </c>
      <c r="B11" s="226">
        <v>0.22723291823471409</v>
      </c>
      <c r="C11" s="226">
        <v>0.17096298741885271</v>
      </c>
      <c r="D11" s="226">
        <v>0.24270602501202171</v>
      </c>
      <c r="E11" s="226">
        <v>0.21932011629001061</v>
      </c>
      <c r="F11" s="226">
        <v>0.22061744422563431</v>
      </c>
      <c r="G11" s="226">
        <v>0.39481683261245742</v>
      </c>
      <c r="H11" s="226">
        <v>0.51858521500682964</v>
      </c>
      <c r="I11" s="226">
        <v>0.33365290653513602</v>
      </c>
      <c r="J11" s="226">
        <v>6.5446336397804963E-2</v>
      </c>
      <c r="K11" s="226">
        <v>0.16561411306465709</v>
      </c>
      <c r="L11" s="226">
        <v>4.309409619931473E-2</v>
      </c>
      <c r="M11" s="226">
        <v>4.1224698422795428E-2</v>
      </c>
      <c r="N11" s="226">
        <v>2.823538823027966E-2</v>
      </c>
      <c r="O11" s="226">
        <v>4.532117830896993E-2</v>
      </c>
      <c r="P11" s="226">
        <v>8.6676816178671193E-2</v>
      </c>
      <c r="Q11" s="226">
        <v>0.10678923674534641</v>
      </c>
      <c r="R11" s="226">
        <v>4.6441033069870533E-2</v>
      </c>
      <c r="S11" s="226">
        <v>3.7762964185146658E-2</v>
      </c>
      <c r="T11" s="226">
        <v>6.8499280489424816E-2</v>
      </c>
      <c r="U11" s="226">
        <v>7.522087551769352E-2</v>
      </c>
      <c r="V11" s="226">
        <v>0.1254463722551025</v>
      </c>
      <c r="W11" s="226">
        <v>0.13726139778269311</v>
      </c>
      <c r="X11" s="226">
        <v>0.16919263959055311</v>
      </c>
      <c r="Y11" s="226">
        <v>0.1662802924978273</v>
      </c>
      <c r="DA11" s="69" t="s">
        <v>3052</v>
      </c>
    </row>
    <row r="12" spans="1:105" ht="12" customHeight="1" x14ac:dyDescent="0.25">
      <c r="A12" s="37" t="s">
        <v>35</v>
      </c>
      <c r="B12" s="226">
        <v>0.46856727680683918</v>
      </c>
      <c r="C12" s="226">
        <v>0.35499800190144609</v>
      </c>
      <c r="D12" s="226">
        <v>0.43052961370718129</v>
      </c>
      <c r="E12" s="226">
        <v>0.31549789235924119</v>
      </c>
      <c r="F12" s="226">
        <v>0.64339262158879795</v>
      </c>
      <c r="G12" s="226">
        <v>0.44846521026885289</v>
      </c>
      <c r="H12" s="226">
        <v>0.42725649662555648</v>
      </c>
      <c r="I12" s="226">
        <v>0.73516566659769655</v>
      </c>
      <c r="J12" s="226">
        <v>0.17122019664190671</v>
      </c>
      <c r="K12" s="226">
        <v>0.18387685986255689</v>
      </c>
      <c r="L12" s="226">
        <v>0.16448444192937811</v>
      </c>
      <c r="M12" s="226">
        <v>0.15186348253008439</v>
      </c>
      <c r="N12" s="226">
        <v>0.15513689285017859</v>
      </c>
      <c r="O12" s="226">
        <v>0.1538506597127739</v>
      </c>
      <c r="P12" s="226">
        <v>0.2718308575179299</v>
      </c>
      <c r="Q12" s="226">
        <v>0.44539005012826971</v>
      </c>
      <c r="R12" s="226">
        <v>0.1558207562608504</v>
      </c>
      <c r="S12" s="226">
        <v>0.12517302860913929</v>
      </c>
      <c r="T12" s="226">
        <v>0.25213158943618369</v>
      </c>
      <c r="U12" s="226">
        <v>0.27597650401086421</v>
      </c>
      <c r="V12" s="226">
        <v>0.29436700879519978</v>
      </c>
      <c r="W12" s="226">
        <v>0.44438211624365292</v>
      </c>
      <c r="X12" s="226">
        <v>0.27539967599170068</v>
      </c>
      <c r="Y12" s="226">
        <v>0.31205794174220319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9.2513135009467575</v>
      </c>
      <c r="C15" s="226">
        <v>9.595954085260491</v>
      </c>
      <c r="D15" s="226">
        <v>9.1580855276086268</v>
      </c>
      <c r="E15" s="226">
        <v>9.3957170346613097</v>
      </c>
      <c r="F15" s="226">
        <v>8.8196517728548223</v>
      </c>
      <c r="G15" s="226">
        <v>9.3141297248055643</v>
      </c>
      <c r="H15" s="226">
        <v>9.5771995648631574</v>
      </c>
      <c r="I15" s="226">
        <v>10.41388225491284</v>
      </c>
      <c r="J15" s="226">
        <v>12.666305742759651</v>
      </c>
      <c r="K15" s="226">
        <v>11.54951232542326</v>
      </c>
      <c r="L15" s="226">
        <v>11.072963489284611</v>
      </c>
      <c r="M15" s="226">
        <v>12.5808269280255</v>
      </c>
      <c r="N15" s="226">
        <v>12.20480340480878</v>
      </c>
      <c r="O15" s="226">
        <v>12.292149629574929</v>
      </c>
      <c r="P15" s="226">
        <v>11.78086944641735</v>
      </c>
      <c r="Q15" s="226">
        <v>12.13393528310481</v>
      </c>
      <c r="R15" s="226">
        <v>12.60121290261349</v>
      </c>
      <c r="S15" s="226">
        <v>12.879075829036839</v>
      </c>
      <c r="T15" s="226">
        <v>12.889709076317329</v>
      </c>
      <c r="U15" s="226">
        <v>13.625327300414719</v>
      </c>
      <c r="V15" s="226">
        <v>12.90051669521594</v>
      </c>
      <c r="W15" s="226">
        <v>12.5289582793697</v>
      </c>
      <c r="X15" s="226">
        <v>12.34992625028941</v>
      </c>
      <c r="Y15" s="226">
        <v>12.576552926523</v>
      </c>
      <c r="DA15" s="69" t="s">
        <v>3056</v>
      </c>
    </row>
    <row r="16" spans="1:105" ht="12" customHeight="1" x14ac:dyDescent="0.25">
      <c r="A16" s="57" t="s">
        <v>3057</v>
      </c>
      <c r="B16" s="261">
        <v>31.459997321100161</v>
      </c>
      <c r="C16" s="261">
        <v>30.928333972212322</v>
      </c>
      <c r="D16" s="261">
        <v>31.831962143745109</v>
      </c>
      <c r="E16" s="261">
        <v>36.769299317215889</v>
      </c>
      <c r="F16" s="261">
        <v>44.926371158943716</v>
      </c>
      <c r="G16" s="261">
        <v>36.474429802837413</v>
      </c>
      <c r="H16" s="261">
        <v>37.509552185344539</v>
      </c>
      <c r="I16" s="261">
        <v>49.117244802643583</v>
      </c>
      <c r="J16" s="261">
        <v>91.062682460551898</v>
      </c>
      <c r="K16" s="261">
        <v>99.796756068508529</v>
      </c>
      <c r="L16" s="261">
        <v>85.530089336836582</v>
      </c>
      <c r="M16" s="261">
        <v>79.877282473860063</v>
      </c>
      <c r="N16" s="261">
        <v>96.545108793951016</v>
      </c>
      <c r="O16" s="261">
        <v>92.832742756217542</v>
      </c>
      <c r="P16" s="261">
        <v>86.618259581432355</v>
      </c>
      <c r="Q16" s="261">
        <v>38.925071109002701</v>
      </c>
      <c r="R16" s="261">
        <v>18.695446212123191</v>
      </c>
      <c r="S16" s="261">
        <v>18.10967674160743</v>
      </c>
      <c r="T16" s="261">
        <v>23.595337643504621</v>
      </c>
      <c r="U16" s="261">
        <v>35.416045924341098</v>
      </c>
      <c r="V16" s="261">
        <v>45.745676064141932</v>
      </c>
      <c r="W16" s="261">
        <v>46.912634196861333</v>
      </c>
      <c r="X16" s="261">
        <v>39.912970664416548</v>
      </c>
      <c r="Y16" s="261">
        <v>42.272591807099872</v>
      </c>
      <c r="DA16" s="70" t="s">
        <v>3058</v>
      </c>
    </row>
    <row r="17" spans="1:105" ht="12" customHeight="1" x14ac:dyDescent="0.25">
      <c r="A17" s="46" t="s">
        <v>28</v>
      </c>
      <c r="B17" s="229">
        <v>1.63841639646115</v>
      </c>
      <c r="C17" s="229">
        <v>1.3048754549786279</v>
      </c>
      <c r="D17" s="229">
        <v>1.4713641838760181</v>
      </c>
      <c r="E17" s="229">
        <v>1.0416765761811579</v>
      </c>
      <c r="F17" s="229">
        <v>10.22271719834599</v>
      </c>
      <c r="G17" s="229">
        <v>15.185426683374599</v>
      </c>
      <c r="H17" s="229">
        <v>16.294581023501149</v>
      </c>
      <c r="I17" s="229">
        <v>29.822280872655799</v>
      </c>
      <c r="J17" s="229">
        <v>2.4853182870494011</v>
      </c>
      <c r="K17" s="229">
        <v>1.224523210226395</v>
      </c>
      <c r="L17" s="229">
        <v>0.1131813430853862</v>
      </c>
      <c r="M17" s="229">
        <v>0.1019265675242222</v>
      </c>
      <c r="N17" s="229">
        <v>9.9743624347445714E-2</v>
      </c>
      <c r="O17" s="229">
        <v>0.1043787353411587</v>
      </c>
      <c r="P17" s="229">
        <v>0</v>
      </c>
      <c r="Q17" s="229">
        <v>0</v>
      </c>
      <c r="R17" s="229">
        <v>0</v>
      </c>
      <c r="S17" s="229">
        <v>0.13372744890880081</v>
      </c>
      <c r="T17" s="229">
        <v>5.8044627566007159E-2</v>
      </c>
      <c r="U17" s="229">
        <v>2.9858879243949889E-2</v>
      </c>
      <c r="V17" s="229">
        <v>1.5262301628806591E-2</v>
      </c>
      <c r="W17" s="229">
        <v>1.410467322205795E-2</v>
      </c>
      <c r="X17" s="229">
        <v>1.043662876193989E-2</v>
      </c>
      <c r="Y17" s="229">
        <v>0.64477783260702992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2.2167079988302359E-2</v>
      </c>
      <c r="DA18" s="73" t="s">
        <v>3060</v>
      </c>
    </row>
    <row r="19" spans="1:105" ht="12" customHeight="1" x14ac:dyDescent="0.25">
      <c r="A19" s="46" t="s">
        <v>31</v>
      </c>
      <c r="B19" s="229">
        <v>0.29442901361082158</v>
      </c>
      <c r="C19" s="229">
        <v>0.40019727976415048</v>
      </c>
      <c r="D19" s="229">
        <v>0.54672915469750361</v>
      </c>
      <c r="E19" s="229">
        <v>0.58932555191876712</v>
      </c>
      <c r="F19" s="229">
        <v>0.60861089446642502</v>
      </c>
      <c r="G19" s="229">
        <v>0.58285974142715835</v>
      </c>
      <c r="H19" s="229">
        <v>0.85759001557776016</v>
      </c>
      <c r="I19" s="229">
        <v>0.37950743333037801</v>
      </c>
      <c r="J19" s="229">
        <v>0.38385943884561902</v>
      </c>
      <c r="K19" s="229">
        <v>0.58319896205868882</v>
      </c>
      <c r="L19" s="229">
        <v>0.3806507587087179</v>
      </c>
      <c r="M19" s="229">
        <v>0.32756983899006842</v>
      </c>
      <c r="N19" s="229">
        <v>0.16475233090895311</v>
      </c>
      <c r="O19" s="229">
        <v>0.16383140648437849</v>
      </c>
      <c r="P19" s="229">
        <v>0.17448867121345599</v>
      </c>
      <c r="Q19" s="229">
        <v>0.30157041652595279</v>
      </c>
      <c r="R19" s="229">
        <v>0.55400733117884893</v>
      </c>
      <c r="S19" s="229">
        <v>0.4281877411788127</v>
      </c>
      <c r="T19" s="229">
        <v>0.54211306026174888</v>
      </c>
      <c r="U19" s="229">
        <v>0.55857695227208437</v>
      </c>
      <c r="V19" s="229">
        <v>0.44569483526597542</v>
      </c>
      <c r="W19" s="229">
        <v>0.94844860857995639</v>
      </c>
      <c r="X19" s="229">
        <v>0.57299345357003184</v>
      </c>
      <c r="Y19" s="229">
        <v>0.72114141793075193</v>
      </c>
      <c r="DA19" s="73" t="s">
        <v>3061</v>
      </c>
    </row>
    <row r="20" spans="1:105" ht="12" customHeight="1" x14ac:dyDescent="0.25">
      <c r="A20" s="46" t="s">
        <v>159</v>
      </c>
      <c r="B20" s="229">
        <v>2.2770666338126628</v>
      </c>
      <c r="C20" s="229">
        <v>1.4667826366936361</v>
      </c>
      <c r="D20" s="229">
        <v>1.575514690331508</v>
      </c>
      <c r="E20" s="229">
        <v>1.7390725633838451</v>
      </c>
      <c r="F20" s="229">
        <v>1.6730127561407331</v>
      </c>
      <c r="G20" s="229">
        <v>2.7388202468084621</v>
      </c>
      <c r="H20" s="229">
        <v>4.3387134716899993</v>
      </c>
      <c r="I20" s="229">
        <v>3.4282736748051512</v>
      </c>
      <c r="J20" s="229">
        <v>1.8138703309606421</v>
      </c>
      <c r="K20" s="229">
        <v>3.356200396986031</v>
      </c>
      <c r="L20" s="229">
        <v>1.389873648751581</v>
      </c>
      <c r="M20" s="229">
        <v>1.288900805640482</v>
      </c>
      <c r="N20" s="229">
        <v>0.74849133694366921</v>
      </c>
      <c r="O20" s="229">
        <v>1.1391420438495601</v>
      </c>
      <c r="P20" s="229">
        <v>1.417671579949269</v>
      </c>
      <c r="Q20" s="229">
        <v>1.3881989908927339</v>
      </c>
      <c r="R20" s="229">
        <v>1.049596207363902</v>
      </c>
      <c r="S20" s="229">
        <v>1.3024422961965709</v>
      </c>
      <c r="T20" s="229">
        <v>1.367169914396442</v>
      </c>
      <c r="U20" s="229">
        <v>1.6430577158511639</v>
      </c>
      <c r="V20" s="229">
        <v>2.2711737931609561</v>
      </c>
      <c r="W20" s="229">
        <v>2.3548222335584921</v>
      </c>
      <c r="X20" s="229">
        <v>3.283699662137844</v>
      </c>
      <c r="Y20" s="229">
        <v>2.8495967871361829</v>
      </c>
      <c r="DA20" s="73" t="s">
        <v>3062</v>
      </c>
    </row>
    <row r="21" spans="1:105" ht="12" customHeight="1" x14ac:dyDescent="0.25">
      <c r="A21" s="46" t="s">
        <v>32</v>
      </c>
      <c r="B21" s="229">
        <v>6.7032473765289824</v>
      </c>
      <c r="C21" s="229">
        <v>6.3587416902540088</v>
      </c>
      <c r="D21" s="229">
        <v>5.000489020441206</v>
      </c>
      <c r="E21" s="229">
        <v>4.8452379710070526</v>
      </c>
      <c r="F21" s="229">
        <v>3.7979951662111642</v>
      </c>
      <c r="G21" s="229">
        <v>5.3412705037254984</v>
      </c>
      <c r="H21" s="229">
        <v>5.1447894939614116</v>
      </c>
      <c r="I21" s="229">
        <v>5.0698436747968074</v>
      </c>
      <c r="J21" s="229">
        <v>2.740573650240735</v>
      </c>
      <c r="K21" s="229">
        <v>1.8635228304176761</v>
      </c>
      <c r="L21" s="229">
        <v>2.1782733482374841</v>
      </c>
      <c r="M21" s="229">
        <v>2.2678193392108961</v>
      </c>
      <c r="N21" s="229">
        <v>1.765460387590259</v>
      </c>
      <c r="O21" s="229">
        <v>1.637435345462636</v>
      </c>
      <c r="P21" s="229">
        <v>1.790409741465538</v>
      </c>
      <c r="Q21" s="229">
        <v>2.005945161978254</v>
      </c>
      <c r="R21" s="229">
        <v>1.304871930746806</v>
      </c>
      <c r="S21" s="229">
        <v>0.73774720277601391</v>
      </c>
      <c r="T21" s="229">
        <v>0.49059896596547831</v>
      </c>
      <c r="U21" s="229">
        <v>0.36847171542989648</v>
      </c>
      <c r="V21" s="229">
        <v>0.34318216509083421</v>
      </c>
      <c r="W21" s="229">
        <v>0.39825905344999202</v>
      </c>
      <c r="X21" s="229">
        <v>0.37339200669874067</v>
      </c>
      <c r="Y21" s="229">
        <v>0.23371627672953421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1.0159931212628339</v>
      </c>
      <c r="G22" s="229">
        <v>1.015993121251795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0.2256233877929732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2.5641112873940122</v>
      </c>
      <c r="C23" s="229">
        <v>3.633453010787532</v>
      </c>
      <c r="D23" s="229">
        <v>3.4775821222088941</v>
      </c>
      <c r="E23" s="229">
        <v>3.6437404112847629</v>
      </c>
      <c r="F23" s="229">
        <v>4.3873342028557527</v>
      </c>
      <c r="G23" s="229">
        <v>5.1690506873658126</v>
      </c>
      <c r="H23" s="229">
        <v>5.169800681040825</v>
      </c>
      <c r="I23" s="229">
        <v>5.5339405050546402</v>
      </c>
      <c r="J23" s="229">
        <v>3.5703300986656759</v>
      </c>
      <c r="K23" s="229">
        <v>1.631573312143225</v>
      </c>
      <c r="L23" s="229">
        <v>1.3777637208678939</v>
      </c>
      <c r="M23" s="229">
        <v>1.7288489125327611</v>
      </c>
      <c r="N23" s="229">
        <v>2.2353343953954332</v>
      </c>
      <c r="O23" s="229">
        <v>2.4695857363167062</v>
      </c>
      <c r="P23" s="229">
        <v>3.046964128055885</v>
      </c>
      <c r="Q23" s="229">
        <v>9.0950415215919698</v>
      </c>
      <c r="R23" s="229">
        <v>9.8189452166841793</v>
      </c>
      <c r="S23" s="229">
        <v>11.109569385086431</v>
      </c>
      <c r="T23" s="229">
        <v>10.78769641717679</v>
      </c>
      <c r="U23" s="229">
        <v>10.294128993460699</v>
      </c>
      <c r="V23" s="229">
        <v>9.7687971313421667</v>
      </c>
      <c r="W23" s="229">
        <v>11.50129592282982</v>
      </c>
      <c r="X23" s="229">
        <v>9.8957878831416508</v>
      </c>
      <c r="Y23" s="229">
        <v>9.6872880342865759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13.28302688602192</v>
      </c>
      <c r="C25" s="229">
        <v>14.403183784852679</v>
      </c>
      <c r="D25" s="229">
        <v>15.917016030639219</v>
      </c>
      <c r="E25" s="229">
        <v>20.759184380065332</v>
      </c>
      <c r="F25" s="229">
        <v>19.437043785721741</v>
      </c>
      <c r="G25" s="229">
        <v>2.8527560019781029</v>
      </c>
      <c r="H25" s="229">
        <v>2.494375284864025</v>
      </c>
      <c r="I25" s="229">
        <v>2.9287204704530949</v>
      </c>
      <c r="J25" s="229">
        <v>2.1158104362697139</v>
      </c>
      <c r="K25" s="229">
        <v>3.5944340369269239</v>
      </c>
      <c r="L25" s="229">
        <v>1.5659072631812709</v>
      </c>
      <c r="M25" s="229">
        <v>2.3312508359884561</v>
      </c>
      <c r="N25" s="229">
        <v>4.0250596566600496</v>
      </c>
      <c r="O25" s="229">
        <v>2.235722031182021</v>
      </c>
      <c r="P25" s="229">
        <v>1.992431681371591</v>
      </c>
      <c r="Q25" s="229">
        <v>2.6620055160410341</v>
      </c>
      <c r="R25" s="229">
        <v>3.9932492076237551</v>
      </c>
      <c r="S25" s="229">
        <v>3.3509296177528922</v>
      </c>
      <c r="T25" s="229">
        <v>2.1842697878884971</v>
      </c>
      <c r="U25" s="229">
        <v>2.3032181569000501</v>
      </c>
      <c r="V25" s="229">
        <v>2.052814393019275</v>
      </c>
      <c r="W25" s="229">
        <v>1.8020652095389289</v>
      </c>
      <c r="X25" s="229">
        <v>1.8619508523568049</v>
      </c>
      <c r="Y25" s="229">
        <v>1.069632358347945</v>
      </c>
      <c r="DA25" s="73" t="s">
        <v>3067</v>
      </c>
    </row>
    <row r="26" spans="1:105" ht="12" customHeight="1" x14ac:dyDescent="0.25">
      <c r="A26" s="46" t="s">
        <v>39</v>
      </c>
      <c r="B26" s="229">
        <v>4.6996997272706054</v>
      </c>
      <c r="C26" s="229">
        <v>3.3611001148816828</v>
      </c>
      <c r="D26" s="229">
        <v>3.843266941550755</v>
      </c>
      <c r="E26" s="229">
        <v>4.151061863374971</v>
      </c>
      <c r="F26" s="229">
        <v>3.7836640339390968</v>
      </c>
      <c r="G26" s="229">
        <v>3.588252816905984</v>
      </c>
      <c r="H26" s="229">
        <v>3.2097022147093792</v>
      </c>
      <c r="I26" s="229">
        <v>1.954678171547696</v>
      </c>
      <c r="J26" s="229">
        <v>77.952920218520106</v>
      </c>
      <c r="K26" s="229">
        <v>87.543303319749583</v>
      </c>
      <c r="L26" s="229">
        <v>78.52443925400425</v>
      </c>
      <c r="M26" s="229">
        <v>71.830966173973181</v>
      </c>
      <c r="N26" s="229">
        <v>87.506267062105209</v>
      </c>
      <c r="O26" s="229">
        <v>85.082647457581089</v>
      </c>
      <c r="P26" s="229">
        <v>78.196293779376617</v>
      </c>
      <c r="Q26" s="229">
        <v>23.472309501972759</v>
      </c>
      <c r="R26" s="229">
        <v>1.9747763185256979</v>
      </c>
      <c r="S26" s="229">
        <v>1.0470730497079019</v>
      </c>
      <c r="T26" s="229">
        <v>8.1654448702496527</v>
      </c>
      <c r="U26" s="229">
        <v>20.218733511183249</v>
      </c>
      <c r="V26" s="229">
        <v>30.848751444633919</v>
      </c>
      <c r="W26" s="229">
        <v>29.89363849568208</v>
      </c>
      <c r="X26" s="229">
        <v>23.689086789956569</v>
      </c>
      <c r="Y26" s="229">
        <v>27.044272020073549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55.07763377162054</v>
      </c>
      <c r="C27" s="261">
        <f t="shared" si="0"/>
        <v>58.486789244822745</v>
      </c>
      <c r="D27" s="261">
        <f t="shared" si="0"/>
        <v>55.204227469605357</v>
      </c>
      <c r="E27" s="261">
        <f t="shared" si="0"/>
        <v>59.14886376359113</v>
      </c>
      <c r="F27" s="261">
        <f t="shared" si="0"/>
        <v>68.67366154894583</v>
      </c>
      <c r="G27" s="261">
        <f t="shared" si="0"/>
        <v>75.866998191680594</v>
      </c>
      <c r="H27" s="261">
        <f t="shared" si="0"/>
        <v>81.89394280226432</v>
      </c>
      <c r="I27" s="261">
        <f t="shared" si="0"/>
        <v>89.839387415970208</v>
      </c>
      <c r="J27" s="261">
        <f t="shared" si="0"/>
        <v>66.855385524924699</v>
      </c>
      <c r="K27" s="261">
        <f t="shared" si="0"/>
        <v>52.899604859430667</v>
      </c>
      <c r="L27" s="261">
        <f t="shared" si="0"/>
        <v>36.617615079388123</v>
      </c>
      <c r="M27" s="261">
        <f t="shared" si="0"/>
        <v>41.356296142816703</v>
      </c>
      <c r="N27" s="261">
        <f t="shared" si="0"/>
        <v>37.486160204306529</v>
      </c>
      <c r="O27" s="261">
        <f t="shared" si="0"/>
        <v>39.503839804154751</v>
      </c>
      <c r="P27" s="261">
        <f t="shared" si="0"/>
        <v>44.633232945265455</v>
      </c>
      <c r="Q27" s="261">
        <f t="shared" si="0"/>
        <v>67.078678463611936</v>
      </c>
      <c r="R27" s="261">
        <f t="shared" si="0"/>
        <v>49.00123183422982</v>
      </c>
      <c r="S27" s="261">
        <f t="shared" si="0"/>
        <v>49.72548108452925</v>
      </c>
      <c r="T27" s="261">
        <f t="shared" si="0"/>
        <v>55.982147281510322</v>
      </c>
      <c r="U27" s="261">
        <f t="shared" si="0"/>
        <v>58.335394404277402</v>
      </c>
      <c r="V27" s="261">
        <f t="shared" si="0"/>
        <v>60.098703076148418</v>
      </c>
      <c r="W27" s="261">
        <f t="shared" si="0"/>
        <v>76.411429632019065</v>
      </c>
      <c r="X27" s="261">
        <f t="shared" si="0"/>
        <v>69.562081835164577</v>
      </c>
      <c r="Y27" s="261">
        <f t="shared" si="0"/>
        <v>65.756518838603498</v>
      </c>
      <c r="DA27" s="70"/>
    </row>
    <row r="28" spans="1:105" ht="12" customHeight="1" x14ac:dyDescent="0.25">
      <c r="A28" s="60" t="s">
        <v>3070</v>
      </c>
      <c r="B28" s="262">
        <v>53.684283610914079</v>
      </c>
      <c r="C28" s="262">
        <v>56.977981200610571</v>
      </c>
      <c r="D28" s="262">
        <v>53.950287826043038</v>
      </c>
      <c r="E28" s="262">
        <v>57.284281835576927</v>
      </c>
      <c r="F28" s="262">
        <v>66.531504048999551</v>
      </c>
      <c r="G28" s="262">
        <v>73.759900874849706</v>
      </c>
      <c r="H28" s="262">
        <v>79.730961579951156</v>
      </c>
      <c r="I28" s="262">
        <v>87.640052244812892</v>
      </c>
      <c r="J28" s="262">
        <v>64.150010083682048</v>
      </c>
      <c r="K28" s="262">
        <v>50.674677460253513</v>
      </c>
      <c r="L28" s="262">
        <v>34.505056106579858</v>
      </c>
      <c r="M28" s="262">
        <v>38.894573570751078</v>
      </c>
      <c r="N28" s="262">
        <v>34.788403433936217</v>
      </c>
      <c r="O28" s="262">
        <v>36.863850330688891</v>
      </c>
      <c r="P28" s="262">
        <v>41.769515941604674</v>
      </c>
      <c r="Q28" s="262">
        <v>64.008689209906294</v>
      </c>
      <c r="R28" s="262">
        <v>45.860179920888399</v>
      </c>
      <c r="S28" s="262">
        <v>46.186508784360697</v>
      </c>
      <c r="T28" s="262">
        <v>52.292946431358139</v>
      </c>
      <c r="U28" s="262">
        <v>54.618643953999211</v>
      </c>
      <c r="V28" s="262">
        <v>56.443265806028677</v>
      </c>
      <c r="W28" s="262">
        <v>72.599506337090929</v>
      </c>
      <c r="X28" s="262">
        <v>65.613269647968764</v>
      </c>
      <c r="Y28" s="262">
        <v>62.147340616449007</v>
      </c>
      <c r="DA28" s="72" t="s">
        <v>3071</v>
      </c>
    </row>
    <row r="29" spans="1:105" ht="12" customHeight="1" x14ac:dyDescent="0.25">
      <c r="A29" s="59" t="s">
        <v>28</v>
      </c>
      <c r="B29" s="230">
        <v>8.163264784272128</v>
      </c>
      <c r="C29" s="230">
        <v>6.673198491846362</v>
      </c>
      <c r="D29" s="230">
        <v>6.3396190850448306</v>
      </c>
      <c r="E29" s="230">
        <v>5.2403753022184674</v>
      </c>
      <c r="F29" s="230">
        <v>22.115484068284069</v>
      </c>
      <c r="G29" s="230">
        <v>20.97647307311486</v>
      </c>
      <c r="H29" s="230">
        <v>20.144481717393209</v>
      </c>
      <c r="I29" s="230">
        <v>31.01937214062259</v>
      </c>
      <c r="J29" s="230">
        <v>12.609370812080879</v>
      </c>
      <c r="K29" s="230">
        <v>6.0148615575631066</v>
      </c>
      <c r="L29" s="230">
        <v>0.5618831453216887</v>
      </c>
      <c r="M29" s="230">
        <v>0.58182235767725654</v>
      </c>
      <c r="N29" s="230">
        <v>0.5654326439372791</v>
      </c>
      <c r="O29" s="230">
        <v>0.59562126467090659</v>
      </c>
      <c r="P29" s="230">
        <v>0</v>
      </c>
      <c r="Q29" s="230">
        <v>0</v>
      </c>
      <c r="R29" s="230">
        <v>0</v>
      </c>
      <c r="S29" s="230">
        <v>0.50926925813538682</v>
      </c>
      <c r="T29" s="230">
        <v>0.15389489939236631</v>
      </c>
      <c r="U29" s="230">
        <v>0.1042241793635387</v>
      </c>
      <c r="V29" s="230">
        <v>4.5104440533142783E-2</v>
      </c>
      <c r="W29" s="230">
        <v>4.9891395141395962E-2</v>
      </c>
      <c r="X29" s="230">
        <v>3.4473312530632141E-2</v>
      </c>
      <c r="Y29" s="230">
        <v>0.66805555296448693</v>
      </c>
      <c r="DA29" s="71" t="s">
        <v>3072</v>
      </c>
    </row>
    <row r="30" spans="1:105" ht="12" customHeight="1" x14ac:dyDescent="0.25">
      <c r="A30" s="59" t="s">
        <v>31</v>
      </c>
      <c r="B30" s="230">
        <v>0.67847273108774231</v>
      </c>
      <c r="C30" s="230">
        <v>1.859304010038362</v>
      </c>
      <c r="D30" s="230">
        <v>2.842522780037362</v>
      </c>
      <c r="E30" s="230">
        <v>2.7999263827786192</v>
      </c>
      <c r="F30" s="230">
        <v>3.1353271967676539</v>
      </c>
      <c r="G30" s="230">
        <v>3.1610783497662109</v>
      </c>
      <c r="H30" s="230">
        <v>4.1343274393518321</v>
      </c>
      <c r="I30" s="230">
        <v>1.817913031003755</v>
      </c>
      <c r="J30" s="230">
        <v>2.7721862749413591</v>
      </c>
      <c r="K30" s="230">
        <v>3.6718102345480701</v>
      </c>
      <c r="L30" s="230">
        <v>2.7757695116260162</v>
      </c>
      <c r="M30" s="230">
        <v>1.869850625352109</v>
      </c>
      <c r="N30" s="230">
        <v>0.93395790127075362</v>
      </c>
      <c r="O30" s="230">
        <v>0.93487882569277014</v>
      </c>
      <c r="P30" s="230">
        <v>0.92422156096575458</v>
      </c>
      <c r="Q30" s="230">
        <v>1.7511988721160181</v>
      </c>
      <c r="R30" s="230">
        <v>1.4863823247561081</v>
      </c>
      <c r="S30" s="230">
        <v>1.2643187908749669</v>
      </c>
      <c r="T30" s="230">
        <v>1.9167783530386271</v>
      </c>
      <c r="U30" s="230">
        <v>1.6331321618269801</v>
      </c>
      <c r="V30" s="230">
        <v>1.27269791617586</v>
      </c>
      <c r="W30" s="230">
        <v>3.3531728902268569</v>
      </c>
      <c r="X30" s="230">
        <v>1.535032958681168</v>
      </c>
      <c r="Y30" s="230">
        <v>2.1621867940861241</v>
      </c>
      <c r="DA30" s="71" t="s">
        <v>3073</v>
      </c>
    </row>
    <row r="31" spans="1:105" ht="12" customHeight="1" x14ac:dyDescent="0.25">
      <c r="A31" s="59" t="s">
        <v>159</v>
      </c>
      <c r="B31" s="230">
        <v>10.0119020310916</v>
      </c>
      <c r="C31" s="230">
        <v>6.0140589613787849</v>
      </c>
      <c r="D31" s="230">
        <v>6.7325357384414533</v>
      </c>
      <c r="E31" s="230">
        <v>8.0531515361516242</v>
      </c>
      <c r="F31" s="230">
        <v>7.7107356045171969</v>
      </c>
      <c r="G31" s="230">
        <v>11.296161375099279</v>
      </c>
      <c r="H31" s="230">
        <v>17.926744724984371</v>
      </c>
      <c r="I31" s="230">
        <v>14.963300539879331</v>
      </c>
      <c r="J31" s="230">
        <v>9.9055703390243224</v>
      </c>
      <c r="K31" s="230">
        <v>16.83278189551184</v>
      </c>
      <c r="L31" s="230">
        <v>6.8949507538333794</v>
      </c>
      <c r="M31" s="230">
        <v>7.3485842480910986</v>
      </c>
      <c r="N31" s="230">
        <v>4.2343769628752881</v>
      </c>
      <c r="O31" s="230">
        <v>6.4418019802585178</v>
      </c>
      <c r="P31" s="230">
        <v>7.4997211240366566</v>
      </c>
      <c r="Q31" s="230">
        <v>6.9108438282640696</v>
      </c>
      <c r="R31" s="230">
        <v>5.6598379459540613</v>
      </c>
      <c r="S31" s="230">
        <v>5.8241861506306698</v>
      </c>
      <c r="T31" s="230">
        <v>5.9991933167663483</v>
      </c>
      <c r="U31" s="230">
        <v>6.8480634324747136</v>
      </c>
      <c r="V31" s="230">
        <v>11.236708130683891</v>
      </c>
      <c r="W31" s="230">
        <v>18.224385097197828</v>
      </c>
      <c r="X31" s="230">
        <v>23.64087702145811</v>
      </c>
      <c r="Y31" s="230">
        <v>21.49367589182091</v>
      </c>
      <c r="DA31" s="71" t="s">
        <v>3074</v>
      </c>
    </row>
    <row r="32" spans="1:105" ht="12" customHeight="1" x14ac:dyDescent="0.25">
      <c r="A32" s="59" t="s">
        <v>32</v>
      </c>
      <c r="B32" s="230">
        <v>28.758718895272299</v>
      </c>
      <c r="C32" s="230">
        <v>28.417149941186491</v>
      </c>
      <c r="D32" s="230">
        <v>24.384163018134881</v>
      </c>
      <c r="E32" s="230">
        <v>23.584565241831712</v>
      </c>
      <c r="F32" s="230">
        <v>18.12424613233096</v>
      </c>
      <c r="G32" s="230">
        <v>23.183856563986009</v>
      </c>
      <c r="H32" s="230">
        <v>22.12208623153214</v>
      </c>
      <c r="I32" s="230">
        <v>21.400400826607399</v>
      </c>
      <c r="J32" s="230">
        <v>14.33452121527581</v>
      </c>
      <c r="K32" s="230">
        <v>11.147255473248221</v>
      </c>
      <c r="L32" s="230">
        <v>10.241761046199279</v>
      </c>
      <c r="M32" s="230">
        <v>12.083478412985709</v>
      </c>
      <c r="N32" s="230">
        <v>8.74382594143853</v>
      </c>
      <c r="O32" s="230">
        <v>7.9163909663430498</v>
      </c>
      <c r="P32" s="230">
        <v>8.7188765875361476</v>
      </c>
      <c r="Q32" s="230">
        <v>9.4587151993442937</v>
      </c>
      <c r="R32" s="230">
        <v>6.3381203307984197</v>
      </c>
      <c r="S32" s="230">
        <v>3.3353114399990011</v>
      </c>
      <c r="T32" s="230">
        <v>3.7271255139912922</v>
      </c>
      <c r="U32" s="230">
        <v>3.2327211551567641</v>
      </c>
      <c r="V32" s="230">
        <v>2.3701454359813692</v>
      </c>
      <c r="W32" s="230">
        <v>2.7210874642103362</v>
      </c>
      <c r="X32" s="230">
        <v>2.6192183589528328</v>
      </c>
      <c r="Y32" s="230">
        <v>2.3753980827186552</v>
      </c>
      <c r="DA32" s="71" t="s">
        <v>3075</v>
      </c>
    </row>
    <row r="33" spans="1:105" ht="12" customHeight="1" x14ac:dyDescent="0.25">
      <c r="A33" s="59" t="s">
        <v>35</v>
      </c>
      <c r="B33" s="230">
        <v>6.071925169190318</v>
      </c>
      <c r="C33" s="230">
        <v>14.014269796160569</v>
      </c>
      <c r="D33" s="230">
        <v>13.65144720438451</v>
      </c>
      <c r="E33" s="230">
        <v>17.606263372596509</v>
      </c>
      <c r="F33" s="230">
        <v>15.445711047099669</v>
      </c>
      <c r="G33" s="230">
        <v>15.14233151288334</v>
      </c>
      <c r="H33" s="230">
        <v>15.40332146668959</v>
      </c>
      <c r="I33" s="230">
        <v>18.439065706699811</v>
      </c>
      <c r="J33" s="230">
        <v>24.528361442359682</v>
      </c>
      <c r="K33" s="230">
        <v>13.007968299382259</v>
      </c>
      <c r="L33" s="230">
        <v>14.030691649599509</v>
      </c>
      <c r="M33" s="230">
        <v>17.010837926644911</v>
      </c>
      <c r="N33" s="230">
        <v>20.310809984414369</v>
      </c>
      <c r="O33" s="230">
        <v>20.97515729372364</v>
      </c>
      <c r="P33" s="230">
        <v>24.62669666906611</v>
      </c>
      <c r="Q33" s="230">
        <v>45.887931310181919</v>
      </c>
      <c r="R33" s="230">
        <v>32.375839319379807</v>
      </c>
      <c r="S33" s="230">
        <v>35.253423144720678</v>
      </c>
      <c r="T33" s="230">
        <v>40.495954348169512</v>
      </c>
      <c r="U33" s="230">
        <v>42.800503025177207</v>
      </c>
      <c r="V33" s="230">
        <v>41.518609882654417</v>
      </c>
      <c r="W33" s="230">
        <v>48.25096949031451</v>
      </c>
      <c r="X33" s="230">
        <v>37.783667996346011</v>
      </c>
      <c r="Y33" s="230">
        <v>35.448024294858833</v>
      </c>
      <c r="DA33" s="71" t="s">
        <v>3076</v>
      </c>
    </row>
    <row r="34" spans="1:105" ht="12" customHeight="1" x14ac:dyDescent="0.25">
      <c r="A34" s="60" t="s">
        <v>3077</v>
      </c>
      <c r="B34" s="262">
        <v>1.3933501607064609</v>
      </c>
      <c r="C34" s="262">
        <v>1.5088080442121721</v>
      </c>
      <c r="D34" s="262">
        <v>1.25393964356232</v>
      </c>
      <c r="E34" s="262">
        <v>1.8645819280142031</v>
      </c>
      <c r="F34" s="262">
        <v>2.142157499946284</v>
      </c>
      <c r="G34" s="262">
        <v>2.107097316830882</v>
      </c>
      <c r="H34" s="262">
        <v>2.1629812223131579</v>
      </c>
      <c r="I34" s="262">
        <v>2.1993351711573221</v>
      </c>
      <c r="J34" s="262">
        <v>2.7053754412426532</v>
      </c>
      <c r="K34" s="262">
        <v>2.224927399177155</v>
      </c>
      <c r="L34" s="262">
        <v>2.1125589728082641</v>
      </c>
      <c r="M34" s="262">
        <v>2.4617225720656259</v>
      </c>
      <c r="N34" s="262">
        <v>2.6977567703703138</v>
      </c>
      <c r="O34" s="262">
        <v>2.6399894734658611</v>
      </c>
      <c r="P34" s="262">
        <v>2.8637170036607822</v>
      </c>
      <c r="Q34" s="262">
        <v>3.0699892537056361</v>
      </c>
      <c r="R34" s="262">
        <v>3.1410519133414199</v>
      </c>
      <c r="S34" s="262">
        <v>3.5389723001685529</v>
      </c>
      <c r="T34" s="262">
        <v>3.6892008501521838</v>
      </c>
      <c r="U34" s="262">
        <v>3.7167504502781878</v>
      </c>
      <c r="V34" s="262">
        <v>3.6554372701197382</v>
      </c>
      <c r="W34" s="262">
        <v>3.8119232949281399</v>
      </c>
      <c r="X34" s="262">
        <v>3.948812187195812</v>
      </c>
      <c r="Y34" s="262">
        <v>3.6091782221544961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5.9531677117390345</v>
      </c>
      <c r="C35" s="261">
        <f t="shared" si="1"/>
        <v>5.4134939812324916</v>
      </c>
      <c r="D35" s="261">
        <f t="shared" si="1"/>
        <v>5.7363973518756852</v>
      </c>
      <c r="E35" s="261">
        <f t="shared" si="1"/>
        <v>6.6784176130480821</v>
      </c>
      <c r="F35" s="261">
        <f t="shared" si="1"/>
        <v>9.9044046974111062</v>
      </c>
      <c r="G35" s="261">
        <f t="shared" si="1"/>
        <v>7.1721184637305155</v>
      </c>
      <c r="H35" s="261">
        <f t="shared" si="1"/>
        <v>7.3526915272791857</v>
      </c>
      <c r="I35" s="261">
        <f t="shared" si="1"/>
        <v>11.427078528599207</v>
      </c>
      <c r="J35" s="261">
        <f t="shared" si="1"/>
        <v>16.259091200087582</v>
      </c>
      <c r="K35" s="261">
        <f t="shared" si="1"/>
        <v>18.307407485416462</v>
      </c>
      <c r="L35" s="261">
        <f t="shared" si="1"/>
        <v>16.084777295807832</v>
      </c>
      <c r="M35" s="261">
        <f t="shared" si="1"/>
        <v>14.777454906606252</v>
      </c>
      <c r="N35" s="261">
        <f t="shared" si="1"/>
        <v>18.004658067047</v>
      </c>
      <c r="O35" s="261">
        <f t="shared" si="1"/>
        <v>17.042889579833219</v>
      </c>
      <c r="P35" s="261">
        <f t="shared" si="1"/>
        <v>16.089828306713887</v>
      </c>
      <c r="Q35" s="261">
        <f t="shared" si="1"/>
        <v>6.4733714618861757</v>
      </c>
      <c r="R35" s="261">
        <f t="shared" si="1"/>
        <v>2.9897595640131107</v>
      </c>
      <c r="S35" s="261">
        <f t="shared" si="1"/>
        <v>3.0056793160046209</v>
      </c>
      <c r="T35" s="261">
        <f t="shared" si="1"/>
        <v>3.0273337219688004</v>
      </c>
      <c r="U35" s="261">
        <f t="shared" si="1"/>
        <v>3.0597150171125058</v>
      </c>
      <c r="V35" s="261">
        <f t="shared" si="1"/>
        <v>2.968319382134085</v>
      </c>
      <c r="W35" s="261">
        <f t="shared" si="1"/>
        <v>2.9782513520723644</v>
      </c>
      <c r="X35" s="261">
        <f t="shared" si="1"/>
        <v>3.1542745592410339</v>
      </c>
      <c r="Y35" s="261">
        <f t="shared" si="1"/>
        <v>2.9283786028976539</v>
      </c>
      <c r="DA35" s="70"/>
    </row>
    <row r="36" spans="1:105" ht="12" customHeight="1" x14ac:dyDescent="0.25">
      <c r="A36" s="60" t="s">
        <v>3080</v>
      </c>
      <c r="B36" s="262">
        <v>1.965671642745848</v>
      </c>
      <c r="C36" s="262">
        <v>1.67450445577776</v>
      </c>
      <c r="D36" s="262">
        <v>1.7614445245772781</v>
      </c>
      <c r="E36" s="262">
        <v>1.796732808923144</v>
      </c>
      <c r="F36" s="262">
        <v>3.4667942142418169</v>
      </c>
      <c r="G36" s="262">
        <v>2.8580049412926698</v>
      </c>
      <c r="H36" s="262">
        <v>2.9401243528420919</v>
      </c>
      <c r="I36" s="262">
        <v>4.6647489478665962</v>
      </c>
      <c r="J36" s="262">
        <v>1.6139806116794211</v>
      </c>
      <c r="K36" s="262">
        <v>1.474507158549581</v>
      </c>
      <c r="L36" s="262">
        <v>1.25606339946094</v>
      </c>
      <c r="M36" s="262">
        <v>1.279738253268744</v>
      </c>
      <c r="N36" s="262">
        <v>1.2112306584952159</v>
      </c>
      <c r="O36" s="262">
        <v>1.0935486205539471</v>
      </c>
      <c r="P36" s="262">
        <v>1.357834375112668</v>
      </c>
      <c r="Q36" s="262">
        <v>1.418188658032099</v>
      </c>
      <c r="R36" s="262">
        <v>1.0191001896242029</v>
      </c>
      <c r="S36" s="262">
        <v>1.029518290957022</v>
      </c>
      <c r="T36" s="262">
        <v>1.068859322394395</v>
      </c>
      <c r="U36" s="262">
        <v>1.0765927018807611</v>
      </c>
      <c r="V36" s="262">
        <v>1.043158787582005</v>
      </c>
      <c r="W36" s="262">
        <v>1.0489119671871019</v>
      </c>
      <c r="X36" s="262">
        <v>1.113801714940198</v>
      </c>
      <c r="Y36" s="262">
        <v>1.0529156578584331</v>
      </c>
      <c r="DA36" s="72" t="s">
        <v>3081</v>
      </c>
    </row>
    <row r="37" spans="1:105" ht="12" customHeight="1" x14ac:dyDescent="0.25">
      <c r="A37" s="59" t="s">
        <v>28</v>
      </c>
      <c r="B37" s="230">
        <v>0.1036797112846438</v>
      </c>
      <c r="C37" s="230">
        <v>0</v>
      </c>
      <c r="D37" s="230">
        <v>0.25966217739190289</v>
      </c>
      <c r="E37" s="230">
        <v>7.4027528149905E-2</v>
      </c>
      <c r="F37" s="230">
        <v>2.585036704057539</v>
      </c>
      <c r="G37" s="230">
        <v>2.1259474690486462</v>
      </c>
      <c r="H37" s="230">
        <v>2.3104265314356871</v>
      </c>
      <c r="I37" s="230">
        <v>4.177872391644204</v>
      </c>
      <c r="J37" s="230">
        <v>8.6338159687491894E-2</v>
      </c>
      <c r="K37" s="230">
        <v>4.6330596418073522E-2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5.6192993306965564E-3</v>
      </c>
      <c r="T37" s="230">
        <v>6.3027667382831347E-3</v>
      </c>
      <c r="U37" s="230">
        <v>2.276364657313513E-3</v>
      </c>
      <c r="V37" s="230">
        <v>1.6141862115332719E-3</v>
      </c>
      <c r="W37" s="230">
        <v>1.2252303907549309E-3</v>
      </c>
      <c r="X37" s="230">
        <v>8.7828445047963635E-4</v>
      </c>
      <c r="Y37" s="230">
        <v>9.6868055179850587E-2</v>
      </c>
      <c r="DA37" s="71" t="s">
        <v>3082</v>
      </c>
    </row>
    <row r="38" spans="1:105" ht="12" customHeight="1" x14ac:dyDescent="0.25">
      <c r="A38" s="59" t="s">
        <v>31</v>
      </c>
      <c r="B38" s="230">
        <v>9.8378546007722639E-2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0.13606672477636539</v>
      </c>
      <c r="K38" s="230">
        <v>0.13716690477992199</v>
      </c>
      <c r="L38" s="230">
        <v>0.13728145614833029</v>
      </c>
      <c r="M38" s="230">
        <v>0</v>
      </c>
      <c r="N38" s="230">
        <v>0</v>
      </c>
      <c r="O38" s="230">
        <v>0</v>
      </c>
      <c r="P38" s="230">
        <v>0</v>
      </c>
      <c r="Q38" s="230">
        <v>0.1212580178261034</v>
      </c>
      <c r="R38" s="230">
        <v>8.1109396052524721E-2</v>
      </c>
      <c r="S38" s="230">
        <v>4.4893182234562692E-2</v>
      </c>
      <c r="T38" s="230">
        <v>4.0016033006538831E-2</v>
      </c>
      <c r="U38" s="230">
        <v>5.8176311871795713E-2</v>
      </c>
      <c r="V38" s="230">
        <v>4.7836007694267907E-2</v>
      </c>
      <c r="W38" s="230">
        <v>5.4652019815141971E-2</v>
      </c>
      <c r="X38" s="230">
        <v>6.1434871305344849E-2</v>
      </c>
      <c r="Y38" s="230">
        <v>5.7100371153320582E-2</v>
      </c>
      <c r="DA38" s="71" t="s">
        <v>3083</v>
      </c>
    </row>
    <row r="39" spans="1:105" ht="12" customHeight="1" x14ac:dyDescent="0.25">
      <c r="A39" s="59" t="s">
        <v>159</v>
      </c>
      <c r="B39" s="230">
        <v>0.17062560432685159</v>
      </c>
      <c r="C39" s="230">
        <v>0.18320877966604571</v>
      </c>
      <c r="D39" s="230">
        <v>0.27530601522104747</v>
      </c>
      <c r="E39" s="230">
        <v>0.30473427738421549</v>
      </c>
      <c r="F39" s="230">
        <v>7.7740038389518942E-2</v>
      </c>
      <c r="G39" s="230">
        <v>0.1230542220618914</v>
      </c>
      <c r="H39" s="230">
        <v>0.1185762137828172</v>
      </c>
      <c r="I39" s="230">
        <v>5.4738296666931308E-2</v>
      </c>
      <c r="J39" s="230">
        <v>0.1233427681604415</v>
      </c>
      <c r="K39" s="230">
        <v>0.1239178310808557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3.4117043107204953E-2</v>
      </c>
      <c r="T39" s="230">
        <v>4.1193408585843437E-2</v>
      </c>
      <c r="U39" s="230">
        <v>4.7537209288703801E-2</v>
      </c>
      <c r="V39" s="230">
        <v>4.6724235885260729E-2</v>
      </c>
      <c r="W39" s="230">
        <v>5.6550005248097869E-2</v>
      </c>
      <c r="X39" s="230">
        <v>6.7918638328956907E-2</v>
      </c>
      <c r="Y39" s="230">
        <v>4.6047141153924553E-2</v>
      </c>
      <c r="DA39" s="71" t="s">
        <v>3084</v>
      </c>
    </row>
    <row r="40" spans="1:105" ht="12" customHeight="1" x14ac:dyDescent="0.25">
      <c r="A40" s="59" t="s">
        <v>32</v>
      </c>
      <c r="B40" s="230">
        <v>0.75623967933480352</v>
      </c>
      <c r="C40" s="230">
        <v>0.62386678678758634</v>
      </c>
      <c r="D40" s="230">
        <v>0.36027495072930282</v>
      </c>
      <c r="E40" s="230">
        <v>0.39293150184711922</v>
      </c>
      <c r="F40" s="230">
        <v>0.15736365624836901</v>
      </c>
      <c r="G40" s="230">
        <v>0.18359062386935951</v>
      </c>
      <c r="H40" s="230">
        <v>0.1194229929976057</v>
      </c>
      <c r="I40" s="230">
        <v>0.11706728707896</v>
      </c>
      <c r="J40" s="230">
        <v>0.1183156502574892</v>
      </c>
      <c r="K40" s="230">
        <v>0.35781690695172502</v>
      </c>
      <c r="L40" s="230">
        <v>0</v>
      </c>
      <c r="M40" s="230">
        <v>0.1201646665352594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1.2915818723060711E-3</v>
      </c>
      <c r="T40" s="230">
        <v>1.0116253195801611E-3</v>
      </c>
      <c r="U40" s="230">
        <v>3.2109929674951307E-4</v>
      </c>
      <c r="V40" s="230">
        <v>0</v>
      </c>
      <c r="W40" s="230">
        <v>0</v>
      </c>
      <c r="X40" s="230">
        <v>9.3233272435530676E-3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0.83674810179182701</v>
      </c>
      <c r="C41" s="230">
        <v>0.86742888932412798</v>
      </c>
      <c r="D41" s="230">
        <v>0.8662013812350251</v>
      </c>
      <c r="E41" s="230">
        <v>1.025039501541904</v>
      </c>
      <c r="F41" s="230">
        <v>0.64665381554639045</v>
      </c>
      <c r="G41" s="230">
        <v>0.42541262631277271</v>
      </c>
      <c r="H41" s="230">
        <v>0.39169861462598288</v>
      </c>
      <c r="I41" s="230">
        <v>0.31507097247650101</v>
      </c>
      <c r="J41" s="230">
        <v>1.1499173087976331</v>
      </c>
      <c r="K41" s="230">
        <v>0.80927491931900464</v>
      </c>
      <c r="L41" s="230">
        <v>1.11878194331261</v>
      </c>
      <c r="M41" s="230">
        <v>1.159573586733484</v>
      </c>
      <c r="N41" s="230">
        <v>1.2112306584952159</v>
      </c>
      <c r="O41" s="230">
        <v>1.0935486205539471</v>
      </c>
      <c r="P41" s="230">
        <v>1.357834375112668</v>
      </c>
      <c r="Q41" s="230">
        <v>1.2969306402059959</v>
      </c>
      <c r="R41" s="230">
        <v>0.93799079357167792</v>
      </c>
      <c r="S41" s="230">
        <v>0.94359718441225116</v>
      </c>
      <c r="T41" s="230">
        <v>0.98033548874414889</v>
      </c>
      <c r="U41" s="230">
        <v>0.96828171676619879</v>
      </c>
      <c r="V41" s="230">
        <v>0.94698435779094348</v>
      </c>
      <c r="W41" s="230">
        <v>0.93648471173310721</v>
      </c>
      <c r="X41" s="230">
        <v>0.97424659361186394</v>
      </c>
      <c r="Y41" s="230">
        <v>0.85290009037133718</v>
      </c>
      <c r="DA41" s="71" t="s">
        <v>3086</v>
      </c>
    </row>
    <row r="42" spans="1:105" ht="12" customHeight="1" x14ac:dyDescent="0.25">
      <c r="A42" s="60" t="s">
        <v>3087</v>
      </c>
      <c r="B42" s="262">
        <v>3.8431848023485888</v>
      </c>
      <c r="C42" s="262">
        <v>3.5827201208756141</v>
      </c>
      <c r="D42" s="262">
        <v>3.8450805070723089</v>
      </c>
      <c r="E42" s="262">
        <v>4.6885673901520386</v>
      </c>
      <c r="F42" s="262">
        <v>6.2157441706748537</v>
      </c>
      <c r="G42" s="262">
        <v>4.0958784431946471</v>
      </c>
      <c r="H42" s="262">
        <v>4.1885441192689452</v>
      </c>
      <c r="I42" s="262">
        <v>6.5345412951484603</v>
      </c>
      <c r="J42" s="262">
        <v>14.3649109891366</v>
      </c>
      <c r="K42" s="262">
        <v>16.60246141766639</v>
      </c>
      <c r="L42" s="262">
        <v>14.609913145591751</v>
      </c>
      <c r="M42" s="262">
        <v>13.242752529802139</v>
      </c>
      <c r="N42" s="262">
        <v>16.51401688590629</v>
      </c>
      <c r="O42" s="262">
        <v>15.675913478098879</v>
      </c>
      <c r="P42" s="262">
        <v>14.43539467050778</v>
      </c>
      <c r="Q42" s="262">
        <v>4.7372196311488501</v>
      </c>
      <c r="R42" s="262">
        <v>1.6453361405071181</v>
      </c>
      <c r="S42" s="262">
        <v>1.609624608244427</v>
      </c>
      <c r="T42" s="262">
        <v>1.5763785972372151</v>
      </c>
      <c r="U42" s="262">
        <v>1.598173161452932</v>
      </c>
      <c r="V42" s="262">
        <v>1.546561734432536</v>
      </c>
      <c r="W42" s="262">
        <v>1.5345330436248481</v>
      </c>
      <c r="X42" s="262">
        <v>1.6314887249126979</v>
      </c>
      <c r="Y42" s="262">
        <v>1.5016552006017909</v>
      </c>
      <c r="DA42" s="72" t="s">
        <v>3088</v>
      </c>
    </row>
    <row r="43" spans="1:105" ht="12" customHeight="1" x14ac:dyDescent="0.25">
      <c r="A43" s="64" t="s">
        <v>28</v>
      </c>
      <c r="B43" s="229">
        <v>5.7309374314359993E-2</v>
      </c>
      <c r="C43" s="229">
        <v>0</v>
      </c>
      <c r="D43" s="229">
        <v>0.1127065355261772</v>
      </c>
      <c r="E43" s="229">
        <v>2.197495780006942E-2</v>
      </c>
      <c r="F43" s="229">
        <v>1.7395257628545431</v>
      </c>
      <c r="G43" s="229">
        <v>2.5785987349574961</v>
      </c>
      <c r="H43" s="229">
        <v>2.8518580134747689</v>
      </c>
      <c r="I43" s="229">
        <v>5.4239907676855834</v>
      </c>
      <c r="J43" s="229">
        <v>2.3712930673127808E-3</v>
      </c>
      <c r="K43" s="229">
        <v>8.1010251552769902E-4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5.3255441427596606E-3</v>
      </c>
      <c r="T43" s="229">
        <v>7.0245689303508772E-3</v>
      </c>
      <c r="U43" s="229">
        <v>2.49019963992499E-3</v>
      </c>
      <c r="V43" s="229">
        <v>1.772237569793508E-3</v>
      </c>
      <c r="W43" s="229">
        <v>1.397546374021135E-3</v>
      </c>
      <c r="X43" s="229">
        <v>9.9823672648380562E-4</v>
      </c>
      <c r="Y43" s="229">
        <v>0.1190862943782687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4.0941162668699698E-3</v>
      </c>
      <c r="DA44" s="73" t="s">
        <v>3090</v>
      </c>
    </row>
    <row r="45" spans="1:105" ht="12" customHeight="1" x14ac:dyDescent="0.25">
      <c r="A45" s="64" t="s">
        <v>31</v>
      </c>
      <c r="B45" s="229">
        <v>5.4379134044657773E-2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3.737097041702356E-3</v>
      </c>
      <c r="K45" s="229">
        <v>2.398398967426536E-3</v>
      </c>
      <c r="L45" s="229">
        <v>2.259012961743499E-3</v>
      </c>
      <c r="M45" s="229">
        <v>0</v>
      </c>
      <c r="N45" s="229">
        <v>0</v>
      </c>
      <c r="O45" s="229">
        <v>0</v>
      </c>
      <c r="P45" s="229">
        <v>0</v>
      </c>
      <c r="Q45" s="229">
        <v>2.175631881433732E-2</v>
      </c>
      <c r="R45" s="229">
        <v>7.0609126985400616E-2</v>
      </c>
      <c r="S45" s="229">
        <v>4.2546340678648521E-2</v>
      </c>
      <c r="T45" s="229">
        <v>4.4598728438774153E-2</v>
      </c>
      <c r="U45" s="229">
        <v>6.3641223039493558E-2</v>
      </c>
      <c r="V45" s="229">
        <v>5.2519820463703362E-2</v>
      </c>
      <c r="W45" s="229">
        <v>6.2338261197162931E-2</v>
      </c>
      <c r="X45" s="229">
        <v>6.982537922686724E-2</v>
      </c>
      <c r="Y45" s="229">
        <v>7.0197255386698063E-2</v>
      </c>
      <c r="DA45" s="73" t="s">
        <v>3091</v>
      </c>
    </row>
    <row r="46" spans="1:105" ht="12" customHeight="1" x14ac:dyDescent="0.25">
      <c r="A46" s="64" t="s">
        <v>159</v>
      </c>
      <c r="B46" s="229">
        <v>9.4313983949429858E-2</v>
      </c>
      <c r="C46" s="229">
        <v>8.2729506927409588E-2</v>
      </c>
      <c r="D46" s="229">
        <v>0.1194967534230067</v>
      </c>
      <c r="E46" s="229">
        <v>9.0459901243661614E-2</v>
      </c>
      <c r="F46" s="229">
        <v>5.2312912761202861E-2</v>
      </c>
      <c r="G46" s="229">
        <v>0.14925461045468161</v>
      </c>
      <c r="H46" s="229">
        <v>0.14636367825723159</v>
      </c>
      <c r="I46" s="229">
        <v>7.1064883732225373E-2</v>
      </c>
      <c r="J46" s="229">
        <v>3.3876312872626068E-3</v>
      </c>
      <c r="K46" s="229">
        <v>2.1667354715549729E-3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3.2333536335273333E-2</v>
      </c>
      <c r="T46" s="229">
        <v>4.5910938815131822E-2</v>
      </c>
      <c r="U46" s="229">
        <v>5.2002714535848447E-2</v>
      </c>
      <c r="V46" s="229">
        <v>5.1299190678315551E-2</v>
      </c>
      <c r="W46" s="229">
        <v>6.4503178652514398E-2</v>
      </c>
      <c r="X46" s="229">
        <v>7.7194670992649456E-2</v>
      </c>
      <c r="Y46" s="229">
        <v>5.6608790137809853E-2</v>
      </c>
      <c r="DA46" s="73" t="s">
        <v>3092</v>
      </c>
    </row>
    <row r="47" spans="1:105" ht="12" customHeight="1" x14ac:dyDescent="0.25">
      <c r="A47" s="64" t="s">
        <v>32</v>
      </c>
      <c r="B47" s="229">
        <v>0.41801450175130778</v>
      </c>
      <c r="C47" s="229">
        <v>0.28171243623478909</v>
      </c>
      <c r="D47" s="229">
        <v>0.15637757466802349</v>
      </c>
      <c r="E47" s="229">
        <v>0.1166411115865338</v>
      </c>
      <c r="F47" s="229">
        <v>0.1058933259057242</v>
      </c>
      <c r="G47" s="229">
        <v>0.2226802671993752</v>
      </c>
      <c r="H47" s="229">
        <v>0.14740889395938939</v>
      </c>
      <c r="I47" s="229">
        <v>0.15198450904920599</v>
      </c>
      <c r="J47" s="229">
        <v>3.249560590887064E-3</v>
      </c>
      <c r="K47" s="229">
        <v>6.2565215825034276E-3</v>
      </c>
      <c r="L47" s="229">
        <v>0</v>
      </c>
      <c r="M47" s="229">
        <v>2.4703811480308998E-3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1.22406297834672E-3</v>
      </c>
      <c r="T47" s="229">
        <v>1.1274781511293559E-3</v>
      </c>
      <c r="U47" s="229">
        <v>3.5126241772241658E-4</v>
      </c>
      <c r="V47" s="229">
        <v>0</v>
      </c>
      <c r="W47" s="229">
        <v>0</v>
      </c>
      <c r="X47" s="229">
        <v>1.0596666788828091E-2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0.46251585366365222</v>
      </c>
      <c r="C49" s="229">
        <v>0.3916950074073085</v>
      </c>
      <c r="D49" s="229">
        <v>0.37597526804854309</v>
      </c>
      <c r="E49" s="229">
        <v>0.3042813984572636</v>
      </c>
      <c r="F49" s="229">
        <v>0.43514700198473388</v>
      </c>
      <c r="G49" s="229">
        <v>0.5159903882930611</v>
      </c>
      <c r="H49" s="229">
        <v>0.48349030700142359</v>
      </c>
      <c r="I49" s="229">
        <v>0.40904601330001478</v>
      </c>
      <c r="J49" s="229">
        <v>3.1582685480031583E-2</v>
      </c>
      <c r="K49" s="229">
        <v>1.41503822221044E-2</v>
      </c>
      <c r="L49" s="229">
        <v>1.840993665289371E-2</v>
      </c>
      <c r="M49" s="229">
        <v>2.3838860548748991E-2</v>
      </c>
      <c r="N49" s="229">
        <v>1.462233451788548E-2</v>
      </c>
      <c r="O49" s="229">
        <v>1.197038689743714E-2</v>
      </c>
      <c r="P49" s="229">
        <v>2.649033377167161E-2</v>
      </c>
      <c r="Q49" s="229">
        <v>0.23269749080732621</v>
      </c>
      <c r="R49" s="229">
        <v>0.81656027880604265</v>
      </c>
      <c r="S49" s="229">
        <v>0.89426958110598864</v>
      </c>
      <c r="T49" s="229">
        <v>1.092604962472139</v>
      </c>
      <c r="U49" s="229">
        <v>1.059239245650023</v>
      </c>
      <c r="V49" s="229">
        <v>1.039707342865811</v>
      </c>
      <c r="W49" s="229">
        <v>1.068191601419894</v>
      </c>
      <c r="X49" s="229">
        <v>1.10730496237751</v>
      </c>
      <c r="Y49" s="229">
        <v>1.0485263800190361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2.373885207609153</v>
      </c>
      <c r="C51" s="229">
        <v>2.620472902850933</v>
      </c>
      <c r="D51" s="229">
        <v>2.7897758726370032</v>
      </c>
      <c r="E51" s="229">
        <v>3.662034630519972</v>
      </c>
      <c r="F51" s="229">
        <v>3.5810665253467202</v>
      </c>
      <c r="G51" s="229">
        <v>0.39012025681658408</v>
      </c>
      <c r="H51" s="229">
        <v>0.36804647785116168</v>
      </c>
      <c r="I51" s="229">
        <v>0.45269796273266832</v>
      </c>
      <c r="J51" s="229">
        <v>0.32020229067052353</v>
      </c>
      <c r="K51" s="229">
        <v>0.58886376491204007</v>
      </c>
      <c r="L51" s="229">
        <v>0.2318674261083572</v>
      </c>
      <c r="M51" s="229">
        <v>0.38645012670092149</v>
      </c>
      <c r="N51" s="229">
        <v>0.69928565800823372</v>
      </c>
      <c r="O51" s="229">
        <v>0.38645012670289158</v>
      </c>
      <c r="P51" s="229">
        <v>0.32387242078820888</v>
      </c>
      <c r="Q51" s="229">
        <v>0.45636809284545821</v>
      </c>
      <c r="R51" s="229">
        <v>0.70663916784787484</v>
      </c>
      <c r="S51" s="229">
        <v>0.59845645159113903</v>
      </c>
      <c r="T51" s="229">
        <v>0.33842044559330969</v>
      </c>
      <c r="U51" s="229">
        <v>0.37717542967286699</v>
      </c>
      <c r="V51" s="229">
        <v>0.36327663367330382</v>
      </c>
      <c r="W51" s="229">
        <v>0.31763187464686221</v>
      </c>
      <c r="X51" s="229">
        <v>0.32623084376363548</v>
      </c>
      <c r="Y51" s="229">
        <v>0.17770319537624599</v>
      </c>
      <c r="DA51" s="73" t="s">
        <v>3097</v>
      </c>
    </row>
    <row r="52" spans="1:105" ht="12" customHeight="1" x14ac:dyDescent="0.25">
      <c r="A52" s="64" t="s">
        <v>39</v>
      </c>
      <c r="B52" s="229">
        <v>0.38276674701602881</v>
      </c>
      <c r="C52" s="229">
        <v>0.20611026745517269</v>
      </c>
      <c r="D52" s="229">
        <v>0.29074850276955488</v>
      </c>
      <c r="E52" s="229">
        <v>0.49317539054453841</v>
      </c>
      <c r="F52" s="229">
        <v>0.30179864182192989</v>
      </c>
      <c r="G52" s="229">
        <v>0.23923418547344941</v>
      </c>
      <c r="H52" s="229">
        <v>0.19137674872496871</v>
      </c>
      <c r="I52" s="229">
        <v>2.5757158648763621E-2</v>
      </c>
      <c r="J52" s="229">
        <v>14.000380430998881</v>
      </c>
      <c r="K52" s="229">
        <v>15.98781551199523</v>
      </c>
      <c r="L52" s="229">
        <v>14.35737676986875</v>
      </c>
      <c r="M52" s="229">
        <v>12.82999316140444</v>
      </c>
      <c r="N52" s="229">
        <v>15.80010889338017</v>
      </c>
      <c r="O52" s="229">
        <v>15.277492964498551</v>
      </c>
      <c r="P52" s="229">
        <v>14.0850319159479</v>
      </c>
      <c r="Q52" s="229">
        <v>4.0263977286817294</v>
      </c>
      <c r="R52" s="229">
        <v>5.1527566867800148E-2</v>
      </c>
      <c r="S52" s="229">
        <v>3.546909141227151E-2</v>
      </c>
      <c r="T52" s="229">
        <v>4.6691474836380212E-2</v>
      </c>
      <c r="U52" s="229">
        <v>4.3273086497052152E-2</v>
      </c>
      <c r="V52" s="229">
        <v>3.798650918160925E-2</v>
      </c>
      <c r="W52" s="229">
        <v>2.0470581334392939E-2</v>
      </c>
      <c r="X52" s="229">
        <v>3.9337965036724633E-2</v>
      </c>
      <c r="Y52" s="229">
        <v>2.5439169036861949E-2</v>
      </c>
      <c r="DA52" s="73" t="s">
        <v>3098</v>
      </c>
    </row>
    <row r="53" spans="1:105" ht="12" customHeight="1" x14ac:dyDescent="0.25">
      <c r="A53" s="60" t="s">
        <v>3099</v>
      </c>
      <c r="B53" s="262">
        <v>0.14431126664459781</v>
      </c>
      <c r="C53" s="262">
        <v>0.15626940457911789</v>
      </c>
      <c r="D53" s="262">
        <v>0.12987232022609749</v>
      </c>
      <c r="E53" s="262">
        <v>0.19311741397289961</v>
      </c>
      <c r="F53" s="262">
        <v>0.2218663124944365</v>
      </c>
      <c r="G53" s="262">
        <v>0.2182350792431986</v>
      </c>
      <c r="H53" s="262">
        <v>0.22402305516814849</v>
      </c>
      <c r="I53" s="262">
        <v>0.22778828558415121</v>
      </c>
      <c r="J53" s="262">
        <v>0.28019959927156052</v>
      </c>
      <c r="K53" s="262">
        <v>0.23043890920049109</v>
      </c>
      <c r="L53" s="262">
        <v>0.21880075075514169</v>
      </c>
      <c r="M53" s="262">
        <v>0.25496412353536829</v>
      </c>
      <c r="N53" s="262">
        <v>0.27941052264549682</v>
      </c>
      <c r="O53" s="262">
        <v>0.27342748118039267</v>
      </c>
      <c r="P53" s="262">
        <v>0.2965992610934382</v>
      </c>
      <c r="Q53" s="262">
        <v>0.31796317270522662</v>
      </c>
      <c r="R53" s="262">
        <v>0.32532323388179002</v>
      </c>
      <c r="S53" s="262">
        <v>0.36653641680317178</v>
      </c>
      <c r="T53" s="262">
        <v>0.38209580233719048</v>
      </c>
      <c r="U53" s="262">
        <v>0.38494915377881239</v>
      </c>
      <c r="V53" s="262">
        <v>0.37859886011954408</v>
      </c>
      <c r="W53" s="262">
        <v>0.39480634126041447</v>
      </c>
      <c r="X53" s="262">
        <v>0.40898411938813772</v>
      </c>
      <c r="Y53" s="262">
        <v>0.37380774443742998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1.9539618946799475</v>
      </c>
      <c r="C54" s="261">
        <f t="shared" si="2"/>
        <v>1.9077691419486782</v>
      </c>
      <c r="D54" s="261">
        <f t="shared" si="2"/>
        <v>1.7893996262588532</v>
      </c>
      <c r="E54" s="261">
        <f t="shared" si="2"/>
        <v>2.2765682731436669</v>
      </c>
      <c r="F54" s="261">
        <f t="shared" si="2"/>
        <v>3.1287325669904318</v>
      </c>
      <c r="G54" s="261">
        <f t="shared" si="2"/>
        <v>2.7321998993705261</v>
      </c>
      <c r="H54" s="261">
        <f t="shared" si="2"/>
        <v>2.7978876743628902</v>
      </c>
      <c r="I54" s="261">
        <f t="shared" si="2"/>
        <v>3.4890344737465608</v>
      </c>
      <c r="J54" s="261">
        <f t="shared" si="2"/>
        <v>3.4975308358425998</v>
      </c>
      <c r="K54" s="261">
        <f t="shared" si="2"/>
        <v>3.2871636752667426</v>
      </c>
      <c r="L54" s="261">
        <f t="shared" si="2"/>
        <v>2.988080925227222</v>
      </c>
      <c r="M54" s="261">
        <f t="shared" si="2"/>
        <v>3.1266478652343963</v>
      </c>
      <c r="N54" s="261">
        <f t="shared" si="2"/>
        <v>3.5043891178157365</v>
      </c>
      <c r="O54" s="261">
        <f t="shared" si="2"/>
        <v>3.357307811169302</v>
      </c>
      <c r="P54" s="261">
        <f t="shared" si="2"/>
        <v>3.5151208909390403</v>
      </c>
      <c r="Q54" s="261">
        <f t="shared" si="2"/>
        <v>2.9446768138287389</v>
      </c>
      <c r="R54" s="261">
        <f t="shared" si="2"/>
        <v>2.605145542621023</v>
      </c>
      <c r="S54" s="261">
        <f t="shared" si="2"/>
        <v>2.870851641853541</v>
      </c>
      <c r="T54" s="261">
        <f t="shared" si="2"/>
        <v>2.9834304664497964</v>
      </c>
      <c r="U54" s="261">
        <f t="shared" si="2"/>
        <v>3.006242424759769</v>
      </c>
      <c r="V54" s="261">
        <f t="shared" si="2"/>
        <v>2.9487391343629836</v>
      </c>
      <c r="W54" s="261">
        <f t="shared" si="2"/>
        <v>3.0539297636325258</v>
      </c>
      <c r="X54" s="261">
        <f t="shared" si="2"/>
        <v>3.1771582587251816</v>
      </c>
      <c r="Y54" s="261">
        <f t="shared" si="2"/>
        <v>2.9177297056420448</v>
      </c>
      <c r="DA54" s="70"/>
    </row>
    <row r="55" spans="1:105" ht="12" customHeight="1" x14ac:dyDescent="0.25">
      <c r="A55" s="60" t="s">
        <v>3102</v>
      </c>
      <c r="B55" s="262">
        <v>0.73923685765420111</v>
      </c>
      <c r="C55" s="262">
        <v>0.6359431711966731</v>
      </c>
      <c r="D55" s="262">
        <v>0.66714038064026182</v>
      </c>
      <c r="E55" s="262">
        <v>0.68520825323080958</v>
      </c>
      <c r="F55" s="262">
        <v>1.238085747367192</v>
      </c>
      <c r="G55" s="262">
        <v>1.0243313891252099</v>
      </c>
      <c r="H55" s="262">
        <v>1.045924571740676</v>
      </c>
      <c r="I55" s="262">
        <v>1.5364206073241899</v>
      </c>
      <c r="J55" s="262">
        <v>0.61964292409059074</v>
      </c>
      <c r="K55" s="262">
        <v>0.56008818232568491</v>
      </c>
      <c r="L55" s="262">
        <v>0.48555976052746808</v>
      </c>
      <c r="M55" s="262">
        <v>0.49504078853027411</v>
      </c>
      <c r="N55" s="262">
        <v>0.46987396234728179</v>
      </c>
      <c r="O55" s="262">
        <v>0.42422144762868602</v>
      </c>
      <c r="P55" s="262">
        <v>0.5267460937937074</v>
      </c>
      <c r="Q55" s="262">
        <v>0.54892157087430027</v>
      </c>
      <c r="R55" s="262">
        <v>0.39480258370468052</v>
      </c>
      <c r="S55" s="262">
        <v>0.39886261559286568</v>
      </c>
      <c r="T55" s="262">
        <v>0.41414802784294719</v>
      </c>
      <c r="U55" s="262">
        <v>0.41701946392490907</v>
      </c>
      <c r="V55" s="262">
        <v>0.40412863457938408</v>
      </c>
      <c r="W55" s="262">
        <v>0.40627281295602269</v>
      </c>
      <c r="X55" s="262">
        <v>0.43127350115140561</v>
      </c>
      <c r="Y55" s="262">
        <v>0.40722697857801721</v>
      </c>
      <c r="DA55" s="72" t="s">
        <v>3103</v>
      </c>
    </row>
    <row r="56" spans="1:105" ht="12" customHeight="1" x14ac:dyDescent="0.25">
      <c r="A56" s="60" t="s">
        <v>3104</v>
      </c>
      <c r="B56" s="262">
        <v>0.28914243027074021</v>
      </c>
      <c r="C56" s="262">
        <v>0.26954634138249112</v>
      </c>
      <c r="D56" s="262">
        <v>0.28928505382362191</v>
      </c>
      <c r="E56" s="262">
        <v>0.35274488201770821</v>
      </c>
      <c r="F56" s="262">
        <v>0.46764219465892309</v>
      </c>
      <c r="G56" s="262">
        <v>0.30815386406480122</v>
      </c>
      <c r="H56" s="262">
        <v>0.31512557637133132</v>
      </c>
      <c r="I56" s="262">
        <v>0.49162693129643592</v>
      </c>
      <c r="J56" s="262">
        <v>1.0807456543551051</v>
      </c>
      <c r="K56" s="262">
        <v>1.249088006344806</v>
      </c>
      <c r="L56" s="262">
        <v>1.0991784184771209</v>
      </c>
      <c r="M56" s="262">
        <v>0.99631993954624232</v>
      </c>
      <c r="N56" s="262">
        <v>1.2424338722938899</v>
      </c>
      <c r="O56" s="262">
        <v>1.1793790704525799</v>
      </c>
      <c r="P56" s="262">
        <v>1.086048501856385</v>
      </c>
      <c r="Q56" s="262">
        <v>0.35640523870712348</v>
      </c>
      <c r="R56" s="262">
        <v>0.12378704505382709</v>
      </c>
      <c r="S56" s="262">
        <v>0.12110028400585029</v>
      </c>
      <c r="T56" s="262">
        <v>0.11859901672004119</v>
      </c>
      <c r="U56" s="262">
        <v>0.1202387331500638</v>
      </c>
      <c r="V56" s="262">
        <v>0.1163557417754886</v>
      </c>
      <c r="W56" s="262">
        <v>0.1154507619028099</v>
      </c>
      <c r="X56" s="262">
        <v>0.1227452332222719</v>
      </c>
      <c r="Y56" s="262">
        <v>0.1129771937756833</v>
      </c>
      <c r="DA56" s="72" t="s">
        <v>3105</v>
      </c>
    </row>
    <row r="57" spans="1:105" ht="12" customHeight="1" x14ac:dyDescent="0.25">
      <c r="A57" s="64" t="s">
        <v>28</v>
      </c>
      <c r="B57" s="229">
        <v>4.3116770644032604E-3</v>
      </c>
      <c r="C57" s="229">
        <v>0</v>
      </c>
      <c r="D57" s="229">
        <v>8.4794885662327606E-3</v>
      </c>
      <c r="E57" s="229">
        <v>1.6532883611337489E-3</v>
      </c>
      <c r="F57" s="229">
        <v>0.13087341162542021</v>
      </c>
      <c r="G57" s="229">
        <v>0.19400115874288379</v>
      </c>
      <c r="H57" s="229">
        <v>0.21455985054355631</v>
      </c>
      <c r="I57" s="229">
        <v>0.40807454051552972</v>
      </c>
      <c r="J57" s="229">
        <v>1.7840449409249769E-4</v>
      </c>
      <c r="K57" s="229">
        <v>6.0948151638447567E-5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4.0066789788787397E-4</v>
      </c>
      <c r="T57" s="229">
        <v>5.2849421419567705E-4</v>
      </c>
      <c r="U57" s="229">
        <v>1.8735044312915281E-4</v>
      </c>
      <c r="V57" s="229">
        <v>1.3333448800954291E-4</v>
      </c>
      <c r="W57" s="229">
        <v>1.051445547852892E-4</v>
      </c>
      <c r="X57" s="229">
        <v>7.51024496414148E-5</v>
      </c>
      <c r="Y57" s="229">
        <v>8.9594704234434112E-3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3.0802128653567172E-4</v>
      </c>
      <c r="DA58" s="73" t="s">
        <v>3107</v>
      </c>
    </row>
    <row r="59" spans="1:105" ht="12" customHeight="1" x14ac:dyDescent="0.25">
      <c r="A59" s="64" t="s">
        <v>31</v>
      </c>
      <c r="B59" s="229">
        <v>4.0912201162124958E-3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2.8116090595879802E-4</v>
      </c>
      <c r="K59" s="229">
        <v>1.8044380946155759E-4</v>
      </c>
      <c r="L59" s="229">
        <v>1.699570880308589E-4</v>
      </c>
      <c r="M59" s="229">
        <v>0</v>
      </c>
      <c r="N59" s="229">
        <v>0</v>
      </c>
      <c r="O59" s="229">
        <v>0</v>
      </c>
      <c r="P59" s="229">
        <v>0</v>
      </c>
      <c r="Q59" s="229">
        <v>1.6368390330535919E-3</v>
      </c>
      <c r="R59" s="229">
        <v>5.312285415829514E-3</v>
      </c>
      <c r="S59" s="229">
        <v>3.2009786090519258E-3</v>
      </c>
      <c r="T59" s="229">
        <v>3.3553902273685868E-3</v>
      </c>
      <c r="U59" s="229">
        <v>4.7880543979556276E-3</v>
      </c>
      <c r="V59" s="229">
        <v>3.9513344549494678E-3</v>
      </c>
      <c r="W59" s="229">
        <v>4.6900259207896889E-3</v>
      </c>
      <c r="X59" s="229">
        <v>5.2533200672251193E-3</v>
      </c>
      <c r="Y59" s="229">
        <v>5.2812982109114526E-3</v>
      </c>
      <c r="DA59" s="73" t="s">
        <v>3108</v>
      </c>
    </row>
    <row r="60" spans="1:105" ht="12" customHeight="1" x14ac:dyDescent="0.25">
      <c r="A60" s="64" t="s">
        <v>159</v>
      </c>
      <c r="B60" s="229">
        <v>7.095722930364627E-3</v>
      </c>
      <c r="C60" s="229">
        <v>6.224163530588806E-3</v>
      </c>
      <c r="D60" s="229">
        <v>8.9903513547089624E-3</v>
      </c>
      <c r="E60" s="229">
        <v>6.8057605951344123E-3</v>
      </c>
      <c r="F60" s="229">
        <v>3.9357677312503716E-3</v>
      </c>
      <c r="G60" s="229">
        <v>1.1229186993455671E-2</v>
      </c>
      <c r="H60" s="229">
        <v>1.1011687392393599E-2</v>
      </c>
      <c r="I60" s="229">
        <v>5.3465743246815332E-3</v>
      </c>
      <c r="J60" s="229">
        <v>2.5486881158088577E-4</v>
      </c>
      <c r="K60" s="229">
        <v>1.630145809320355E-4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2.4326171537509709E-3</v>
      </c>
      <c r="T60" s="229">
        <v>3.454114519006781E-3</v>
      </c>
      <c r="U60" s="229">
        <v>3.9124299337315437E-3</v>
      </c>
      <c r="V60" s="229">
        <v>3.859500239120918E-3</v>
      </c>
      <c r="W60" s="229">
        <v>4.8529037230731851E-3</v>
      </c>
      <c r="X60" s="229">
        <v>5.8077495417667314E-3</v>
      </c>
      <c r="Y60" s="229">
        <v>4.2589685370139074E-3</v>
      </c>
      <c r="DA60" s="73" t="s">
        <v>3109</v>
      </c>
    </row>
    <row r="61" spans="1:105" ht="12" customHeight="1" x14ac:dyDescent="0.25">
      <c r="A61" s="64" t="s">
        <v>32</v>
      </c>
      <c r="B61" s="229">
        <v>3.1449366902919697E-2</v>
      </c>
      <c r="C61" s="229">
        <v>2.119466604901234E-2</v>
      </c>
      <c r="D61" s="229">
        <v>1.176508398756289E-2</v>
      </c>
      <c r="E61" s="229">
        <v>8.7755068278269899E-3</v>
      </c>
      <c r="F61" s="229">
        <v>7.9668959929071522E-3</v>
      </c>
      <c r="G61" s="229">
        <v>1.675337433474924E-2</v>
      </c>
      <c r="H61" s="229">
        <v>1.109032431042428E-2</v>
      </c>
      <c r="I61" s="229">
        <v>1.1434571213733371E-2</v>
      </c>
      <c r="J61" s="229">
        <v>2.444810475902494E-4</v>
      </c>
      <c r="K61" s="229">
        <v>4.7071008771185649E-4</v>
      </c>
      <c r="L61" s="229">
        <v>0</v>
      </c>
      <c r="M61" s="229">
        <v>1.8585939671705821E-4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9.2092512477496121E-5</v>
      </c>
      <c r="T61" s="229">
        <v>8.4825942404716427E-5</v>
      </c>
      <c r="U61" s="229">
        <v>2.6427266537109701E-5</v>
      </c>
      <c r="V61" s="229">
        <v>0</v>
      </c>
      <c r="W61" s="229">
        <v>0</v>
      </c>
      <c r="X61" s="229">
        <v>7.9724138850117293E-4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3.4797430996638401E-2</v>
      </c>
      <c r="C63" s="229">
        <v>2.9469216858230091E-2</v>
      </c>
      <c r="D63" s="229">
        <v>2.828654054283709E-2</v>
      </c>
      <c r="E63" s="229">
        <v>2.289264439803863E-2</v>
      </c>
      <c r="F63" s="229">
        <v>3.2738332437722922E-2</v>
      </c>
      <c r="G63" s="229">
        <v>3.8820593476593952E-2</v>
      </c>
      <c r="H63" s="229">
        <v>3.6375446294777958E-2</v>
      </c>
      <c r="I63" s="229">
        <v>3.0774621690283249E-2</v>
      </c>
      <c r="J63" s="229">
        <v>2.3761268072751041E-3</v>
      </c>
      <c r="K63" s="229">
        <v>1.0646055590297981E-3</v>
      </c>
      <c r="L63" s="229">
        <v>1.385073603979464E-3</v>
      </c>
      <c r="M63" s="229">
        <v>1.7935192889340929E-3</v>
      </c>
      <c r="N63" s="229">
        <v>1.1001129417844879E-3</v>
      </c>
      <c r="O63" s="229">
        <v>9.005933715940164E-4</v>
      </c>
      <c r="P63" s="229">
        <v>1.9930031677746671E-3</v>
      </c>
      <c r="Q63" s="229">
        <v>1.7507021251961841E-2</v>
      </c>
      <c r="R63" s="229">
        <v>6.1434002167225762E-2</v>
      </c>
      <c r="S63" s="229">
        <v>6.7280470051861205E-2</v>
      </c>
      <c r="T63" s="229">
        <v>8.2202254229878743E-2</v>
      </c>
      <c r="U63" s="229">
        <v>7.9691980863951559E-2</v>
      </c>
      <c r="V63" s="229">
        <v>7.8222496014982587E-2</v>
      </c>
      <c r="W63" s="229">
        <v>8.0365512332531239E-2</v>
      </c>
      <c r="X63" s="229">
        <v>8.3308210335611962E-2</v>
      </c>
      <c r="Y63" s="229">
        <v>7.888599724281152E-2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0.1785995140520992</v>
      </c>
      <c r="C65" s="229">
        <v>0.1971515663586908</v>
      </c>
      <c r="D65" s="229">
        <v>0.2098890938661068</v>
      </c>
      <c r="E65" s="229">
        <v>0.27551357721780351</v>
      </c>
      <c r="F65" s="229">
        <v>0.26942193294144601</v>
      </c>
      <c r="G65" s="229">
        <v>2.9350740324758678E-2</v>
      </c>
      <c r="H65" s="229">
        <v>2.7690017142407149E-2</v>
      </c>
      <c r="I65" s="229">
        <v>3.4058780895247762E-2</v>
      </c>
      <c r="J65" s="229">
        <v>2.4090454470509611E-2</v>
      </c>
      <c r="K65" s="229">
        <v>4.4303229962034341E-2</v>
      </c>
      <c r="L65" s="229">
        <v>1.7444571243261979E-2</v>
      </c>
      <c r="M65" s="229">
        <v>2.9074617682827941E-2</v>
      </c>
      <c r="N65" s="229">
        <v>5.2610833204381223E-2</v>
      </c>
      <c r="O65" s="229">
        <v>2.9074617682976169E-2</v>
      </c>
      <c r="P65" s="229">
        <v>2.4366577112592519E-2</v>
      </c>
      <c r="Q65" s="229">
        <v>3.4334903536962377E-2</v>
      </c>
      <c r="R65" s="229">
        <v>5.3164075323978037E-2</v>
      </c>
      <c r="S65" s="229">
        <v>4.5024936796825503E-2</v>
      </c>
      <c r="T65" s="229">
        <v>2.5461099354982541E-2</v>
      </c>
      <c r="U65" s="229">
        <v>2.8376834834322281E-2</v>
      </c>
      <c r="V65" s="229">
        <v>2.733115739234887E-2</v>
      </c>
      <c r="W65" s="229">
        <v>2.3897068938948881E-2</v>
      </c>
      <c r="X65" s="229">
        <v>2.4544013323909861E-2</v>
      </c>
      <c r="Y65" s="229">
        <v>1.336951940134766E-2</v>
      </c>
      <c r="DA65" s="73" t="s">
        <v>3114</v>
      </c>
    </row>
    <row r="66" spans="1:105" ht="12" customHeight="1" x14ac:dyDescent="0.25">
      <c r="A66" s="64" t="s">
        <v>39</v>
      </c>
      <c r="B66" s="229">
        <v>2.8797498208102471E-2</v>
      </c>
      <c r="C66" s="229">
        <v>1.5506728585969101E-2</v>
      </c>
      <c r="D66" s="229">
        <v>2.1874495506173399E-2</v>
      </c>
      <c r="E66" s="229">
        <v>3.7104104617770903E-2</v>
      </c>
      <c r="F66" s="229">
        <v>2.2705853930176541E-2</v>
      </c>
      <c r="G66" s="229">
        <v>1.799881019235983E-2</v>
      </c>
      <c r="H66" s="229">
        <v>1.439825068777194E-2</v>
      </c>
      <c r="I66" s="229">
        <v>1.937842656960273E-3</v>
      </c>
      <c r="J66" s="229">
        <v>1.053320157818098</v>
      </c>
      <c r="K66" s="229">
        <v>1.2028450541939979</v>
      </c>
      <c r="L66" s="229">
        <v>1.0801788165418491</v>
      </c>
      <c r="M66" s="229">
        <v>0.96526594317776326</v>
      </c>
      <c r="N66" s="229">
        <v>1.1887229261477239</v>
      </c>
      <c r="O66" s="229">
        <v>1.14940385939801</v>
      </c>
      <c r="P66" s="229">
        <v>1.059688921576017</v>
      </c>
      <c r="Q66" s="229">
        <v>0.30292647488514568</v>
      </c>
      <c r="R66" s="229">
        <v>3.876682146793741E-3</v>
      </c>
      <c r="S66" s="229">
        <v>2.6685209839953481E-3</v>
      </c>
      <c r="T66" s="229">
        <v>3.5128382322041529E-3</v>
      </c>
      <c r="U66" s="229">
        <v>3.255655410436526E-3</v>
      </c>
      <c r="V66" s="229">
        <v>2.857919186077184E-3</v>
      </c>
      <c r="W66" s="229">
        <v>1.5401064326816E-3</v>
      </c>
      <c r="X66" s="229">
        <v>2.9595961156156439E-3</v>
      </c>
      <c r="Y66" s="229">
        <v>1.913918673619707E-3</v>
      </c>
      <c r="DA66" s="73" t="s">
        <v>3115</v>
      </c>
    </row>
    <row r="67" spans="1:105" ht="12" customHeight="1" x14ac:dyDescent="0.25">
      <c r="A67" s="60" t="s">
        <v>3116</v>
      </c>
      <c r="B67" s="262">
        <v>0.92558260675500614</v>
      </c>
      <c r="C67" s="262">
        <v>1.002279629369514</v>
      </c>
      <c r="D67" s="262">
        <v>0.83297419179496934</v>
      </c>
      <c r="E67" s="262">
        <v>1.2386151378951491</v>
      </c>
      <c r="F67" s="262">
        <v>1.4230046249643169</v>
      </c>
      <c r="G67" s="262">
        <v>1.399714646180515</v>
      </c>
      <c r="H67" s="262">
        <v>1.436837526250883</v>
      </c>
      <c r="I67" s="262">
        <v>1.460986935125935</v>
      </c>
      <c r="J67" s="262">
        <v>1.797142257396904</v>
      </c>
      <c r="K67" s="262">
        <v>1.4779874865962519</v>
      </c>
      <c r="L67" s="262">
        <v>1.4033427462226331</v>
      </c>
      <c r="M67" s="262">
        <v>1.6352871371578801</v>
      </c>
      <c r="N67" s="262">
        <v>1.7920812831745649</v>
      </c>
      <c r="O67" s="262">
        <v>1.753707293088036</v>
      </c>
      <c r="P67" s="262">
        <v>1.9023262952889479</v>
      </c>
      <c r="Q67" s="262">
        <v>2.0393500042473152</v>
      </c>
      <c r="R67" s="262">
        <v>2.0865559138625152</v>
      </c>
      <c r="S67" s="262">
        <v>2.350888742254825</v>
      </c>
      <c r="T67" s="262">
        <v>2.4506834218868079</v>
      </c>
      <c r="U67" s="262">
        <v>2.4689842276847962</v>
      </c>
      <c r="V67" s="262">
        <v>2.4282547580081109</v>
      </c>
      <c r="W67" s="262">
        <v>2.5322061887736931</v>
      </c>
      <c r="X67" s="262">
        <v>2.6231395243515041</v>
      </c>
      <c r="Y67" s="262">
        <v>2.3975255332883441</v>
      </c>
      <c r="DA67" s="72" t="s">
        <v>3117</v>
      </c>
    </row>
    <row r="68" spans="1:105" ht="12" customHeight="1" x14ac:dyDescent="0.25">
      <c r="A68" s="57" t="s">
        <v>3118</v>
      </c>
      <c r="B68" s="261">
        <v>20.07693937439641</v>
      </c>
      <c r="C68" s="261">
        <v>15.69795901799491</v>
      </c>
      <c r="D68" s="261">
        <v>15.69428963560039</v>
      </c>
      <c r="E68" s="261">
        <v>17.316464443720619</v>
      </c>
      <c r="F68" s="261">
        <v>17.991568090758939</v>
      </c>
      <c r="G68" s="261">
        <v>24.314092589218721</v>
      </c>
      <c r="H68" s="261">
        <v>29.940005009596931</v>
      </c>
      <c r="I68" s="261">
        <v>26.60793954750989</v>
      </c>
      <c r="J68" s="261">
        <v>17.387353865060071</v>
      </c>
      <c r="K68" s="261">
        <v>24.983472437122352</v>
      </c>
      <c r="L68" s="261">
        <v>13.8990806419287</v>
      </c>
      <c r="M68" s="261">
        <v>15.56892567383187</v>
      </c>
      <c r="N68" s="261">
        <v>12.164304738842951</v>
      </c>
      <c r="O68" s="261">
        <v>15.505205133454091</v>
      </c>
      <c r="P68" s="261">
        <v>17.264202191503848</v>
      </c>
      <c r="Q68" s="261">
        <v>19.883075941039909</v>
      </c>
      <c r="R68" s="261">
        <v>14.460805811395449</v>
      </c>
      <c r="S68" s="261">
        <v>12.85589134294951</v>
      </c>
      <c r="T68" s="261">
        <v>15.8684741257818</v>
      </c>
      <c r="U68" s="261">
        <v>18.269328580822432</v>
      </c>
      <c r="V68" s="261">
        <v>26.148193764801309</v>
      </c>
      <c r="W68" s="261">
        <v>38.013687093373377</v>
      </c>
      <c r="X68" s="261">
        <v>37.58351254225466</v>
      </c>
      <c r="Y68" s="261">
        <v>35.254039438145462</v>
      </c>
      <c r="DA68" s="70" t="s">
        <v>3119</v>
      </c>
    </row>
    <row r="69" spans="1:105" ht="12" customHeight="1" x14ac:dyDescent="0.25">
      <c r="A69" s="41" t="s">
        <v>3120</v>
      </c>
      <c r="B69" s="350">
        <v>74.639855641188035</v>
      </c>
      <c r="C69" s="350">
        <v>78.104836019347118</v>
      </c>
      <c r="D69" s="350">
        <v>73.199109781813178</v>
      </c>
      <c r="E69" s="350">
        <v>81.778627851719747</v>
      </c>
      <c r="F69" s="350">
        <v>81.986701829610865</v>
      </c>
      <c r="G69" s="350">
        <v>85.868684821683729</v>
      </c>
      <c r="H69" s="350">
        <v>89.764156649673367</v>
      </c>
      <c r="I69" s="350">
        <v>95.889981284824557</v>
      </c>
      <c r="J69" s="350">
        <v>110.7150600390892</v>
      </c>
      <c r="K69" s="350">
        <v>97.886221850460743</v>
      </c>
      <c r="L69" s="350">
        <v>90.492589821162667</v>
      </c>
      <c r="M69" s="350">
        <v>103.5226685228827</v>
      </c>
      <c r="N69" s="350">
        <v>102.7999861647548</v>
      </c>
      <c r="O69" s="350">
        <v>103.8540791484921</v>
      </c>
      <c r="P69" s="350">
        <v>103.4638626107636</v>
      </c>
      <c r="Q69" s="350">
        <v>113.70806242853681</v>
      </c>
      <c r="R69" s="350">
        <v>114.5604227581947</v>
      </c>
      <c r="S69" s="350">
        <v>120.8046255409562</v>
      </c>
      <c r="T69" s="350">
        <v>122.6744630316753</v>
      </c>
      <c r="U69" s="350">
        <v>127.8441519395567</v>
      </c>
      <c r="V69" s="350">
        <v>125.1107158429114</v>
      </c>
      <c r="W69" s="350">
        <v>129.708187767449</v>
      </c>
      <c r="X69" s="350">
        <v>129.06826652564681</v>
      </c>
      <c r="Y69" s="350">
        <v>125.5810746161515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1.0000000000000002</v>
      </c>
      <c r="D73" s="232">
        <f t="shared" si="3"/>
        <v>0.99999999999999978</v>
      </c>
      <c r="E73" s="232">
        <f t="shared" si="3"/>
        <v>1</v>
      </c>
      <c r="F73" s="232">
        <f t="shared" si="3"/>
        <v>0.99999999999999978</v>
      </c>
      <c r="G73" s="232">
        <f t="shared" si="3"/>
        <v>1</v>
      </c>
      <c r="H73" s="232">
        <f t="shared" si="3"/>
        <v>1.0000000000000002</v>
      </c>
      <c r="I73" s="232">
        <f t="shared" si="3"/>
        <v>1</v>
      </c>
      <c r="J73" s="232">
        <f t="shared" si="3"/>
        <v>0.99999999999999978</v>
      </c>
      <c r="K73" s="232">
        <f t="shared" si="3"/>
        <v>1.0000000000000002</v>
      </c>
      <c r="L73" s="232">
        <f t="shared" si="3"/>
        <v>0.99999999999999978</v>
      </c>
      <c r="M73" s="232">
        <f t="shared" si="3"/>
        <v>0.99999999999999978</v>
      </c>
      <c r="N73" s="232">
        <f t="shared" si="3"/>
        <v>0.99999999999999989</v>
      </c>
      <c r="O73" s="232">
        <f t="shared" si="3"/>
        <v>1</v>
      </c>
      <c r="P73" s="232">
        <f t="shared" si="3"/>
        <v>1</v>
      </c>
      <c r="Q73" s="232">
        <f t="shared" si="3"/>
        <v>0.99999999999999978</v>
      </c>
      <c r="R73" s="232">
        <f t="shared" si="3"/>
        <v>1</v>
      </c>
      <c r="S73" s="232">
        <f t="shared" si="3"/>
        <v>0.99999999999999978</v>
      </c>
      <c r="T73" s="232">
        <f t="shared" si="3"/>
        <v>0.99999999999999978</v>
      </c>
      <c r="U73" s="232">
        <f t="shared" si="3"/>
        <v>1</v>
      </c>
      <c r="V73" s="232">
        <f t="shared" si="3"/>
        <v>1</v>
      </c>
      <c r="W73" s="232">
        <f t="shared" si="3"/>
        <v>0.99999999999999978</v>
      </c>
      <c r="X73" s="232">
        <f t="shared" si="3"/>
        <v>1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4.4248702652958029E-2</v>
      </c>
      <c r="C74" s="299">
        <f t="shared" si="4"/>
        <v>4.5441296090405398E-2</v>
      </c>
      <c r="D74" s="299">
        <f t="shared" si="4"/>
        <v>4.5370170937120299E-2</v>
      </c>
      <c r="E74" s="299">
        <f t="shared" si="4"/>
        <v>4.3071865177154375E-2</v>
      </c>
      <c r="F74" s="299">
        <f t="shared" si="4"/>
        <v>3.8011657856849838E-2</v>
      </c>
      <c r="G74" s="299">
        <f t="shared" si="4"/>
        <v>3.9419124433321746E-2</v>
      </c>
      <c r="H74" s="299">
        <f t="shared" si="4"/>
        <v>3.8765012845470181E-2</v>
      </c>
      <c r="I74" s="299">
        <f t="shared" si="4"/>
        <v>3.7996978461857754E-2</v>
      </c>
      <c r="J74" s="299">
        <f t="shared" si="4"/>
        <v>3.8805548538537391E-2</v>
      </c>
      <c r="K74" s="299">
        <f t="shared" si="4"/>
        <v>3.6380042055757809E-2</v>
      </c>
      <c r="L74" s="299">
        <f t="shared" si="4"/>
        <v>3.9779917293958252E-2</v>
      </c>
      <c r="M74" s="299">
        <f t="shared" si="4"/>
        <v>4.257271959577863E-2</v>
      </c>
      <c r="N74" s="299">
        <f t="shared" si="4"/>
        <v>3.957891364341868E-2</v>
      </c>
      <c r="O74" s="299">
        <f t="shared" si="4"/>
        <v>4.0109499509183646E-2</v>
      </c>
      <c r="P74" s="299">
        <f t="shared" si="4"/>
        <v>3.9040325228642765E-2</v>
      </c>
      <c r="Q74" s="299">
        <f t="shared" si="4"/>
        <v>4.6019149207620673E-2</v>
      </c>
      <c r="R74" s="299">
        <f t="shared" si="4"/>
        <v>5.4707168805585078E-2</v>
      </c>
      <c r="S74" s="299">
        <f t="shared" si="4"/>
        <v>5.4878316753097574E-2</v>
      </c>
      <c r="T74" s="299">
        <f t="shared" si="4"/>
        <v>5.1687845020924827E-2</v>
      </c>
      <c r="U74" s="299">
        <f t="shared" si="4"/>
        <v>5.0093280614365909E-2</v>
      </c>
      <c r="V74" s="299">
        <f t="shared" si="4"/>
        <v>4.6495832178448132E-2</v>
      </c>
      <c r="W74" s="299">
        <f t="shared" si="4"/>
        <v>4.324453698418966E-2</v>
      </c>
      <c r="X74" s="299">
        <f t="shared" si="4"/>
        <v>4.4334605138065711E-2</v>
      </c>
      <c r="Y74" s="299">
        <f t="shared" si="4"/>
        <v>4.5265134918182959E-2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1.9334248690330822E-2</v>
      </c>
      <c r="C75" s="233">
        <f t="shared" si="5"/>
        <v>1.9890355446302289E-2</v>
      </c>
      <c r="D75" s="233">
        <f t="shared" si="5"/>
        <v>1.9743674901690739E-2</v>
      </c>
      <c r="E75" s="233">
        <f t="shared" si="5"/>
        <v>1.9039915038919799E-2</v>
      </c>
      <c r="F75" s="233">
        <f t="shared" si="5"/>
        <v>1.6974061037481763E-2</v>
      </c>
      <c r="G75" s="233">
        <f t="shared" si="5"/>
        <v>1.7516028099103447E-2</v>
      </c>
      <c r="H75" s="233">
        <f t="shared" si="5"/>
        <v>1.72022835677039E-2</v>
      </c>
      <c r="I75" s="233">
        <f t="shared" si="5"/>
        <v>1.6803260239875432E-2</v>
      </c>
      <c r="J75" s="233">
        <f t="shared" si="5"/>
        <v>1.723797268823565E-2</v>
      </c>
      <c r="K75" s="233">
        <f t="shared" si="5"/>
        <v>1.6078464707164064E-2</v>
      </c>
      <c r="L75" s="233">
        <f t="shared" si="5"/>
        <v>1.7613008912921016E-2</v>
      </c>
      <c r="M75" s="233">
        <f t="shared" si="5"/>
        <v>1.8873998217903368E-2</v>
      </c>
      <c r="N75" s="233">
        <f t="shared" si="5"/>
        <v>1.7680320522470927E-2</v>
      </c>
      <c r="O75" s="233">
        <f t="shared" si="5"/>
        <v>1.7871200158224149E-2</v>
      </c>
      <c r="P75" s="233">
        <f t="shared" si="5"/>
        <v>1.7520391580567608E-2</v>
      </c>
      <c r="Q75" s="233">
        <f t="shared" si="5"/>
        <v>2.060688288581736E-2</v>
      </c>
      <c r="R75" s="233">
        <f t="shared" si="5"/>
        <v>2.4530516421595722E-2</v>
      </c>
      <c r="S75" s="233">
        <f t="shared" si="5"/>
        <v>2.4760932449758535E-2</v>
      </c>
      <c r="T75" s="233">
        <f t="shared" si="5"/>
        <v>2.3383533780673742E-2</v>
      </c>
      <c r="U75" s="233">
        <f t="shared" si="5"/>
        <v>2.2584946190179034E-2</v>
      </c>
      <c r="V75" s="233">
        <f t="shared" si="5"/>
        <v>2.0973284273523123E-2</v>
      </c>
      <c r="W75" s="233">
        <f t="shared" si="5"/>
        <v>1.9517992552667767E-2</v>
      </c>
      <c r="X75" s="233">
        <f t="shared" si="5"/>
        <v>2.009328803054122E-2</v>
      </c>
      <c r="Y75" s="233">
        <f t="shared" si="5"/>
        <v>2.0385347329758077E-2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2.9728664369032525E-2</v>
      </c>
      <c r="C76" s="233">
        <f t="shared" si="6"/>
        <v>3.0630720826632075E-2</v>
      </c>
      <c r="D76" s="233">
        <f t="shared" si="6"/>
        <v>3.0250059049195102E-2</v>
      </c>
      <c r="E76" s="233">
        <f t="shared" si="6"/>
        <v>2.9571140757628234E-2</v>
      </c>
      <c r="F76" s="233">
        <f t="shared" si="6"/>
        <v>2.6589458640515855E-2</v>
      </c>
      <c r="G76" s="233">
        <f t="shared" si="6"/>
        <v>2.7324815422454209E-2</v>
      </c>
      <c r="H76" s="233">
        <f t="shared" si="6"/>
        <v>2.6804913250539273E-2</v>
      </c>
      <c r="I76" s="233">
        <f t="shared" si="6"/>
        <v>2.6106247686319674E-2</v>
      </c>
      <c r="J76" s="233">
        <f t="shared" si="6"/>
        <v>2.6883912487718976E-2</v>
      </c>
      <c r="K76" s="233">
        <f t="shared" si="6"/>
        <v>2.4967256249471378E-2</v>
      </c>
      <c r="L76" s="233">
        <f t="shared" si="6"/>
        <v>2.7392529401951502E-2</v>
      </c>
      <c r="M76" s="233">
        <f t="shared" si="6"/>
        <v>2.9386045934232059E-2</v>
      </c>
      <c r="N76" s="233">
        <f t="shared" si="6"/>
        <v>2.7704204666357694E-2</v>
      </c>
      <c r="O76" s="233">
        <f t="shared" si="6"/>
        <v>2.7942745355356631E-2</v>
      </c>
      <c r="P76" s="233">
        <f t="shared" si="6"/>
        <v>2.7559478002612235E-2</v>
      </c>
      <c r="Q76" s="233">
        <f t="shared" si="6"/>
        <v>3.2355141028284379E-2</v>
      </c>
      <c r="R76" s="233">
        <f t="shared" si="6"/>
        <v>3.855920223211725E-2</v>
      </c>
      <c r="S76" s="233">
        <f t="shared" si="6"/>
        <v>3.9122333326409235E-2</v>
      </c>
      <c r="T76" s="233">
        <f t="shared" si="6"/>
        <v>3.7026780172503174E-2</v>
      </c>
      <c r="U76" s="233">
        <f t="shared" si="6"/>
        <v>3.5662188667057171E-2</v>
      </c>
      <c r="V76" s="233">
        <f t="shared" si="6"/>
        <v>3.3130697826180375E-2</v>
      </c>
      <c r="W76" s="233">
        <f t="shared" si="6"/>
        <v>3.0846515131113552E-2</v>
      </c>
      <c r="X76" s="233">
        <f t="shared" si="6"/>
        <v>3.1863937915050218E-2</v>
      </c>
      <c r="Y76" s="233">
        <f t="shared" si="6"/>
        <v>3.2159328000996308E-2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1.6173701836901474E-2</v>
      </c>
      <c r="C77" s="233">
        <f t="shared" si="7"/>
        <v>1.6604711445472448E-2</v>
      </c>
      <c r="D77" s="233">
        <f t="shared" si="7"/>
        <v>1.6594910245116504E-2</v>
      </c>
      <c r="E77" s="233">
        <f t="shared" si="7"/>
        <v>1.5712740577381194E-2</v>
      </c>
      <c r="F77" s="233">
        <f t="shared" si="7"/>
        <v>1.3842803250687376E-2</v>
      </c>
      <c r="G77" s="233">
        <f t="shared" si="7"/>
        <v>1.4367487883086382E-2</v>
      </c>
      <c r="H77" s="233">
        <f t="shared" si="7"/>
        <v>1.4132311868119463E-2</v>
      </c>
      <c r="I77" s="233">
        <f t="shared" si="7"/>
        <v>1.3860468789087156E-2</v>
      </c>
      <c r="J77" s="233">
        <f t="shared" si="7"/>
        <v>1.4144609725026364E-2</v>
      </c>
      <c r="K77" s="233">
        <f t="shared" si="7"/>
        <v>1.3272010810018874E-2</v>
      </c>
      <c r="L77" s="233">
        <f t="shared" si="7"/>
        <v>1.4507863687036677E-2</v>
      </c>
      <c r="M77" s="233">
        <f t="shared" si="7"/>
        <v>1.5522982913099065E-2</v>
      </c>
      <c r="N77" s="233">
        <f t="shared" si="7"/>
        <v>1.4412657705315425E-2</v>
      </c>
      <c r="O77" s="233">
        <f t="shared" si="7"/>
        <v>1.4612334683341405E-2</v>
      </c>
      <c r="P77" s="233">
        <f t="shared" si="7"/>
        <v>1.4205229460368419E-2</v>
      </c>
      <c r="Q77" s="233">
        <f t="shared" si="7"/>
        <v>1.6750914039750368E-2</v>
      </c>
      <c r="R77" s="233">
        <f t="shared" si="7"/>
        <v>1.9908686738730526E-2</v>
      </c>
      <c r="S77" s="233">
        <f t="shared" si="7"/>
        <v>1.994943960169307E-2</v>
      </c>
      <c r="T77" s="233">
        <f t="shared" si="7"/>
        <v>1.8780930032965416E-2</v>
      </c>
      <c r="U77" s="233">
        <f t="shared" si="7"/>
        <v>1.8212357493219433E-2</v>
      </c>
      <c r="V77" s="233">
        <f t="shared" si="7"/>
        <v>1.6902997557251435E-2</v>
      </c>
      <c r="W77" s="233">
        <f t="shared" si="7"/>
        <v>1.571944553016294E-2</v>
      </c>
      <c r="X77" s="233">
        <f t="shared" si="7"/>
        <v>1.6104015552568397E-2</v>
      </c>
      <c r="Y77" s="233">
        <f t="shared" si="7"/>
        <v>1.6460187207976092E-2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4.4488523882467497E-2</v>
      </c>
      <c r="C78" s="300">
        <f t="shared" si="8"/>
        <v>4.4764634355604918E-2</v>
      </c>
      <c r="D78" s="300">
        <f t="shared" si="8"/>
        <v>4.5169262930418334E-2</v>
      </c>
      <c r="E78" s="300">
        <f t="shared" si="8"/>
        <v>4.1440343025186989E-2</v>
      </c>
      <c r="F78" s="300">
        <f t="shared" si="8"/>
        <v>3.7070875846479966E-2</v>
      </c>
      <c r="G78" s="300">
        <f t="shared" si="8"/>
        <v>3.774172672831947E-2</v>
      </c>
      <c r="H78" s="300">
        <f t="shared" si="8"/>
        <v>3.658197042415668E-2</v>
      </c>
      <c r="I78" s="300">
        <f t="shared" si="8"/>
        <v>3.6110469528211696E-2</v>
      </c>
      <c r="J78" s="300">
        <f t="shared" si="8"/>
        <v>3.6558464932658095E-2</v>
      </c>
      <c r="K78" s="300">
        <f t="shared" si="8"/>
        <v>3.5008746370006144E-2</v>
      </c>
      <c r="L78" s="300">
        <f t="shared" si="8"/>
        <v>3.9551363641899387E-2</v>
      </c>
      <c r="M78" s="300">
        <f t="shared" si="8"/>
        <v>4.2122514500794996E-2</v>
      </c>
      <c r="N78" s="300">
        <f t="shared" si="8"/>
        <v>3.9439278138008307E-2</v>
      </c>
      <c r="O78" s="300">
        <f t="shared" si="8"/>
        <v>3.9479953395053093E-2</v>
      </c>
      <c r="P78" s="300">
        <f t="shared" si="8"/>
        <v>3.8578943632420197E-2</v>
      </c>
      <c r="Q78" s="300">
        <f t="shared" si="8"/>
        <v>4.286574222967944E-2</v>
      </c>
      <c r="R78" s="300">
        <f t="shared" si="8"/>
        <v>5.1322775424291721E-2</v>
      </c>
      <c r="S78" s="300">
        <f t="shared" si="8"/>
        <v>5.0962869633870977E-2</v>
      </c>
      <c r="T78" s="300">
        <f t="shared" si="8"/>
        <v>4.8374942521019974E-2</v>
      </c>
      <c r="U78" s="300">
        <f t="shared" si="8"/>
        <v>4.6969638362536668E-2</v>
      </c>
      <c r="V78" s="300">
        <f t="shared" si="8"/>
        <v>4.2538630037566041E-2</v>
      </c>
      <c r="W78" s="300">
        <f t="shared" si="8"/>
        <v>3.76455966340336E-2</v>
      </c>
      <c r="X78" s="300">
        <f t="shared" si="8"/>
        <v>3.8463542005732758E-2</v>
      </c>
      <c r="Y78" s="300">
        <f t="shared" si="8"/>
        <v>4.0182439745461894E-2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0.14070502106823135</v>
      </c>
      <c r="C79" s="301">
        <f t="shared" si="9"/>
        <v>0.136781977648776</v>
      </c>
      <c r="D79" s="301">
        <f t="shared" si="9"/>
        <v>0.14624954706865698</v>
      </c>
      <c r="E79" s="301">
        <f t="shared" si="9"/>
        <v>0.15343910170556435</v>
      </c>
      <c r="F79" s="301">
        <f t="shared" si="9"/>
        <v>0.17198658474581252</v>
      </c>
      <c r="G79" s="301">
        <f t="shared" si="9"/>
        <v>0.13552743490908548</v>
      </c>
      <c r="H79" s="301">
        <f t="shared" si="9"/>
        <v>0.1303970299662843</v>
      </c>
      <c r="I79" s="301">
        <f t="shared" si="9"/>
        <v>0.15446250828233465</v>
      </c>
      <c r="J79" s="301">
        <f t="shared" si="9"/>
        <v>0.25801124053036234</v>
      </c>
      <c r="K79" s="301">
        <f t="shared" si="9"/>
        <v>0.29361781269832193</v>
      </c>
      <c r="L79" s="301">
        <f t="shared" si="9"/>
        <v>0.29988201430965011</v>
      </c>
      <c r="M79" s="301">
        <f t="shared" si="9"/>
        <v>0.26339864955923931</v>
      </c>
      <c r="N79" s="301">
        <f t="shared" si="9"/>
        <v>0.30736320626498981</v>
      </c>
      <c r="O79" s="301">
        <f t="shared" si="9"/>
        <v>0.29340629548745173</v>
      </c>
      <c r="P79" s="301">
        <f t="shared" si="9"/>
        <v>0.2752728513881979</v>
      </c>
      <c r="Q79" s="301">
        <f t="shared" si="9"/>
        <v>0.13152585492007654</v>
      </c>
      <c r="R79" s="301">
        <f t="shared" si="9"/>
        <v>7.4940764947614646E-2</v>
      </c>
      <c r="S79" s="301">
        <f t="shared" si="9"/>
        <v>7.0765239865003063E-2</v>
      </c>
      <c r="T79" s="301">
        <f t="shared" si="9"/>
        <v>8.6403764544546721E-2</v>
      </c>
      <c r="U79" s="301">
        <f t="shared" si="9"/>
        <v>0.11901949214059157</v>
      </c>
      <c r="V79" s="301">
        <f t="shared" si="9"/>
        <v>0.1460893520482742</v>
      </c>
      <c r="W79" s="301">
        <f t="shared" si="9"/>
        <v>0.13470427458978981</v>
      </c>
      <c r="X79" s="301">
        <f t="shared" si="9"/>
        <v>0.11998843221966719</v>
      </c>
      <c r="Y79" s="301">
        <f t="shared" si="9"/>
        <v>0.1301133691775655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0.24633503751211352</v>
      </c>
      <c r="C80" s="301">
        <f t="shared" si="10"/>
        <v>0.25866051195714557</v>
      </c>
      <c r="D80" s="301">
        <f t="shared" si="10"/>
        <v>0.25363165573163804</v>
      </c>
      <c r="E80" s="301">
        <f t="shared" si="10"/>
        <v>0.24682952058705235</v>
      </c>
      <c r="F80" s="301">
        <f t="shared" si="10"/>
        <v>0.26289567145335208</v>
      </c>
      <c r="G80" s="301">
        <f t="shared" si="10"/>
        <v>0.28189774904639731</v>
      </c>
      <c r="H80" s="301">
        <f t="shared" si="10"/>
        <v>0.28469353248680873</v>
      </c>
      <c r="I80" s="301">
        <f t="shared" si="10"/>
        <v>0.28252433902954371</v>
      </c>
      <c r="J80" s="301">
        <f t="shared" si="10"/>
        <v>0.18942381763126584</v>
      </c>
      <c r="K80" s="301">
        <f t="shared" si="10"/>
        <v>0.15563898951554053</v>
      </c>
      <c r="L80" s="301">
        <f t="shared" si="10"/>
        <v>0.12838714719420954</v>
      </c>
      <c r="M80" s="301">
        <f t="shared" si="10"/>
        <v>0.13637410058804525</v>
      </c>
      <c r="N80" s="301">
        <f t="shared" si="10"/>
        <v>0.11934179302183993</v>
      </c>
      <c r="O80" s="301">
        <f t="shared" si="10"/>
        <v>0.12485546532762001</v>
      </c>
      <c r="P80" s="301">
        <f t="shared" si="10"/>
        <v>0.14184442586226464</v>
      </c>
      <c r="Q80" s="301">
        <f t="shared" si="10"/>
        <v>0.22665547629006064</v>
      </c>
      <c r="R80" s="301">
        <f t="shared" si="10"/>
        <v>0.19642161815059178</v>
      </c>
      <c r="S80" s="301">
        <f t="shared" si="10"/>
        <v>0.19430692477601069</v>
      </c>
      <c r="T80" s="301">
        <f t="shared" si="10"/>
        <v>0.20500101950188934</v>
      </c>
      <c r="U80" s="301">
        <f t="shared" si="10"/>
        <v>0.19604246704023826</v>
      </c>
      <c r="V80" s="301">
        <f t="shared" si="10"/>
        <v>0.19192591183974736</v>
      </c>
      <c r="W80" s="301">
        <f t="shared" si="10"/>
        <v>0.21940669875320162</v>
      </c>
      <c r="X80" s="301">
        <f t="shared" si="10"/>
        <v>0.20912112033742553</v>
      </c>
      <c r="Y80" s="301">
        <f t="shared" si="10"/>
        <v>0.20239596972243779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0.24010327081116295</v>
      </c>
      <c r="C81" s="302">
        <f t="shared" si="11"/>
        <v>0.25198773907629324</v>
      </c>
      <c r="D81" s="302">
        <f t="shared" si="11"/>
        <v>0.24787052469942936</v>
      </c>
      <c r="E81" s="302">
        <f t="shared" si="11"/>
        <v>0.23904857883935435</v>
      </c>
      <c r="F81" s="302">
        <f t="shared" si="11"/>
        <v>0.25469509030469978</v>
      </c>
      <c r="G81" s="302">
        <f t="shared" si="11"/>
        <v>0.27406844243358519</v>
      </c>
      <c r="H81" s="302">
        <f t="shared" si="11"/>
        <v>0.27717421245150642</v>
      </c>
      <c r="I81" s="302">
        <f t="shared" si="11"/>
        <v>0.2756079326135179</v>
      </c>
      <c r="J81" s="302">
        <f t="shared" si="11"/>
        <v>0.18175857809697282</v>
      </c>
      <c r="K81" s="302">
        <f t="shared" si="11"/>
        <v>0.14909290182597176</v>
      </c>
      <c r="L81" s="302">
        <f t="shared" si="11"/>
        <v>0.12098018146991651</v>
      </c>
      <c r="M81" s="302">
        <f t="shared" si="11"/>
        <v>0.12825646837786361</v>
      </c>
      <c r="N81" s="302">
        <f t="shared" si="11"/>
        <v>0.11075315315160286</v>
      </c>
      <c r="O81" s="302">
        <f t="shared" si="11"/>
        <v>0.11651153937501092</v>
      </c>
      <c r="P81" s="302">
        <f t="shared" si="11"/>
        <v>0.13274353248278659</v>
      </c>
      <c r="Q81" s="302">
        <f t="shared" si="11"/>
        <v>0.21628213721359857</v>
      </c>
      <c r="R81" s="302">
        <f t="shared" si="11"/>
        <v>0.18383069999570267</v>
      </c>
      <c r="S81" s="302">
        <f t="shared" si="11"/>
        <v>0.18047806260081536</v>
      </c>
      <c r="T81" s="302">
        <f t="shared" si="11"/>
        <v>0.19149153527961799</v>
      </c>
      <c r="U81" s="302">
        <f t="shared" si="11"/>
        <v>0.1835519210331982</v>
      </c>
      <c r="V81" s="302">
        <f t="shared" si="11"/>
        <v>0.18025223012399061</v>
      </c>
      <c r="W81" s="302">
        <f t="shared" si="11"/>
        <v>0.20846119609648722</v>
      </c>
      <c r="X81" s="302">
        <f t="shared" si="11"/>
        <v>0.1972499973519857</v>
      </c>
      <c r="Y81" s="302">
        <f t="shared" si="11"/>
        <v>0.1912870616008415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6.2317667009505707E-3</v>
      </c>
      <c r="C82" s="302">
        <f t="shared" si="12"/>
        <v>6.6727728808523472E-3</v>
      </c>
      <c r="D82" s="302">
        <f t="shared" si="12"/>
        <v>5.7611310322086984E-3</v>
      </c>
      <c r="E82" s="302">
        <f t="shared" si="12"/>
        <v>7.7809417476979977E-3</v>
      </c>
      <c r="F82" s="302">
        <f t="shared" si="12"/>
        <v>8.2005811486522834E-3</v>
      </c>
      <c r="G82" s="302">
        <f t="shared" si="12"/>
        <v>7.8293066128121078E-3</v>
      </c>
      <c r="H82" s="302">
        <f t="shared" si="12"/>
        <v>7.5193200353023196E-3</v>
      </c>
      <c r="I82" s="302">
        <f t="shared" si="12"/>
        <v>6.9164064160258778E-3</v>
      </c>
      <c r="J82" s="302">
        <f t="shared" si="12"/>
        <v>7.6652395342930134E-3</v>
      </c>
      <c r="K82" s="302">
        <f t="shared" si="12"/>
        <v>6.5460876895687839E-3</v>
      </c>
      <c r="L82" s="302">
        <f t="shared" si="12"/>
        <v>7.4069657242930098E-3</v>
      </c>
      <c r="M82" s="302">
        <f t="shared" si="12"/>
        <v>8.1176322101816287E-3</v>
      </c>
      <c r="N82" s="302">
        <f t="shared" si="12"/>
        <v>8.588639870237072E-3</v>
      </c>
      <c r="O82" s="302">
        <f t="shared" si="12"/>
        <v>8.3439259526090857E-3</v>
      </c>
      <c r="P82" s="302">
        <f t="shared" si="12"/>
        <v>9.1008933794780606E-3</v>
      </c>
      <c r="Q82" s="302">
        <f t="shared" si="12"/>
        <v>1.0373339076462046E-2</v>
      </c>
      <c r="R82" s="302">
        <f t="shared" si="12"/>
        <v>1.2590918154889103E-2</v>
      </c>
      <c r="S82" s="302">
        <f t="shared" si="12"/>
        <v>1.3828862175195312E-2</v>
      </c>
      <c r="T82" s="302">
        <f t="shared" si="12"/>
        <v>1.3509484222271348E-2</v>
      </c>
      <c r="U82" s="302">
        <f t="shared" si="12"/>
        <v>1.2490546007040028E-2</v>
      </c>
      <c r="V82" s="302">
        <f t="shared" si="12"/>
        <v>1.1673681715756749E-2</v>
      </c>
      <c r="W82" s="302">
        <f t="shared" si="12"/>
        <v>1.0945502656714401E-2</v>
      </c>
      <c r="X82" s="302">
        <f t="shared" si="12"/>
        <v>1.1871122985439818E-2</v>
      </c>
      <c r="Y82" s="302">
        <f t="shared" si="12"/>
        <v>1.1108908121596312E-2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2.6625577229186587E-2</v>
      </c>
      <c r="C83" s="301">
        <f t="shared" si="13"/>
        <v>2.3941425794483551E-2</v>
      </c>
      <c r="D83" s="301">
        <f t="shared" si="13"/>
        <v>2.6355444591483111E-2</v>
      </c>
      <c r="E83" s="301">
        <f t="shared" si="13"/>
        <v>2.7869184846851955E-2</v>
      </c>
      <c r="F83" s="301">
        <f t="shared" si="13"/>
        <v>3.7915920959242878E-2</v>
      </c>
      <c r="G83" s="301">
        <f t="shared" si="13"/>
        <v>2.664932182648877E-2</v>
      </c>
      <c r="H83" s="301">
        <f t="shared" si="13"/>
        <v>2.5560666058553269E-2</v>
      </c>
      <c r="I83" s="301">
        <f t="shared" si="13"/>
        <v>3.5935550109920764E-2</v>
      </c>
      <c r="J83" s="301">
        <f t="shared" si="13"/>
        <v>4.606747986199692E-2</v>
      </c>
      <c r="K83" s="301">
        <f t="shared" si="13"/>
        <v>5.3863283275007195E-2</v>
      </c>
      <c r="L83" s="301">
        <f t="shared" si="13"/>
        <v>5.6395771974384605E-2</v>
      </c>
      <c r="M83" s="301">
        <f t="shared" si="13"/>
        <v>4.8729270022379909E-2</v>
      </c>
      <c r="N83" s="301">
        <f t="shared" si="13"/>
        <v>5.7320039309325506E-2</v>
      </c>
      <c r="O83" s="301">
        <f t="shared" si="13"/>
        <v>5.3865596852524816E-2</v>
      </c>
      <c r="P83" s="301">
        <f t="shared" si="13"/>
        <v>5.1133478526796672E-2</v>
      </c>
      <c r="Q83" s="301">
        <f t="shared" si="13"/>
        <v>2.1873196155649081E-2</v>
      </c>
      <c r="R83" s="301">
        <f t="shared" si="13"/>
        <v>1.1984462215793461E-2</v>
      </c>
      <c r="S83" s="301">
        <f t="shared" si="13"/>
        <v>1.1744970425985976E-2</v>
      </c>
      <c r="T83" s="301">
        <f t="shared" si="13"/>
        <v>1.1085793052118707E-2</v>
      </c>
      <c r="U83" s="301">
        <f t="shared" si="13"/>
        <v>1.0282506641470792E-2</v>
      </c>
      <c r="V83" s="301">
        <f t="shared" si="13"/>
        <v>9.4793626964934877E-3</v>
      </c>
      <c r="W83" s="301">
        <f t="shared" si="13"/>
        <v>8.5517088263146294E-3</v>
      </c>
      <c r="X83" s="301">
        <f t="shared" si="13"/>
        <v>9.4825429641882068E-3</v>
      </c>
      <c r="Y83" s="301">
        <f t="shared" si="13"/>
        <v>9.0134337631626298E-3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8.7914778594172949E-3</v>
      </c>
      <c r="C84" s="302">
        <f t="shared" si="14"/>
        <v>7.4055728720710612E-3</v>
      </c>
      <c r="D84" s="302">
        <f t="shared" si="14"/>
        <v>8.0928238963934706E-3</v>
      </c>
      <c r="E84" s="302">
        <f t="shared" si="14"/>
        <v>7.4978058686313133E-3</v>
      </c>
      <c r="F84" s="302">
        <f t="shared" si="14"/>
        <v>1.3271539221687081E-2</v>
      </c>
      <c r="G84" s="302">
        <f t="shared" si="14"/>
        <v>1.0619441640202287E-2</v>
      </c>
      <c r="H84" s="302">
        <f t="shared" si="14"/>
        <v>1.0220956023355175E-2</v>
      </c>
      <c r="I84" s="302">
        <f t="shared" si="14"/>
        <v>1.4669569229503602E-2</v>
      </c>
      <c r="J84" s="302">
        <f t="shared" si="14"/>
        <v>4.572950505732737E-3</v>
      </c>
      <c r="K84" s="302">
        <f t="shared" si="14"/>
        <v>4.3382328620395223E-3</v>
      </c>
      <c r="L84" s="302">
        <f t="shared" si="14"/>
        <v>4.4039568443283118E-3</v>
      </c>
      <c r="M84" s="302">
        <f t="shared" si="14"/>
        <v>4.2199899303108765E-3</v>
      </c>
      <c r="N84" s="302">
        <f t="shared" si="14"/>
        <v>3.8561014987935874E-3</v>
      </c>
      <c r="O84" s="302">
        <f t="shared" si="14"/>
        <v>3.4562595067854679E-3</v>
      </c>
      <c r="P84" s="302">
        <f t="shared" si="14"/>
        <v>4.3151979958542027E-3</v>
      </c>
      <c r="Q84" s="302">
        <f t="shared" si="14"/>
        <v>4.7919880522064627E-3</v>
      </c>
      <c r="R84" s="302">
        <f t="shared" si="14"/>
        <v>4.0850668607830742E-3</v>
      </c>
      <c r="S84" s="302">
        <f t="shared" si="14"/>
        <v>4.0229381144942008E-3</v>
      </c>
      <c r="T84" s="302">
        <f t="shared" si="14"/>
        <v>3.9140558452161987E-3</v>
      </c>
      <c r="U84" s="302">
        <f t="shared" si="14"/>
        <v>3.6180074109303439E-3</v>
      </c>
      <c r="V84" s="302">
        <f t="shared" si="14"/>
        <v>3.3313398002390395E-3</v>
      </c>
      <c r="W84" s="302">
        <f t="shared" si="14"/>
        <v>3.0118309932368097E-3</v>
      </c>
      <c r="X84" s="302">
        <f t="shared" si="14"/>
        <v>3.3483681959658672E-3</v>
      </c>
      <c r="Y84" s="302">
        <f t="shared" si="14"/>
        <v>3.2408328386612918E-3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1.7188666390027984E-2</v>
      </c>
      <c r="C85" s="302">
        <f t="shared" si="15"/>
        <v>1.5844744302609928E-2</v>
      </c>
      <c r="D85" s="302">
        <f t="shared" si="15"/>
        <v>1.7665932123896597E-2</v>
      </c>
      <c r="E85" s="302">
        <f t="shared" si="15"/>
        <v>1.9565495725780493E-2</v>
      </c>
      <c r="F85" s="302">
        <f t="shared" si="15"/>
        <v>2.379503583287396E-2</v>
      </c>
      <c r="G85" s="302">
        <f t="shared" si="15"/>
        <v>1.5218987715673798E-2</v>
      </c>
      <c r="H85" s="302">
        <f t="shared" si="15"/>
        <v>1.4560923317256067E-2</v>
      </c>
      <c r="I85" s="302">
        <f t="shared" si="15"/>
        <v>2.0549638787328767E-2</v>
      </c>
      <c r="J85" s="302">
        <f t="shared" si="15"/>
        <v>4.0700629547355267E-2</v>
      </c>
      <c r="K85" s="302">
        <f t="shared" si="15"/>
        <v>4.8847062759405188E-2</v>
      </c>
      <c r="L85" s="302">
        <f t="shared" si="15"/>
        <v>5.1224665108611657E-2</v>
      </c>
      <c r="M85" s="302">
        <f t="shared" si="15"/>
        <v>4.3668525327443079E-2</v>
      </c>
      <c r="N85" s="302">
        <f t="shared" si="15"/>
        <v>5.2574400109685941E-2</v>
      </c>
      <c r="O85" s="302">
        <f t="shared" si="15"/>
        <v>4.9545145014933407E-2</v>
      </c>
      <c r="P85" s="302">
        <f t="shared" si="15"/>
        <v>4.5875688002353664E-2</v>
      </c>
      <c r="Q85" s="302">
        <f t="shared" si="15"/>
        <v>1.600682655623762E-2</v>
      </c>
      <c r="R85" s="302">
        <f t="shared" si="15"/>
        <v>6.595335974682588E-3</v>
      </c>
      <c r="S85" s="302">
        <f t="shared" si="15"/>
        <v>6.2897573004894024E-3</v>
      </c>
      <c r="T85" s="302">
        <f t="shared" si="15"/>
        <v>5.7725406267386909E-3</v>
      </c>
      <c r="U85" s="302">
        <f t="shared" si="15"/>
        <v>5.3708355369541574E-3</v>
      </c>
      <c r="V85" s="302">
        <f t="shared" si="15"/>
        <v>4.9389630042653574E-3</v>
      </c>
      <c r="W85" s="302">
        <f t="shared" si="15"/>
        <v>4.4062364864895431E-3</v>
      </c>
      <c r="X85" s="302">
        <f t="shared" si="15"/>
        <v>4.9046656018732135E-3</v>
      </c>
      <c r="Y85" s="302">
        <f t="shared" si="15"/>
        <v>4.6220354404788618E-3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6.4543297974130939E-4</v>
      </c>
      <c r="C86" s="302">
        <f t="shared" si="16"/>
        <v>6.9110861980256491E-4</v>
      </c>
      <c r="D86" s="302">
        <f t="shared" si="16"/>
        <v>5.9668857119304398E-4</v>
      </c>
      <c r="E86" s="302">
        <f t="shared" si="16"/>
        <v>8.058832524401497E-4</v>
      </c>
      <c r="F86" s="302">
        <f t="shared" si="16"/>
        <v>8.4934590468184338E-4</v>
      </c>
      <c r="G86" s="302">
        <f t="shared" si="16"/>
        <v>8.1089247061268306E-4</v>
      </c>
      <c r="H86" s="302">
        <f t="shared" si="16"/>
        <v>7.7878671794202599E-4</v>
      </c>
      <c r="I86" s="302">
        <f t="shared" si="16"/>
        <v>7.1634209308839444E-4</v>
      </c>
      <c r="J86" s="302">
        <f t="shared" si="16"/>
        <v>7.9389980890891927E-4</v>
      </c>
      <c r="K86" s="302">
        <f t="shared" si="16"/>
        <v>6.7798765356248127E-4</v>
      </c>
      <c r="L86" s="302">
        <f t="shared" si="16"/>
        <v>7.6715002144463337E-4</v>
      </c>
      <c r="M86" s="302">
        <f t="shared" si="16"/>
        <v>8.4075476462595411E-4</v>
      </c>
      <c r="N86" s="302">
        <f t="shared" si="16"/>
        <v>8.8953770084598263E-4</v>
      </c>
      <c r="O86" s="302">
        <f t="shared" si="16"/>
        <v>8.6419233080594065E-4</v>
      </c>
      <c r="P86" s="302">
        <f t="shared" si="16"/>
        <v>9.4259252858879938E-4</v>
      </c>
      <c r="Q86" s="302">
        <f t="shared" si="16"/>
        <v>1.0743815472049978E-3</v>
      </c>
      <c r="R86" s="302">
        <f t="shared" si="16"/>
        <v>1.3040593803278003E-3</v>
      </c>
      <c r="S86" s="302">
        <f t="shared" si="16"/>
        <v>1.4322750110023726E-3</v>
      </c>
      <c r="T86" s="302">
        <f t="shared" si="16"/>
        <v>1.3991965801638184E-3</v>
      </c>
      <c r="U86" s="302">
        <f t="shared" si="16"/>
        <v>1.2936636935862889E-3</v>
      </c>
      <c r="V86" s="302">
        <f t="shared" si="16"/>
        <v>1.2090598919890911E-3</v>
      </c>
      <c r="W86" s="302">
        <f t="shared" si="16"/>
        <v>1.1336413465882771E-3</v>
      </c>
      <c r="X86" s="302">
        <f t="shared" si="16"/>
        <v>1.2295091663491241E-3</v>
      </c>
      <c r="Y86" s="302">
        <f t="shared" si="16"/>
        <v>1.1505654840224752E-3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8.7391059430595285E-3</v>
      </c>
      <c r="C87" s="301">
        <f t="shared" si="17"/>
        <v>8.4371966614011206E-3</v>
      </c>
      <c r="D87" s="301">
        <f t="shared" si="17"/>
        <v>8.2212615007336096E-3</v>
      </c>
      <c r="E87" s="301">
        <f t="shared" si="17"/>
        <v>9.500169905032654E-3</v>
      </c>
      <c r="F87" s="301">
        <f t="shared" si="17"/>
        <v>1.1977375757235207E-2</v>
      </c>
      <c r="G87" s="301">
        <f t="shared" si="17"/>
        <v>1.0151989928893788E-2</v>
      </c>
      <c r="H87" s="301">
        <f t="shared" si="17"/>
        <v>9.7264888984396215E-3</v>
      </c>
      <c r="I87" s="301">
        <f t="shared" si="17"/>
        <v>1.0972215938900208E-2</v>
      </c>
      <c r="J87" s="301">
        <f t="shared" si="17"/>
        <v>9.9096824886512926E-3</v>
      </c>
      <c r="K87" s="301">
        <f t="shared" si="17"/>
        <v>9.6713545242956365E-3</v>
      </c>
      <c r="L87" s="301">
        <f t="shared" si="17"/>
        <v>1.0476684097083681E-2</v>
      </c>
      <c r="M87" s="301">
        <f t="shared" si="17"/>
        <v>1.0310250922964581E-2</v>
      </c>
      <c r="N87" s="301">
        <f t="shared" si="17"/>
        <v>1.1156652975044038E-2</v>
      </c>
      <c r="O87" s="301">
        <f t="shared" si="17"/>
        <v>1.0611075558470401E-2</v>
      </c>
      <c r="P87" s="301">
        <f t="shared" si="17"/>
        <v>1.1171055101994135E-2</v>
      </c>
      <c r="Q87" s="301">
        <f t="shared" si="17"/>
        <v>9.9499146531443552E-3</v>
      </c>
      <c r="R87" s="301">
        <f t="shared" si="17"/>
        <v>1.0442735495518092E-2</v>
      </c>
      <c r="S87" s="301">
        <f t="shared" si="17"/>
        <v>1.1218118796446908E-2</v>
      </c>
      <c r="T87" s="301">
        <f t="shared" si="17"/>
        <v>1.0925023725147564E-2</v>
      </c>
      <c r="U87" s="301">
        <f t="shared" si="17"/>
        <v>1.0102806152069474E-2</v>
      </c>
      <c r="V87" s="301">
        <f t="shared" si="17"/>
        <v>9.4168329460135938E-3</v>
      </c>
      <c r="W87" s="301">
        <f t="shared" si="17"/>
        <v>8.7690107473395867E-3</v>
      </c>
      <c r="X87" s="301">
        <f t="shared" si="17"/>
        <v>9.5513371225477792E-3</v>
      </c>
      <c r="Y87" s="301">
        <f t="shared" si="17"/>
        <v>8.9806568776980306E-3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3.3062411470990588E-3</v>
      </c>
      <c r="C88" s="302">
        <f t="shared" si="18"/>
        <v>2.8124878859193507E-3</v>
      </c>
      <c r="D88" s="302">
        <f t="shared" si="18"/>
        <v>3.0651261162994857E-3</v>
      </c>
      <c r="E88" s="302">
        <f t="shared" si="18"/>
        <v>2.8593892407339774E-3</v>
      </c>
      <c r="F88" s="302">
        <f t="shared" si="18"/>
        <v>4.739624719717883E-3</v>
      </c>
      <c r="G88" s="302">
        <f t="shared" si="18"/>
        <v>3.8060911826564192E-3</v>
      </c>
      <c r="H88" s="302">
        <f t="shared" si="18"/>
        <v>3.6360193544787119E-3</v>
      </c>
      <c r="I88" s="302">
        <f t="shared" si="18"/>
        <v>4.8316916337129189E-3</v>
      </c>
      <c r="J88" s="302">
        <f t="shared" si="18"/>
        <v>1.7556570398607773E-3</v>
      </c>
      <c r="K88" s="302">
        <f t="shared" si="18"/>
        <v>1.6478678615540724E-3</v>
      </c>
      <c r="L88" s="302">
        <f t="shared" si="18"/>
        <v>1.7024492805244396E-3</v>
      </c>
      <c r="M88" s="302">
        <f t="shared" si="18"/>
        <v>1.6324175176876659E-3</v>
      </c>
      <c r="N88" s="302">
        <f t="shared" si="18"/>
        <v>1.4959014434975115E-3</v>
      </c>
      <c r="O88" s="302">
        <f t="shared" si="18"/>
        <v>1.3407903259081545E-3</v>
      </c>
      <c r="P88" s="302">
        <f t="shared" si="18"/>
        <v>1.6739992225296477E-3</v>
      </c>
      <c r="Q88" s="302">
        <f t="shared" si="18"/>
        <v>1.8547783430154278E-3</v>
      </c>
      <c r="R88" s="302">
        <f t="shared" si="18"/>
        <v>1.5825676098031643E-3</v>
      </c>
      <c r="S88" s="302">
        <f t="shared" si="18"/>
        <v>1.5585926280375076E-3</v>
      </c>
      <c r="T88" s="302">
        <f t="shared" si="18"/>
        <v>1.5165686215209164E-3</v>
      </c>
      <c r="U88" s="302">
        <f t="shared" si="18"/>
        <v>1.4014394750649409E-3</v>
      </c>
      <c r="V88" s="302">
        <f t="shared" si="18"/>
        <v>1.2905895255996456E-3</v>
      </c>
      <c r="W88" s="302">
        <f t="shared" si="18"/>
        <v>1.1665660113039627E-3</v>
      </c>
      <c r="X88" s="302">
        <f t="shared" si="18"/>
        <v>1.2965166561049422E-3</v>
      </c>
      <c r="Y88" s="302">
        <f t="shared" si="18"/>
        <v>1.2534285677247481E-3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1.2931912017575913E-3</v>
      </c>
      <c r="C89" s="302">
        <f t="shared" si="19"/>
        <v>1.1920810760584263E-3</v>
      </c>
      <c r="D89" s="302">
        <f t="shared" si="19"/>
        <v>1.3290983416097749E-3</v>
      </c>
      <c r="E89" s="302">
        <f t="shared" si="19"/>
        <v>1.4720122176135793E-3</v>
      </c>
      <c r="F89" s="302">
        <f t="shared" si="19"/>
        <v>1.7902221316268808E-3</v>
      </c>
      <c r="G89" s="302">
        <f t="shared" si="19"/>
        <v>1.1450022105836094E-3</v>
      </c>
      <c r="H89" s="302">
        <f t="shared" si="19"/>
        <v>1.0954926633672277E-3</v>
      </c>
      <c r="I89" s="302">
        <f t="shared" si="19"/>
        <v>1.5460543288272428E-3</v>
      </c>
      <c r="J89" s="302">
        <f t="shared" si="19"/>
        <v>3.0621163295815883E-3</v>
      </c>
      <c r="K89" s="302">
        <f t="shared" si="19"/>
        <v>3.6750141260994476E-3</v>
      </c>
      <c r="L89" s="302">
        <f t="shared" si="19"/>
        <v>3.8538932997074556E-3</v>
      </c>
      <c r="M89" s="302">
        <f t="shared" si="19"/>
        <v>3.285406294227692E-3</v>
      </c>
      <c r="N89" s="302">
        <f t="shared" si="19"/>
        <v>3.9554407606033305E-3</v>
      </c>
      <c r="O89" s="302">
        <f t="shared" si="19"/>
        <v>3.7275344211862116E-3</v>
      </c>
      <c r="P89" s="302">
        <f t="shared" si="19"/>
        <v>3.4514624202397755E-3</v>
      </c>
      <c r="Q89" s="302">
        <f t="shared" si="19"/>
        <v>1.2042753521934258E-3</v>
      </c>
      <c r="R89" s="302">
        <f t="shared" si="19"/>
        <v>4.962008256814487E-4</v>
      </c>
      <c r="S89" s="302">
        <f t="shared" si="19"/>
        <v>4.7321058060108355E-4</v>
      </c>
      <c r="T89" s="302">
        <f t="shared" si="19"/>
        <v>4.3429772740353762E-4</v>
      </c>
      <c r="U89" s="302">
        <f t="shared" si="19"/>
        <v>4.0407540089937218E-4</v>
      </c>
      <c r="V89" s="302">
        <f t="shared" si="19"/>
        <v>3.7158342351839682E-4</v>
      </c>
      <c r="W89" s="302">
        <f t="shared" si="19"/>
        <v>3.3150368550391549E-4</v>
      </c>
      <c r="X89" s="302">
        <f t="shared" si="19"/>
        <v>3.6900305468638586E-4</v>
      </c>
      <c r="Y89" s="302">
        <f t="shared" si="19"/>
        <v>3.4773934348430302E-4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4.1396735942028787E-3</v>
      </c>
      <c r="C90" s="302">
        <f t="shared" si="20"/>
        <v>4.4326276994233436E-3</v>
      </c>
      <c r="D90" s="302">
        <f t="shared" si="20"/>
        <v>3.8270370428243479E-3</v>
      </c>
      <c r="E90" s="302">
        <f t="shared" si="20"/>
        <v>5.1687684466850976E-3</v>
      </c>
      <c r="F90" s="302">
        <f t="shared" si="20"/>
        <v>5.4475289058904443E-3</v>
      </c>
      <c r="G90" s="302">
        <f t="shared" si="20"/>
        <v>5.2008965356537592E-3</v>
      </c>
      <c r="H90" s="302">
        <f t="shared" si="20"/>
        <v>4.9949768805936821E-3</v>
      </c>
      <c r="I90" s="302">
        <f t="shared" si="20"/>
        <v>4.5944699763600461E-3</v>
      </c>
      <c r="J90" s="302">
        <f t="shared" si="20"/>
        <v>5.0919091192089269E-3</v>
      </c>
      <c r="K90" s="302">
        <f t="shared" si="20"/>
        <v>4.3484725366421178E-3</v>
      </c>
      <c r="L90" s="302">
        <f t="shared" si="20"/>
        <v>4.920341516851787E-3</v>
      </c>
      <c r="M90" s="302">
        <f t="shared" si="20"/>
        <v>5.3924271110492254E-3</v>
      </c>
      <c r="N90" s="302">
        <f t="shared" si="20"/>
        <v>5.7053107709431963E-3</v>
      </c>
      <c r="O90" s="302">
        <f t="shared" si="20"/>
        <v>5.542750811376034E-3</v>
      </c>
      <c r="P90" s="302">
        <f t="shared" si="20"/>
        <v>6.0455934592247114E-3</v>
      </c>
      <c r="Q90" s="302">
        <f t="shared" si="20"/>
        <v>6.8908609579355013E-3</v>
      </c>
      <c r="R90" s="302">
        <f t="shared" si="20"/>
        <v>8.3639670600334781E-3</v>
      </c>
      <c r="S90" s="302">
        <f t="shared" si="20"/>
        <v>9.1863155878083164E-3</v>
      </c>
      <c r="T90" s="302">
        <f t="shared" si="20"/>
        <v>8.9741573762231099E-3</v>
      </c>
      <c r="U90" s="302">
        <f t="shared" si="20"/>
        <v>8.2972912761051613E-3</v>
      </c>
      <c r="V90" s="302">
        <f t="shared" si="20"/>
        <v>7.754659996895551E-3</v>
      </c>
      <c r="W90" s="302">
        <f t="shared" si="20"/>
        <v>7.2709410505317094E-3</v>
      </c>
      <c r="X90" s="302">
        <f t="shared" si="20"/>
        <v>7.8858174117564517E-3</v>
      </c>
      <c r="Y90" s="302">
        <f t="shared" si="20"/>
        <v>7.3794889664889791E-3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8.9794228169414944E-2</v>
      </c>
      <c r="C91" s="301">
        <f t="shared" si="21"/>
        <v>6.9424944824378165E-2</v>
      </c>
      <c r="D91" s="301">
        <f t="shared" si="21"/>
        <v>7.2106228965904046E-2</v>
      </c>
      <c r="E91" s="301">
        <f t="shared" si="21"/>
        <v>7.2261990255462455E-2</v>
      </c>
      <c r="F91" s="301">
        <f t="shared" si="21"/>
        <v>6.8875100978089326E-2</v>
      </c>
      <c r="G91" s="301">
        <f t="shared" si="21"/>
        <v>9.0343471263873626E-2</v>
      </c>
      <c r="H91" s="301">
        <f t="shared" si="21"/>
        <v>0.10408249373748829</v>
      </c>
      <c r="I91" s="301">
        <f t="shared" si="21"/>
        <v>8.3675888157959177E-2</v>
      </c>
      <c r="J91" s="301">
        <f t="shared" si="21"/>
        <v>4.9264227881799107E-2</v>
      </c>
      <c r="K91" s="301">
        <f t="shared" si="21"/>
        <v>7.3505320409021496E-2</v>
      </c>
      <c r="L91" s="301">
        <f t="shared" si="21"/>
        <v>4.8732373978226509E-2</v>
      </c>
      <c r="M91" s="301">
        <f t="shared" si="21"/>
        <v>5.1339177680681448E-2</v>
      </c>
      <c r="N91" s="301">
        <f t="shared" si="21"/>
        <v>3.8726557494432441E-2</v>
      </c>
      <c r="O91" s="301">
        <f t="shared" si="21"/>
        <v>4.9005605823006775E-2</v>
      </c>
      <c r="P91" s="301">
        <f t="shared" si="21"/>
        <v>5.4865639036879986E-2</v>
      </c>
      <c r="Q91" s="301">
        <f t="shared" si="21"/>
        <v>6.7183912246758695E-2</v>
      </c>
      <c r="R91" s="301">
        <f t="shared" si="21"/>
        <v>5.7966193316217884E-2</v>
      </c>
      <c r="S91" s="301">
        <f t="shared" si="21"/>
        <v>5.0235586617184878E-2</v>
      </c>
      <c r="T91" s="301">
        <f t="shared" si="21"/>
        <v>5.8108763805832672E-2</v>
      </c>
      <c r="U91" s="301">
        <f t="shared" si="21"/>
        <v>6.1396074934063502E-2</v>
      </c>
      <c r="V91" s="301">
        <f t="shared" si="21"/>
        <v>8.3504562900686016E-2</v>
      </c>
      <c r="W91" s="301">
        <f t="shared" si="21"/>
        <v>0.10915196368867959</v>
      </c>
      <c r="X91" s="301">
        <f t="shared" si="21"/>
        <v>0.11298549499533365</v>
      </c>
      <c r="Y91" s="301">
        <f t="shared" si="21"/>
        <v>0.10851054199249413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0.33382718864630362</v>
      </c>
      <c r="C92" s="235">
        <f t="shared" si="22"/>
        <v>0.34542222494939862</v>
      </c>
      <c r="D92" s="235">
        <f t="shared" si="22"/>
        <v>0.33630778407804318</v>
      </c>
      <c r="E92" s="235">
        <f t="shared" si="22"/>
        <v>0.34126402812376577</v>
      </c>
      <c r="F92" s="235">
        <f t="shared" si="22"/>
        <v>0.31386048947425288</v>
      </c>
      <c r="G92" s="235">
        <f t="shared" si="22"/>
        <v>0.31906085045897575</v>
      </c>
      <c r="H92" s="235">
        <f t="shared" si="22"/>
        <v>0.31205329689643646</v>
      </c>
      <c r="I92" s="235">
        <f t="shared" si="22"/>
        <v>0.3015520737759898</v>
      </c>
      <c r="J92" s="235">
        <f t="shared" si="22"/>
        <v>0.31369304323374775</v>
      </c>
      <c r="K92" s="235">
        <f t="shared" si="22"/>
        <v>0.28799671938539506</v>
      </c>
      <c r="L92" s="235">
        <f t="shared" si="22"/>
        <v>0.31728132550867855</v>
      </c>
      <c r="M92" s="235">
        <f t="shared" si="22"/>
        <v>0.34137029006488134</v>
      </c>
      <c r="N92" s="235">
        <f t="shared" si="22"/>
        <v>0.32727637625879724</v>
      </c>
      <c r="O92" s="235">
        <f t="shared" si="22"/>
        <v>0.32824022784976725</v>
      </c>
      <c r="P92" s="235">
        <f t="shared" si="22"/>
        <v>0.3288081821792555</v>
      </c>
      <c r="Q92" s="235">
        <f t="shared" si="22"/>
        <v>0.38421381634315821</v>
      </c>
      <c r="R92" s="235">
        <f t="shared" si="22"/>
        <v>0.45921587625194371</v>
      </c>
      <c r="S92" s="235">
        <f t="shared" si="22"/>
        <v>0.47205526775453893</v>
      </c>
      <c r="T92" s="235">
        <f t="shared" si="22"/>
        <v>0.44922160384237769</v>
      </c>
      <c r="U92" s="235">
        <f t="shared" si="22"/>
        <v>0.42963424176420817</v>
      </c>
      <c r="V92" s="235">
        <f t="shared" si="22"/>
        <v>0.39954253569581638</v>
      </c>
      <c r="W92" s="235">
        <f t="shared" si="22"/>
        <v>0.37244225656250701</v>
      </c>
      <c r="X92" s="235">
        <f t="shared" si="22"/>
        <v>0.38801168371887956</v>
      </c>
      <c r="Y92" s="235">
        <f t="shared" si="22"/>
        <v>0.3865335912642664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28.549655569340985</v>
      </c>
      <c r="C96" s="320">
        <f t="shared" si="23"/>
        <v>27.600338519008123</v>
      </c>
      <c r="D96" s="320">
        <f t="shared" si="23"/>
        <v>29.892341700605542</v>
      </c>
      <c r="E96" s="320">
        <f t="shared" si="23"/>
        <v>28.014262817552869</v>
      </c>
      <c r="F96" s="320">
        <f t="shared" si="23"/>
        <v>29.004882244772386</v>
      </c>
      <c r="G96" s="320">
        <f t="shared" si="23"/>
        <v>26.051420068832478</v>
      </c>
      <c r="H96" s="320">
        <f t="shared" si="23"/>
        <v>21.985421579425129</v>
      </c>
      <c r="I96" s="320">
        <f t="shared" si="23"/>
        <v>22.577465495300999</v>
      </c>
      <c r="J96" s="320">
        <f t="shared" si="23"/>
        <v>23.94375383052283</v>
      </c>
      <c r="K96" s="320">
        <f t="shared" si="23"/>
        <v>21.954357444054857</v>
      </c>
      <c r="L96" s="320">
        <f t="shared" si="23"/>
        <v>25.858359665262469</v>
      </c>
      <c r="M96" s="320">
        <f t="shared" si="23"/>
        <v>23.909366720957983</v>
      </c>
      <c r="N96" s="320">
        <f t="shared" si="23"/>
        <v>27.227925900183759</v>
      </c>
      <c r="O96" s="320">
        <f t="shared" si="23"/>
        <v>27.010964868965139</v>
      </c>
      <c r="P96" s="320">
        <f t="shared" si="23"/>
        <v>26.353166994511394</v>
      </c>
      <c r="Q96" s="320">
        <f t="shared" si="23"/>
        <v>24.96109753506326</v>
      </c>
      <c r="R96" s="320">
        <f t="shared" si="23"/>
        <v>28.393606201450712</v>
      </c>
      <c r="S96" s="320">
        <f t="shared" si="23"/>
        <v>29.346840107598052</v>
      </c>
      <c r="T96" s="320">
        <f t="shared" si="23"/>
        <v>28.029737699860924</v>
      </c>
      <c r="U96" s="320">
        <f t="shared" si="23"/>
        <v>28.081112545043133</v>
      </c>
      <c r="V96" s="320">
        <f t="shared" si="23"/>
        <v>29.58204349985721</v>
      </c>
      <c r="W96" s="320">
        <f t="shared" si="23"/>
        <v>29.000770763434204</v>
      </c>
      <c r="X96" s="320">
        <f t="shared" si="23"/>
        <v>26.499690523731779</v>
      </c>
      <c r="Y96" s="320">
        <f t="shared" si="23"/>
        <v>27.110889740009114</v>
      </c>
      <c r="DA96" s="95"/>
    </row>
    <row r="97" spans="1:105" ht="12" customHeight="1" x14ac:dyDescent="0.25">
      <c r="A97" s="55" t="s">
        <v>91</v>
      </c>
      <c r="B97" s="330">
        <f>IF(B$6=0,0,B$6/OIS!B$5*1000)</f>
        <v>1.2632852201321365</v>
      </c>
      <c r="C97" s="330">
        <f>IF(C$6=0,0,C$6/OIS!C$5*1000)</f>
        <v>1.2541951548376691</v>
      </c>
      <c r="D97" s="330">
        <f>IF(D$6=0,0,D$6/OIS!D$5*1000)</f>
        <v>1.3562206526672829</v>
      </c>
      <c r="E97" s="330">
        <f>IF(E$6=0,0,E$6/OIS!E$5*1000)</f>
        <v>1.2066265511150058</v>
      </c>
      <c r="F97" s="330">
        <f>IF(F$6=0,0,F$6/OIS!F$5*1000)</f>
        <v>1.1025236600665071</v>
      </c>
      <c r="G97" s="330">
        <f>IF(G$6=0,0,G$6/OIS!G$5*1000)</f>
        <v>1.0269241693580429</v>
      </c>
      <c r="H97" s="330">
        <f>IF(H$6=0,0,H$6/OIS!H$5*1000)</f>
        <v>0.85226514993949243</v>
      </c>
      <c r="I97" s="330">
        <f>IF(I$6=0,0,I$6/OIS!I$5*1000)</f>
        <v>0.85787547014828869</v>
      </c>
      <c r="J97" s="330">
        <f>IF(J$6=0,0,J$6/OIS!J$5*1000)</f>
        <v>0.92915050146514444</v>
      </c>
      <c r="K97" s="330">
        <f>IF(K$6=0,0,K$6/OIS!K$5*1000)</f>
        <v>0.79870044712185517</v>
      </c>
      <c r="L97" s="330">
        <f>IF(L$6=0,0,L$6/OIS!L$5*1000)</f>
        <v>1.0286434088415672</v>
      </c>
      <c r="M97" s="330">
        <f>IF(M$6=0,0,M$6/OIS!M$5*1000)</f>
        <v>1.0178867651239853</v>
      </c>
      <c r="N97" s="330">
        <f>IF(N$6=0,0,N$6/OIS!N$5*1000)</f>
        <v>1.077651727892776</v>
      </c>
      <c r="O97" s="330">
        <f>IF(O$6=0,0,O$6/OIS!O$5*1000)</f>
        <v>1.0833962821543341</v>
      </c>
      <c r="P97" s="330">
        <f>IF(P$6=0,0,P$6/OIS!P$5*1000)</f>
        <v>1.0288362102704589</v>
      </c>
      <c r="Q97" s="330">
        <f>IF(Q$6=0,0,Q$6/OIS!Q$5*1000)</f>
        <v>1.1486884718520489</v>
      </c>
      <c r="R97" s="330">
        <f>IF(R$6=0,0,R$6/OIS!R$5*1000)</f>
        <v>1.5533338074620717</v>
      </c>
      <c r="S97" s="330">
        <f>IF(S$6=0,0,S$6/OIS!S$5*1000)</f>
        <v>1.6105051871272742</v>
      </c>
      <c r="T97" s="330">
        <f>IF(T$6=0,0,T$6/OIS!T$5*1000)</f>
        <v>1.4487967382075855</v>
      </c>
      <c r="U97" s="330">
        <f>IF(U$6=0,0,U$6/OIS!U$5*1000)</f>
        <v>1.4066750506824366</v>
      </c>
      <c r="V97" s="330">
        <f>IF(V$6=0,0,V$6/OIS!V$5*1000)</f>
        <v>1.3754417300649131</v>
      </c>
      <c r="W97" s="330">
        <f>IF(W$6=0,0,W$6/OIS!W$5*1000)</f>
        <v>1.2541249038493372</v>
      </c>
      <c r="X97" s="330">
        <f>IF(X$6=0,0,X$6/OIS!X$5*1000)</f>
        <v>1.1748533156505898</v>
      </c>
      <c r="Y97" s="330">
        <f>IF(Y$6=0,0,Y$6/OIS!Y$5*1000)</f>
        <v>1.2271780818334947</v>
      </c>
      <c r="DA97" s="67"/>
    </row>
    <row r="98" spans="1:105" ht="12" customHeight="1" x14ac:dyDescent="0.25">
      <c r="A98" s="173" t="s">
        <v>92</v>
      </c>
      <c r="B98" s="331">
        <f>IF(B$7=0,0,B$7/OIS!B$5*1000)</f>
        <v>0.55198614080092701</v>
      </c>
      <c r="C98" s="331">
        <f>IF(C$7=0,0,C$7/OIS!C$5*1000)</f>
        <v>0.54898054358133996</v>
      </c>
      <c r="D98" s="331">
        <f>IF(D$7=0,0,D$7/OIS!D$5*1000)</f>
        <v>0.59018467658700913</v>
      </c>
      <c r="E98" s="331">
        <f>IF(E$7=0,0,E$7/OIS!E$5*1000)</f>
        <v>0.53338918392417656</v>
      </c>
      <c r="F98" s="331">
        <f>IF(F$7=0,0,F$7/OIS!F$5*1000)</f>
        <v>0.49233064160773776</v>
      </c>
      <c r="G98" s="331">
        <f>IF(G$7=0,0,G$7/OIS!G$5*1000)</f>
        <v>0.45631740594721715</v>
      </c>
      <c r="H98" s="331">
        <f>IF(H$7=0,0,H$7/OIS!H$5*1000)</f>
        <v>0.37819945636478763</v>
      </c>
      <c r="I98" s="331">
        <f>IF(I$7=0,0,I$7/OIS!I$5*1000)</f>
        <v>0.37937502827435077</v>
      </c>
      <c r="J98" s="331">
        <f>IF(J$7=0,0,J$7/OIS!J$5*1000)</f>
        <v>0.41274177458439043</v>
      </c>
      <c r="K98" s="331">
        <f>IF(K$7=0,0,K$7/OIS!K$5*1000)</f>
        <v>0.35299236133270062</v>
      </c>
      <c r="L98" s="331">
        <f>IF(L$7=0,0,L$7/OIS!L$5*1000)</f>
        <v>0.45544351925778531</v>
      </c>
      <c r="M98" s="331">
        <f>IF(M$7=0,0,M$7/OIS!M$5*1000)</f>
        <v>0.45126534488255915</v>
      </c>
      <c r="N98" s="331">
        <f>IF(N$7=0,0,N$7/OIS!N$5*1000)</f>
        <v>0.48139845707733658</v>
      </c>
      <c r="O98" s="331">
        <f>IF(O$7=0,0,O$7/OIS!O$5*1000)</f>
        <v>0.48271835964003679</v>
      </c>
      <c r="P98" s="331">
        <f>IF(P$7=0,0,P$7/OIS!P$5*1000)</f>
        <v>0.46171780513192962</v>
      </c>
      <c r="Q98" s="331">
        <f>IF(Q$7=0,0,Q$7/OIS!Q$5*1000)</f>
        <v>0.51437041360651303</v>
      </c>
      <c r="R98" s="331">
        <f>IF(R$7=0,0,R$7/OIS!R$5*1000)</f>
        <v>0.69650982319300891</v>
      </c>
      <c r="S98" s="331">
        <f>IF(S$7=0,0,S$7/OIS!S$5*1000)</f>
        <v>0.72665512551809996</v>
      </c>
      <c r="T98" s="331">
        <f>IF(T$7=0,0,T$7/OIS!T$5*1000)</f>
        <v>0.65543431836812227</v>
      </c>
      <c r="U98" s="331">
        <f>IF(U$7=0,0,U$7/OIS!U$5*1000)</f>
        <v>0.63421041579016058</v>
      </c>
      <c r="V98" s="331">
        <f>IF(V$7=0,0,V$7/OIS!V$5*1000)</f>
        <v>0.62043260771423214</v>
      </c>
      <c r="W98" s="331">
        <f>IF(W$7=0,0,W$7/OIS!W$5*1000)</f>
        <v>0.566036827782334</v>
      </c>
      <c r="X98" s="331">
        <f>IF(X$7=0,0,X$7/OIS!X$5*1000)</f>
        <v>0.53246591441354618</v>
      </c>
      <c r="Y98" s="331">
        <f>IF(Y$7=0,0,Y$7/OIS!Y$5*1000)</f>
        <v>0.55266490376886057</v>
      </c>
      <c r="DA98" s="177"/>
    </row>
    <row r="99" spans="1:105" ht="12" customHeight="1" x14ac:dyDescent="0.25">
      <c r="A99" s="173" t="s">
        <v>93</v>
      </c>
      <c r="B99" s="331">
        <f>IF(B$8=0,0,B$8/OIS!B$5*1000)</f>
        <v>0.84874312827241849</v>
      </c>
      <c r="C99" s="331">
        <f>IF(C$8=0,0,C$8/OIS!C$5*1000)</f>
        <v>0.8454182638962775</v>
      </c>
      <c r="D99" s="331">
        <f>IF(D$8=0,0,D$8/OIS!D$5*1000)</f>
        <v>0.90424510156203486</v>
      </c>
      <c r="E99" s="331">
        <f>IF(E$8=0,0,E$8/OIS!E$5*1000)</f>
        <v>0.82841370899904676</v>
      </c>
      <c r="F99" s="331">
        <f>IF(F$8=0,0,F$8/OIS!F$5*1000)</f>
        <v>0.77122411682040837</v>
      </c>
      <c r="G99" s="331">
        <f>IF(G$8=0,0,G$8/OIS!G$5*1000)</f>
        <v>0.71185024487366677</v>
      </c>
      <c r="H99" s="331">
        <f>IF(H$8=0,0,H$8/OIS!H$5*1000)</f>
        <v>0.58931731821302469</v>
      </c>
      <c r="I99" s="331">
        <f>IF(I$8=0,0,I$8/OIS!I$5*1000)</f>
        <v>0.58941290634966403</v>
      </c>
      <c r="J99" s="331">
        <f>IF(J$8=0,0,J$8/OIS!J$5*1000)</f>
        <v>0.64370178260726196</v>
      </c>
      <c r="K99" s="331">
        <f>IF(K$8=0,0,K$8/OIS!K$5*1000)</f>
        <v>0.54814006809820714</v>
      </c>
      <c r="L99" s="331">
        <f>IF(L$8=0,0,L$8/OIS!L$5*1000)</f>
        <v>0.70832587741693909</v>
      </c>
      <c r="M99" s="331">
        <f>IF(M$8=0,0,M$8/OIS!M$5*1000)</f>
        <v>0.70260174872047076</v>
      </c>
      <c r="N99" s="331">
        <f>IF(N$8=0,0,N$8/OIS!N$5*1000)</f>
        <v>0.75432803177911245</v>
      </c>
      <c r="O99" s="331">
        <f>IF(O$8=0,0,O$8/OIS!O$5*1000)</f>
        <v>0.75476051313597692</v>
      </c>
      <c r="P99" s="331">
        <f>IF(P$8=0,0,P$8/OIS!P$5*1000)</f>
        <v>0.7262795260844036</v>
      </c>
      <c r="Q99" s="331">
        <f>IF(Q$8=0,0,Q$8/OIS!Q$5*1000)</f>
        <v>0.8076198309677336</v>
      </c>
      <c r="R99" s="331">
        <f>IF(R$8=0,0,R$8/OIS!R$5*1000)</f>
        <v>1.0948348036208366</v>
      </c>
      <c r="S99" s="331">
        <f>IF(S$8=0,0,S$8/OIS!S$5*1000)</f>
        <v>1.1481168607662866</v>
      </c>
      <c r="T99" s="331">
        <f>IF(T$8=0,0,T$8/OIS!T$5*1000)</f>
        <v>1.0378509361056754</v>
      </c>
      <c r="U99" s="331">
        <f>IF(U$8=0,0,U$8/OIS!U$5*1000)</f>
        <v>1.0014339335621942</v>
      </c>
      <c r="V99" s="331">
        <f>IF(V$8=0,0,V$8/OIS!V$5*1000)</f>
        <v>0.9800737442746924</v>
      </c>
      <c r="W99" s="331">
        <f>IF(W$8=0,0,W$8/OIS!W$5*1000)</f>
        <v>0.89457271416822892</v>
      </c>
      <c r="X99" s="331">
        <f>IF(X$8=0,0,X$8/OIS!X$5*1000)</f>
        <v>0.8443844936162338</v>
      </c>
      <c r="Y99" s="331">
        <f>IF(Y$8=0,0,Y$8/OIS!Y$5*1000)</f>
        <v>0.8718679955477987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0.46175361672475473</v>
      </c>
      <c r="C100" s="331">
        <f>IF(C$9=0,0,C$9/OIS!C$5*1000)</f>
        <v>0.45829565690548818</v>
      </c>
      <c r="D100" s="331">
        <f>IF(D$9=0,0,D$9/OIS!D$5*1000)</f>
        <v>0.49606072753790231</v>
      </c>
      <c r="E100" s="331">
        <f>IF(E$9=0,0,E$9/OIS!E$5*1000)</f>
        <v>0.44018084411878416</v>
      </c>
      <c r="F100" s="331">
        <f>IF(F$9=0,0,F$9/OIS!F$5*1000)</f>
        <v>0.40150887822373993</v>
      </c>
      <c r="G100" s="331">
        <f>IF(G$9=0,0,G$9/OIS!G$5*1000)</f>
        <v>0.37429346217614401</v>
      </c>
      <c r="H100" s="331">
        <f>IF(H$9=0,0,H$9/OIS!H$5*1000)</f>
        <v>0.3107048343125195</v>
      </c>
      <c r="I100" s="331">
        <f>IF(I$9=0,0,I$9/OIS!I$5*1000)</f>
        <v>0.31293425583431173</v>
      </c>
      <c r="J100" s="331">
        <f>IF(J$9=0,0,J$9/OIS!J$5*1000)</f>
        <v>0.33867505328485065</v>
      </c>
      <c r="K100" s="331">
        <f>IF(K$9=0,0,K$9/OIS!K$5*1000)</f>
        <v>0.29137846932451439</v>
      </c>
      <c r="L100" s="331">
        <f>IF(L$9=0,0,L$9/OIS!L$5*1000)</f>
        <v>0.37514955719399534</v>
      </c>
      <c r="M100" s="331">
        <f>IF(M$9=0,0,M$9/OIS!M$5*1000)</f>
        <v>0.37114469107245024</v>
      </c>
      <c r="N100" s="331">
        <f>IF(N$9=0,0,N$9/OIS!N$5*1000)</f>
        <v>0.39242677602504084</v>
      </c>
      <c r="O100" s="331">
        <f>IF(O$9=0,0,O$9/OIS!O$5*1000)</f>
        <v>0.3946932587852956</v>
      </c>
      <c r="P100" s="331">
        <f>IF(P$9=0,0,P$9/OIS!P$5*1000)</f>
        <v>0.37435278416444195</v>
      </c>
      <c r="Q100" s="331">
        <f>IF(Q$9=0,0,Q$9/OIS!Q$5*1000)</f>
        <v>0.4181211991476696</v>
      </c>
      <c r="R100" s="331">
        <f>IF(R$9=0,0,R$9/OIS!R$5*1000)</f>
        <v>0.56527941124755876</v>
      </c>
      <c r="S100" s="331">
        <f>IF(S$9=0,0,S$9/OIS!S$5*1000)</f>
        <v>0.58545301422707108</v>
      </c>
      <c r="T100" s="331">
        <f>IF(T$9=0,0,T$9/OIS!T$5*1000)</f>
        <v>0.52642454258346105</v>
      </c>
      <c r="U100" s="331">
        <f>IF(U$9=0,0,U$9/OIS!U$5*1000)</f>
        <v>0.51142326047765452</v>
      </c>
      <c r="V100" s="331">
        <f>IF(V$9=0,0,V$9/OIS!V$5*1000)</f>
        <v>0.50002520901659209</v>
      </c>
      <c r="W100" s="331">
        <f>IF(W$9=0,0,W$9/OIS!W$5*1000)</f>
        <v>0.45587603634854601</v>
      </c>
      <c r="X100" s="331">
        <f>IF(X$9=0,0,X$9/OIS!X$5*1000)</f>
        <v>0.42675142833242585</v>
      </c>
      <c r="Y100" s="331">
        <f>IF(Y$9=0,0,Y$9/OIS!Y$5*1000)</f>
        <v>0.44625032049534846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1.2701320336328477</v>
      </c>
      <c r="C101" s="332">
        <f>IF(C$10=0,0,C$10/OIS!C$5*1000)</f>
        <v>1.2355190618943168</v>
      </c>
      <c r="D101" s="332">
        <f>IF(D$10=0,0,D$10/OIS!D$5*1000)</f>
        <v>1.3502150418805601</v>
      </c>
      <c r="E101" s="332">
        <f>IF(E$10=0,0,E$10/OIS!E$5*1000)</f>
        <v>1.1609206607571321</v>
      </c>
      <c r="F101" s="332">
        <f>IF(F$10=0,0,F$10/OIS!F$5*1000)</f>
        <v>1.0752363886377287</v>
      </c>
      <c r="G101" s="332">
        <f>IF(G$10=0,0,G$10/OIS!G$5*1000)</f>
        <v>0.983225577122533</v>
      </c>
      <c r="H101" s="332">
        <f>IF(H$10=0,0,H$10/OIS!H$5*1000)</f>
        <v>0.80427004198114627</v>
      </c>
      <c r="I101" s="332">
        <f>IF(I$10=0,0,I$10/OIS!I$5*1000)</f>
        <v>0.81528287979231784</v>
      </c>
      <c r="J101" s="332">
        <f>IF(J$10=0,0,J$10/OIS!J$5*1000)</f>
        <v>0.87534688476936706</v>
      </c>
      <c r="K101" s="332">
        <f>IF(K$10=0,0,K$10/OIS!K$5*1000)</f>
        <v>0.76859453147537271</v>
      </c>
      <c r="L101" s="332">
        <f>IF(L$10=0,0,L$10/OIS!L$5*1000)</f>
        <v>1.0227333863038199</v>
      </c>
      <c r="M101" s="332">
        <f>IF(M$10=0,0,M$10/OIS!M$5*1000)</f>
        <v>1.007122646408378</v>
      </c>
      <c r="N101" s="332">
        <f>IF(N$10=0,0,N$10/OIS!N$5*1000)</f>
        <v>1.0738497426984275</v>
      </c>
      <c r="O101" s="332">
        <f>IF(O$10=0,0,O$10/OIS!O$5*1000)</f>
        <v>1.0663916341821602</v>
      </c>
      <c r="P101" s="332">
        <f>IF(P$10=0,0,P$10/OIS!P$5*1000)</f>
        <v>1.0166773440170116</v>
      </c>
      <c r="Q101" s="332">
        <f>IF(Q$10=0,0,Q$10/OIS!Q$5*1000)</f>
        <v>1.069975972707909</v>
      </c>
      <c r="R101" s="332">
        <f>IF(R$10=0,0,R$10/OIS!R$5*1000)</f>
        <v>1.4572386745628318</v>
      </c>
      <c r="S101" s="332">
        <f>IF(S$10=0,0,S$10/OIS!S$5*1000)</f>
        <v>1.4955991865695757</v>
      </c>
      <c r="T101" s="332">
        <f>IF(T$10=0,0,T$10/OIS!T$5*1000)</f>
        <v>1.3559369501100391</v>
      </c>
      <c r="U101" s="332">
        <f>IF(U$10=0,0,U$10/OIS!U$5*1000)</f>
        <v>1.3189597010583678</v>
      </c>
      <c r="V101" s="332">
        <f>IF(V$10=0,0,V$10/OIS!V$5*1000)</f>
        <v>1.2583796041956108</v>
      </c>
      <c r="W101" s="332">
        <f>IF(W$10=0,0,W$10/OIS!W$5*1000)</f>
        <v>1.091751318236319</v>
      </c>
      <c r="X101" s="332">
        <f>IF(X$10=0,0,X$10/OIS!X$5*1000)</f>
        <v>1.0192719595984756</v>
      </c>
      <c r="Y101" s="332">
        <f>IF(Y$10=0,0,Y$10/OIS!Y$5*1000)</f>
        <v>1.0893816934237772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4.0170798883748722</v>
      </c>
      <c r="C102" s="348">
        <f>IF(C$16=0,0,C$16/OIS!C$5*1000)</f>
        <v>3.7752288864056194</v>
      </c>
      <c r="D102" s="348">
        <f>IF(D$16=0,0,D$16/OIS!D$5*1000)</f>
        <v>4.371741434535088</v>
      </c>
      <c r="E102" s="348">
        <f>IF(E$16=0,0,E$16/OIS!E$5*1000)</f>
        <v>4.298483321668904</v>
      </c>
      <c r="F102" s="348">
        <f>IF(F$16=0,0,F$16/OIS!F$5*1000)</f>
        <v>4.9884506382328615</v>
      </c>
      <c r="G102" s="348">
        <f>IF(G$16=0,0,G$16/OIS!G$5*1000)</f>
        <v>3.5306821376679367</v>
      </c>
      <c r="H102" s="348">
        <f>IF(H$16=0,0,H$16/OIS!H$5*1000)</f>
        <v>2.8668336765136924</v>
      </c>
      <c r="I102" s="348">
        <f>IF(I$16=0,0,I$16/OIS!I$5*1000)</f>
        <v>3.4873719510620558</v>
      </c>
      <c r="J102" s="348">
        <f>IF(J$16=0,0,J$16/OIS!J$5*1000)</f>
        <v>6.1777576287668126</v>
      </c>
      <c r="K102" s="348">
        <f>IF(K$16=0,0,K$16/OIS!K$5*1000)</f>
        <v>6.4461904119205089</v>
      </c>
      <c r="L102" s="348">
        <f>IF(L$16=0,0,L$16/OIS!L$5*1000)</f>
        <v>7.7544569831623216</v>
      </c>
      <c r="M102" s="348">
        <f>IF(M$16=0,0,M$16/OIS!M$5*1000)</f>
        <v>6.2976949061169512</v>
      </c>
      <c r="N102" s="348">
        <f>IF(N$16=0,0,N$16/OIS!N$5*1000)</f>
        <v>8.3688626046260399</v>
      </c>
      <c r="O102" s="348">
        <f>IF(O$16=0,0,O$16/OIS!O$5*1000)</f>
        <v>7.9251871397447644</v>
      </c>
      <c r="P102" s="348">
        <f>IF(P$16=0,0,P$16/OIS!P$5*1000)</f>
        <v>7.254311421688497</v>
      </c>
      <c r="Q102" s="348">
        <f>IF(Q$16=0,0,Q$16/OIS!Q$5*1000)</f>
        <v>3.2830296930426113</v>
      </c>
      <c r="R102" s="348">
        <f>IF(R$16=0,0,R$16/OIS!R$5*1000)</f>
        <v>2.1278385683580514</v>
      </c>
      <c r="S102" s="348">
        <f>IF(S$16=0,0,S$16/OIS!S$5*1000)</f>
        <v>2.0767361794940689</v>
      </c>
      <c r="T102" s="348">
        <f>IF(T$16=0,0,T$16/OIS!T$5*1000)</f>
        <v>2.4218748564641883</v>
      </c>
      <c r="U102" s="348">
        <f>IF(U$16=0,0,U$16/OIS!U$5*1000)</f>
        <v>3.3421997538538291</v>
      </c>
      <c r="V102" s="348">
        <f>IF(V$16=0,0,V$16/OIS!V$5*1000)</f>
        <v>4.3216215671580009</v>
      </c>
      <c r="W102" s="348">
        <f>IF(W$16=0,0,W$16/OIS!W$5*1000)</f>
        <v>3.9065277882331904</v>
      </c>
      <c r="X102" s="348">
        <f>IF(X$16=0,0,X$16/OIS!X$5*1000)</f>
        <v>3.179656320248947</v>
      </c>
      <c r="Y102" s="348">
        <f>IF(Y$16=0,0,Y$16/OIS!Y$5*1000)</f>
        <v>3.5274892054740792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7.0327804756315331</v>
      </c>
      <c r="C103" s="348">
        <f>IF(C$27=0,0,C$27/OIS!C$5*1000)</f>
        <v>7.139117691517165</v>
      </c>
      <c r="D103" s="348">
        <f>IF(D$27=0,0,D$27/OIS!D$5*1000)</f>
        <v>7.5816441192204733</v>
      </c>
      <c r="E103" s="348">
        <f>IF(E$27=0,0,E$27/OIS!E$5*1000)</f>
        <v>6.9147470608562607</v>
      </c>
      <c r="F103" s="348">
        <f>IF(F$27=0,0,F$27/OIS!F$5*1000)</f>
        <v>7.6252579931648494</v>
      </c>
      <c r="G103" s="348">
        <f>IF(G$27=0,0,G$27/OIS!G$5*1000)</f>
        <v>7.343836676866017</v>
      </c>
      <c r="H103" s="348">
        <f>IF(H$27=0,0,H$27/OIS!H$5*1000)</f>
        <v>6.259107332658254</v>
      </c>
      <c r="I103" s="348">
        <f>IF(I$27=0,0,I$27/OIS!I$5*1000)</f>
        <v>6.378683516022245</v>
      </c>
      <c r="J103" s="348">
        <f>IF(J$27=0,0,J$27/OIS!J$5*1000)</f>
        <v>4.5355172590008808</v>
      </c>
      <c r="K103" s="348">
        <f>IF(K$27=0,0,K$27/OIS!K$5*1000)</f>
        <v>3.4169540080556833</v>
      </c>
      <c r="L103" s="348">
        <f>IF(L$27=0,0,L$27/OIS!L$5*1000)</f>
        <v>3.3198810285448643</v>
      </c>
      <c r="M103" s="348">
        <f>IF(M$27=0,0,M$27/OIS!M$5*1000)</f>
        <v>3.260618382200386</v>
      </c>
      <c r="N103" s="348">
        <f>IF(N$27=0,0,N$27/OIS!N$5*1000)</f>
        <v>3.249429497193725</v>
      </c>
      <c r="O103" s="348">
        <f>IF(O$27=0,0,O$27/OIS!O$5*1000)</f>
        <v>3.3724665876626396</v>
      </c>
      <c r="P103" s="348">
        <f>IF(P$27=0,0,P$27/OIS!P$5*1000)</f>
        <v>3.7380498419888508</v>
      </c>
      <c r="Q103" s="348">
        <f>IF(Q$27=0,0,Q$27/OIS!Q$5*1000)</f>
        <v>5.6575694505324234</v>
      </c>
      <c r="R103" s="348">
        <f>IF(R$27=0,0,R$27/OIS!R$5*1000)</f>
        <v>5.5771180752196274</v>
      </c>
      <c r="S103" s="348">
        <f>IF(S$27=0,0,S$27/OIS!S$5*1000)</f>
        <v>5.7022942532006686</v>
      </c>
      <c r="T103" s="348">
        <f>IF(T$27=0,0,T$27/OIS!T$5*1000)</f>
        <v>5.746124804842033</v>
      </c>
      <c r="U103" s="348">
        <f>IF(U$27=0,0,U$27/OIS!U$5*1000)</f>
        <v>5.5050905805648398</v>
      </c>
      <c r="V103" s="348">
        <f>IF(V$27=0,0,V$27/OIS!V$5*1000)</f>
        <v>5.6775606727931658</v>
      </c>
      <c r="W103" s="348">
        <f>IF(W$27=0,0,W$27/OIS!W$5*1000)</f>
        <v>6.3629633745034662</v>
      </c>
      <c r="X103" s="348">
        <f>IF(X$27=0,0,X$27/OIS!X$5*1000)</f>
        <v>5.5416449709178472</v>
      </c>
      <c r="Y103" s="348">
        <f>IF(Y$27=0,0,Y$27/OIS!Y$5*1000)</f>
        <v>5.4871348189672347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0.7601510592281655</v>
      </c>
      <c r="C104" s="348">
        <f>IF(C$35=0,0,C$35/OIS!C$5*1000)</f>
        <v>0.6607914565554589</v>
      </c>
      <c r="D104" s="348">
        <f>IF(D$35=0,0,D$35/OIS!D$5*1000)</f>
        <v>0.78782595539998956</v>
      </c>
      <c r="E104" s="348">
        <f>IF(E$35=0,0,E$35/OIS!E$5*1000)</f>
        <v>0.78073466881067244</v>
      </c>
      <c r="F104" s="348">
        <f>IF(F$35=0,0,F$35/OIS!F$5*1000)</f>
        <v>1.0997468226249376</v>
      </c>
      <c r="G104" s="348">
        <f>IF(G$35=0,0,G$35/OIS!G$5*1000)</f>
        <v>0.69425267745136487</v>
      </c>
      <c r="H104" s="348">
        <f>IF(H$35=0,0,H$35/OIS!H$5*1000)</f>
        <v>0.56196201914819655</v>
      </c>
      <c r="I104" s="348">
        <f>IF(I$35=0,0,I$35/OIS!I$5*1000)</f>
        <v>0.81133364266139607</v>
      </c>
      <c r="J104" s="348">
        <f>IF(J$35=0,0,J$35/OIS!J$5*1000)</f>
        <v>1.1030283974082224</v>
      </c>
      <c r="K104" s="348">
        <f>IF(K$35=0,0,K$35/OIS!K$5*1000)</f>
        <v>1.1825337741298896</v>
      </c>
      <c r="L104" s="348">
        <f>IF(L$35=0,0,L$35/OIS!L$5*1000)</f>
        <v>1.4583021553137667</v>
      </c>
      <c r="M104" s="348">
        <f>IF(M$35=0,0,M$35/OIS!M$5*1000)</f>
        <v>1.1650859870096657</v>
      </c>
      <c r="N104" s="348">
        <f>IF(N$35=0,0,N$35/OIS!N$5*1000)</f>
        <v>1.5607057829099351</v>
      </c>
      <c r="O104" s="348">
        <f>IF(O$35=0,0,O$35/OIS!O$5*1000)</f>
        <v>1.4549617442293872</v>
      </c>
      <c r="P104" s="348">
        <f>IF(P$35=0,0,P$35/OIS!P$5*1000)</f>
        <v>1.3475290986269353</v>
      </c>
      <c r="Q104" s="348">
        <f>IF(Q$35=0,0,Q$35/OIS!Q$5*1000)</f>
        <v>0.54597898264472755</v>
      </c>
      <c r="R104" s="348">
        <f>IF(R$35=0,0,R$35/OIS!R$5*1000)</f>
        <v>0.34028210069140502</v>
      </c>
      <c r="S104" s="348">
        <f>IF(S$35=0,0,S$35/OIS!S$5*1000)</f>
        <v>0.34467776915987824</v>
      </c>
      <c r="T104" s="348">
        <f>IF(T$35=0,0,T$35/OIS!T$5*1000)</f>
        <v>0.31073187144582803</v>
      </c>
      <c r="U104" s="348">
        <f>IF(U$35=0,0,U$35/OIS!U$5*1000)</f>
        <v>0.2887442262442948</v>
      </c>
      <c r="V104" s="348">
        <f>IF(V$35=0,0,V$35/OIS!V$5*1000)</f>
        <v>0.28041891963859406</v>
      </c>
      <c r="W104" s="348">
        <f>IF(W$35=0,0,W$35/OIS!W$5*1000)</f>
        <v>0.24800614730758763</v>
      </c>
      <c r="X104" s="348">
        <f>IF(X$35=0,0,X$35/OIS!X$5*1000)</f>
        <v>0.25128445392897764</v>
      </c>
      <c r="Y104" s="348">
        <f>IF(Y$35=0,0,Y$35/OIS!Y$5*1000)</f>
        <v>0.24436220893197749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0.24949846465833045</v>
      </c>
      <c r="C105" s="348">
        <f>IF(C$54=0,0,C$54/OIS!C$5*1000)</f>
        <v>0.23286948400611601</v>
      </c>
      <c r="D105" s="348">
        <f>IF(D$54=0,0,D$54/OIS!D$5*1000)</f>
        <v>0.24575275798996216</v>
      </c>
      <c r="E105" s="348">
        <f>IF(E$54=0,0,E$54/OIS!E$5*1000)</f>
        <v>0.26614025653099105</v>
      </c>
      <c r="F105" s="348">
        <f>IF(F$54=0,0,F$54/OIS!F$5*1000)</f>
        <v>0.34740237343999886</v>
      </c>
      <c r="G105" s="348">
        <f>IF(G$54=0,0,G$54/OIS!G$5*1000)</f>
        <v>0.26447375417216884</v>
      </c>
      <c r="H105" s="348">
        <f>IF(H$54=0,0,H$54/OIS!H$5*1000)</f>
        <v>0.21384095891979343</v>
      </c>
      <c r="I105" s="348">
        <f>IF(I$54=0,0,I$54/OIS!I$5*1000)</f>
        <v>0.24772482676751112</v>
      </c>
      <c r="J105" s="348">
        <f>IF(J$54=0,0,J$54/OIS!J$5*1000)</f>
        <v>0.23727499804690946</v>
      </c>
      <c r="K105" s="348">
        <f>IF(K$54=0,0,K$54/OIS!K$5*1000)</f>
        <v>0.21232837419456355</v>
      </c>
      <c r="L105" s="348">
        <f>IF(L$54=0,0,L$54/OIS!L$5*1000)</f>
        <v>0.27090986548172546</v>
      </c>
      <c r="M105" s="348">
        <f>IF(M$54=0,0,M$54/OIS!M$5*1000)</f>
        <v>0.24651157030225576</v>
      </c>
      <c r="N105" s="348">
        <f>IF(N$54=0,0,N$54/OIS!N$5*1000)</f>
        <v>0.30377252049856374</v>
      </c>
      <c r="O105" s="348">
        <f>IF(O$54=0,0,O$54/OIS!O$5*1000)</f>
        <v>0.28661538913177864</v>
      </c>
      <c r="P105" s="348">
        <f>IF(P$54=0,0,P$54/OIS!P$5*1000)</f>
        <v>0.29439268060773999</v>
      </c>
      <c r="Q105" s="348">
        <f>IF(Q$54=0,0,Q$54/OIS!Q$5*1000)</f>
        <v>0.24836079012269144</v>
      </c>
      <c r="R105" s="348">
        <f>IF(R$54=0,0,R$54/OIS!R$5*1000)</f>
        <v>0.29650691932565199</v>
      </c>
      <c r="S105" s="348">
        <f>IF(S$54=0,0,S$54/OIS!S$5*1000)</f>
        <v>0.32921633862736777</v>
      </c>
      <c r="T105" s="348">
        <f>IF(T$54=0,0,T$54/OIS!T$5*1000)</f>
        <v>0.30622554938064378</v>
      </c>
      <c r="U105" s="348">
        <f>IF(U$54=0,0,U$54/OIS!U$5*1000)</f>
        <v>0.28369803657701709</v>
      </c>
      <c r="V105" s="348">
        <f>IF(V$54=0,0,V$54/OIS!V$5*1000)</f>
        <v>0.27856916183986263</v>
      </c>
      <c r="W105" s="348">
        <f>IF(W$54=0,0,W$54/OIS!W$5*1000)</f>
        <v>0.25430807050568632</v>
      </c>
      <c r="X105" s="348">
        <f>IF(X$54=0,0,X$54/OIS!X$5*1000)</f>
        <v>0.25310747783534687</v>
      </c>
      <c r="Y105" s="348">
        <f>IF(Y$54=0,0,Y$54/OIS!Y$5*1000)</f>
        <v>0.24347359840412586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2.5635942863516128</v>
      </c>
      <c r="C106" s="348">
        <f>IF(C$68=0,0,C$68/OIS!C$5*1000)</f>
        <v>1.916151978816298</v>
      </c>
      <c r="D106" s="348">
        <f>IF(D$68=0,0,D$68/OIS!D$5*1000)</f>
        <v>2.1554240349909048</v>
      </c>
      <c r="E106" s="348">
        <f>IF(E$68=0,0,E$68/OIS!E$5*1000)</f>
        <v>2.0243663867359691</v>
      </c>
      <c r="F106" s="348">
        <f>IF(F$68=0,0,F$68/OIS!F$5*1000)</f>
        <v>1.9977141934662892</v>
      </c>
      <c r="G106" s="348">
        <f>IF(G$68=0,0,G$68/OIS!G$5*1000)</f>
        <v>2.3535757203716678</v>
      </c>
      <c r="H106" s="348">
        <f>IF(H$68=0,0,H$68/OIS!H$5*1000)</f>
        <v>2.2882975038565556</v>
      </c>
      <c r="I106" s="348">
        <f>IF(I$68=0,0,I$68/OIS!I$5*1000)</f>
        <v>1.8891894776749891</v>
      </c>
      <c r="J106" s="348">
        <f>IF(J$68=0,0,J$68/OIS!J$5*1000)</f>
        <v>1.1795705450525773</v>
      </c>
      <c r="K106" s="348">
        <f>IF(K$68=0,0,K$68/OIS!K$5*1000)</f>
        <v>1.6137620782994384</v>
      </c>
      <c r="L106" s="348">
        <f>IF(L$68=0,0,L$68/OIS!L$5*1000)</f>
        <v>1.2601392536710589</v>
      </c>
      <c r="M106" s="348">
        <f>IF(M$68=0,0,M$68/OIS!M$5*1000)</f>
        <v>1.2274872263198342</v>
      </c>
      <c r="N106" s="348">
        <f>IF(N$68=0,0,N$68/OIS!N$5*1000)</f>
        <v>1.0544438378276126</v>
      </c>
      <c r="O106" s="348">
        <f>IF(O$68=0,0,O$68/OIS!O$5*1000)</f>
        <v>1.3236886972675896</v>
      </c>
      <c r="P106" s="348">
        <f>IF(P$68=0,0,P$68/OIS!P$5*1000)</f>
        <v>1.4458833477994817</v>
      </c>
      <c r="Q106" s="348">
        <f>IF(Q$68=0,0,Q$68/OIS!Q$5*1000)</f>
        <v>1.6769841863784751</v>
      </c>
      <c r="R106" s="348">
        <f>IF(R$68=0,0,R$68/OIS!R$5*1000)</f>
        <v>1.6458692660178549</v>
      </c>
      <c r="S106" s="348">
        <f>IF(S$68=0,0,S$68/OIS!S$5*1000)</f>
        <v>1.4742557281659174</v>
      </c>
      <c r="T106" s="348">
        <f>IF(T$68=0,0,T$68/OIS!T$5*1000)</f>
        <v>1.6287734075406624</v>
      </c>
      <c r="U106" s="348">
        <f>IF(U$68=0,0,U$68/OIS!U$5*1000)</f>
        <v>1.7240700900473389</v>
      </c>
      <c r="V106" s="348">
        <f>IF(V$68=0,0,V$68/OIS!V$5*1000)</f>
        <v>2.470235612164656</v>
      </c>
      <c r="W106" s="348">
        <f>IF(W$68=0,0,W$68/OIS!W$5*1000)</f>
        <v>3.1654910773140923</v>
      </c>
      <c r="X106" s="348">
        <f>IF(X$68=0,0,X$68/OIS!X$5*1000)</f>
        <v>2.9940806510469873</v>
      </c>
      <c r="Y106" s="348">
        <f>IF(Y$68=0,0,Y$68/OIS!Y$5*1000)</f>
        <v>2.9418173395871383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9.5306512555333871</v>
      </c>
      <c r="C107" s="333">
        <f>IF(C$69=0,0,C$69/OIS!C$5*1000)</f>
        <v>9.5337703405923726</v>
      </c>
      <c r="D107" s="333">
        <f>IF(D$69=0,0,D$69/OIS!D$5*1000)</f>
        <v>10.053027198234336</v>
      </c>
      <c r="E107" s="333">
        <f>IF(E$69=0,0,E$69/OIS!E$5*1000)</f>
        <v>9.5602601740359265</v>
      </c>
      <c r="F107" s="333">
        <f>IF(F$69=0,0,F$69/OIS!F$5*1000)</f>
        <v>9.1034865384873314</v>
      </c>
      <c r="G107" s="333">
        <f>IF(G$69=0,0,G$69/OIS!G$5*1000)</f>
        <v>8.3119882428257181</v>
      </c>
      <c r="H107" s="333">
        <f>IF(H$69=0,0,H$69/OIS!H$5*1000)</f>
        <v>6.8606232875176705</v>
      </c>
      <c r="I107" s="333">
        <f>IF(I$69=0,0,I$69/OIS!I$5*1000)</f>
        <v>6.808281540713871</v>
      </c>
      <c r="J107" s="333">
        <f>IF(J$69=0,0,J$69/OIS!J$5*1000)</f>
        <v>7.5109890055364144</v>
      </c>
      <c r="K107" s="333">
        <f>IF(K$69=0,0,K$69/OIS!K$5*1000)</f>
        <v>6.3227829201021253</v>
      </c>
      <c r="L107" s="333">
        <f>IF(L$69=0,0,L$69/OIS!L$5*1000)</f>
        <v>8.2043746300746268</v>
      </c>
      <c r="M107" s="333">
        <f>IF(M$69=0,0,M$69/OIS!M$5*1000)</f>
        <v>8.1619474528010478</v>
      </c>
      <c r="N107" s="333">
        <f>IF(N$69=0,0,N$69/OIS!N$5*1000)</f>
        <v>8.9110569216551916</v>
      </c>
      <c r="O107" s="333">
        <f>IF(O$69=0,0,O$69/OIS!O$5*1000)</f>
        <v>8.8660852630311773</v>
      </c>
      <c r="P107" s="333">
        <f>IF(P$69=0,0,P$69/OIS!P$5*1000)</f>
        <v>8.6651369341316453</v>
      </c>
      <c r="Q107" s="333">
        <f>IF(Q$69=0,0,Q$69/OIS!Q$5*1000)</f>
        <v>9.5903985440604576</v>
      </c>
      <c r="R107" s="333">
        <f>IF(R$69=0,0,R$69/OIS!R$5*1000)</f>
        <v>13.038794751751812</v>
      </c>
      <c r="S107" s="333">
        <f>IF(S$69=0,0,S$69/OIS!S$5*1000)</f>
        <v>13.853330464741841</v>
      </c>
      <c r="T107" s="333">
        <f>IF(T$69=0,0,T$69/OIS!T$5*1000)</f>
        <v>12.591563724812685</v>
      </c>
      <c r="U107" s="333">
        <f>IF(U$69=0,0,U$69/OIS!U$5*1000)</f>
        <v>12.064607496185003</v>
      </c>
      <c r="V107" s="333">
        <f>IF(V$69=0,0,V$69/OIS!V$5*1000)</f>
        <v>11.81928467099689</v>
      </c>
      <c r="W107" s="333">
        <f>IF(W$69=0,0,W$69/OIS!W$5*1000)</f>
        <v>10.801112505185415</v>
      </c>
      <c r="X107" s="333">
        <f>IF(X$69=0,0,X$69/OIS!X$5*1000)</f>
        <v>10.282189538142402</v>
      </c>
      <c r="Y107" s="333">
        <f>IF(Y$69=0,0,Y$69/OIS!Y$5*1000)</f>
        <v>10.479269573575278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BG: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80.366656035565072</v>
      </c>
      <c r="C5" s="223">
        <v>81.681345734282004</v>
      </c>
      <c r="D5" s="223">
        <v>78.288875336065558</v>
      </c>
      <c r="E5" s="223">
        <v>86.875192387904605</v>
      </c>
      <c r="F5" s="223">
        <v>92.128249091674007</v>
      </c>
      <c r="G5" s="223">
        <v>95.01805265479895</v>
      </c>
      <c r="H5" s="223">
        <v>101.4386559027358</v>
      </c>
      <c r="I5" s="223">
        <v>110.9839151682057</v>
      </c>
      <c r="J5" s="223">
        <v>135.24696109271491</v>
      </c>
      <c r="K5" s="223">
        <v>131.0509280196907</v>
      </c>
      <c r="L5" s="223">
        <v>112.9338341532692</v>
      </c>
      <c r="M5" s="223">
        <v>120.6587443374068</v>
      </c>
      <c r="N5" s="223">
        <v>125.1183987164457</v>
      </c>
      <c r="O5" s="223">
        <v>125.8471017222072</v>
      </c>
      <c r="P5" s="223">
        <v>124.25062093963869</v>
      </c>
      <c r="Q5" s="223">
        <v>114.0309040638121</v>
      </c>
      <c r="R5" s="223">
        <v>99.101931287270332</v>
      </c>
      <c r="S5" s="223">
        <v>102.2097173293469</v>
      </c>
      <c r="T5" s="223">
        <v>108.099029141057</v>
      </c>
      <c r="U5" s="223">
        <v>117.66976056164449</v>
      </c>
      <c r="V5" s="223">
        <v>121.96610777164641</v>
      </c>
      <c r="W5" s="223">
        <v>131.97763454424779</v>
      </c>
      <c r="X5" s="223">
        <v>126.6815589688658</v>
      </c>
      <c r="Y5" s="223">
        <v>124.2512756236011</v>
      </c>
      <c r="DA5" s="89" t="s">
        <v>3123</v>
      </c>
    </row>
    <row r="6" spans="1:105" ht="12" customHeight="1" x14ac:dyDescent="0.25">
      <c r="A6" s="55" t="s">
        <v>91</v>
      </c>
      <c r="B6" s="259">
        <v>4.0578605374086107</v>
      </c>
      <c r="C6" s="259">
        <v>4.2139885301564401</v>
      </c>
      <c r="D6" s="259">
        <v>4.036281766599549</v>
      </c>
      <c r="E6" s="259">
        <v>4.2438655167809092</v>
      </c>
      <c r="F6" s="259">
        <v>4.0856338514317594</v>
      </c>
      <c r="G6" s="259">
        <v>4.3669056013237766</v>
      </c>
      <c r="H6" s="259">
        <v>4.6100154074403781</v>
      </c>
      <c r="I6" s="259">
        <v>5.0142195685351743</v>
      </c>
      <c r="J6" s="259">
        <v>5.733637899896868</v>
      </c>
      <c r="K6" s="259">
        <v>5.1741314631899664</v>
      </c>
      <c r="L6" s="259">
        <v>4.7290463506599512</v>
      </c>
      <c r="M6" s="259">
        <v>5.3941739809609661</v>
      </c>
      <c r="N6" s="259">
        <v>5.1603864156866432</v>
      </c>
      <c r="O6" s="259">
        <v>5.2746668112324846</v>
      </c>
      <c r="P6" s="259">
        <v>5.0973432963267342</v>
      </c>
      <c r="Q6" s="259">
        <v>5.6361256727209046</v>
      </c>
      <c r="R6" s="259">
        <v>5.6412765415035917</v>
      </c>
      <c r="S6" s="259">
        <v>5.8059169573207736</v>
      </c>
      <c r="T6" s="259">
        <v>5.8275811610965489</v>
      </c>
      <c r="U6" s="259">
        <v>6.1642590451603922</v>
      </c>
      <c r="V6" s="259">
        <v>6.0073480943275968</v>
      </c>
      <c r="W6" s="259">
        <v>6.2151933580966237</v>
      </c>
      <c r="X6" s="259">
        <v>6.0808343261534974</v>
      </c>
      <c r="Y6" s="259">
        <v>6.0532259901586318</v>
      </c>
      <c r="DA6" s="67" t="s">
        <v>3124</v>
      </c>
    </row>
    <row r="7" spans="1:105" ht="12" customHeight="1" x14ac:dyDescent="0.25">
      <c r="A7" s="173" t="s">
        <v>92</v>
      </c>
      <c r="B7" s="224">
        <v>0.45780512013958907</v>
      </c>
      <c r="C7" s="224">
        <v>0.47630548919465743</v>
      </c>
      <c r="D7" s="224">
        <v>0.45347940709940099</v>
      </c>
      <c r="E7" s="224">
        <v>0.4846264685611047</v>
      </c>
      <c r="F7" s="224">
        <v>0.4715301997906679</v>
      </c>
      <c r="G7" s="224">
        <v>0.50137704349296974</v>
      </c>
      <c r="H7" s="224">
        <v>0.52840920003678782</v>
      </c>
      <c r="I7" s="224">
        <v>0.57254359133971577</v>
      </c>
      <c r="J7" s="224">
        <v>0.65741883214923802</v>
      </c>
      <c r="K7" s="224">
        <v>0.59016471542710647</v>
      </c>
      <c r="L7" s="224">
        <v>0.5405302005796413</v>
      </c>
      <c r="M7" s="224">
        <v>0.61729987648304718</v>
      </c>
      <c r="N7" s="224">
        <v>0.5954559694693452</v>
      </c>
      <c r="O7" s="224">
        <v>0.60695915268685785</v>
      </c>
      <c r="P7" s="224">
        <v>0.59103138356372154</v>
      </c>
      <c r="Q7" s="224">
        <v>0.65212119538548041</v>
      </c>
      <c r="R7" s="224">
        <v>0.65369510502727168</v>
      </c>
      <c r="S7" s="224">
        <v>0.67716087176214446</v>
      </c>
      <c r="T7" s="224">
        <v>0.68165079559318786</v>
      </c>
      <c r="U7" s="224">
        <v>0.71837297451731796</v>
      </c>
      <c r="V7" s="224">
        <v>0.70056386881744548</v>
      </c>
      <c r="W7" s="224">
        <v>0.72523234013459825</v>
      </c>
      <c r="X7" s="224">
        <v>0.71269627087629273</v>
      </c>
      <c r="Y7" s="224">
        <v>0.70485131895922537</v>
      </c>
      <c r="DA7" s="177" t="s">
        <v>3125</v>
      </c>
    </row>
    <row r="8" spans="1:105" ht="12" customHeight="1" x14ac:dyDescent="0.25">
      <c r="A8" s="173" t="s">
        <v>93</v>
      </c>
      <c r="B8" s="224">
        <v>3.8541658652189552</v>
      </c>
      <c r="C8" s="224">
        <v>4.0163979679563777</v>
      </c>
      <c r="D8" s="224">
        <v>3.8039155881882669</v>
      </c>
      <c r="E8" s="224">
        <v>4.1226586878310858</v>
      </c>
      <c r="F8" s="224">
        <v>4.0471860856401456</v>
      </c>
      <c r="G8" s="224">
        <v>4.2846652032301424</v>
      </c>
      <c r="H8" s="224">
        <v>4.5093517086998771</v>
      </c>
      <c r="I8" s="224">
        <v>4.8701750035155307</v>
      </c>
      <c r="J8" s="224">
        <v>5.611865156752514</v>
      </c>
      <c r="K8" s="224">
        <v>5.015451327151732</v>
      </c>
      <c r="L8" s="224">
        <v>4.6018287631838808</v>
      </c>
      <c r="M8" s="224">
        <v>5.2607935816392608</v>
      </c>
      <c r="N8" s="224">
        <v>5.1100418814020099</v>
      </c>
      <c r="O8" s="224">
        <v>5.1967188797476309</v>
      </c>
      <c r="P8" s="224">
        <v>5.0924524687286237</v>
      </c>
      <c r="Q8" s="224">
        <v>5.6089838624064523</v>
      </c>
      <c r="R8" s="224">
        <v>5.6294959213871874</v>
      </c>
      <c r="S8" s="224">
        <v>5.8628249296049813</v>
      </c>
      <c r="T8" s="224">
        <v>5.9155882610149124</v>
      </c>
      <c r="U8" s="224">
        <v>6.215516862091337</v>
      </c>
      <c r="V8" s="224">
        <v>6.0648066110171808</v>
      </c>
      <c r="W8" s="224">
        <v>6.2814052473219242</v>
      </c>
      <c r="X8" s="224">
        <v>6.1950466156929043</v>
      </c>
      <c r="Y8" s="224">
        <v>6.0944032152763166</v>
      </c>
      <c r="DA8" s="177" t="s">
        <v>3126</v>
      </c>
    </row>
    <row r="9" spans="1:105" ht="12" customHeight="1" x14ac:dyDescent="0.25">
      <c r="A9" s="173" t="s">
        <v>94</v>
      </c>
      <c r="B9" s="224">
        <v>1.4700332785353749</v>
      </c>
      <c r="C9" s="224">
        <v>1.526115594844546</v>
      </c>
      <c r="D9" s="224">
        <v>1.4632358843486439</v>
      </c>
      <c r="E9" s="224">
        <v>1.5342694523198861</v>
      </c>
      <c r="F9" s="224">
        <v>1.474382689678688</v>
      </c>
      <c r="G9" s="224">
        <v>1.577295582831779</v>
      </c>
      <c r="H9" s="224">
        <v>1.6655796976693369</v>
      </c>
      <c r="I9" s="224">
        <v>1.812801442391571</v>
      </c>
      <c r="J9" s="224">
        <v>2.071422463869232</v>
      </c>
      <c r="K9" s="224">
        <v>1.8709589311154899</v>
      </c>
      <c r="L9" s="224">
        <v>1.7094061896146591</v>
      </c>
      <c r="M9" s="224">
        <v>1.949427495007326</v>
      </c>
      <c r="N9" s="224">
        <v>1.8622897583705169</v>
      </c>
      <c r="O9" s="224">
        <v>1.9044394266450919</v>
      </c>
      <c r="P9" s="224">
        <v>1.838001701693053</v>
      </c>
      <c r="Q9" s="224">
        <v>2.033021005647988</v>
      </c>
      <c r="R9" s="224">
        <v>2.0343516010102709</v>
      </c>
      <c r="S9" s="224">
        <v>2.091357834582857</v>
      </c>
      <c r="T9" s="224">
        <v>2.0981028195657889</v>
      </c>
      <c r="U9" s="224">
        <v>2.2207508267149478</v>
      </c>
      <c r="V9" s="224">
        <v>2.1639644435847658</v>
      </c>
      <c r="W9" s="224">
        <v>2.238602480323574</v>
      </c>
      <c r="X9" s="224">
        <v>2.18851436089304</v>
      </c>
      <c r="Y9" s="224">
        <v>2.1810636769038991</v>
      </c>
      <c r="DA9" s="177" t="s">
        <v>3127</v>
      </c>
    </row>
    <row r="10" spans="1:105" ht="12" customHeight="1" x14ac:dyDescent="0.25">
      <c r="A10" s="56" t="s">
        <v>95</v>
      </c>
      <c r="B10" s="260">
        <v>6.9698037279854201</v>
      </c>
      <c r="C10" s="260">
        <v>7.1246772268956198</v>
      </c>
      <c r="D10" s="260">
        <v>6.8753568600025936</v>
      </c>
      <c r="E10" s="260">
        <v>6.9999800128677077</v>
      </c>
      <c r="F10" s="260">
        <v>6.7888584686025917</v>
      </c>
      <c r="G10" s="260">
        <v>7.1150313955120277</v>
      </c>
      <c r="H10" s="260">
        <v>7.3757996445894172</v>
      </c>
      <c r="I10" s="260">
        <v>8.0921812620901061</v>
      </c>
      <c r="J10" s="260">
        <v>9.3304469641271979</v>
      </c>
      <c r="K10" s="260">
        <v>8.5374675293190077</v>
      </c>
      <c r="L10" s="260">
        <v>8.1031477309766053</v>
      </c>
      <c r="M10" s="260">
        <v>9.2033021686994889</v>
      </c>
      <c r="N10" s="260">
        <v>8.8737823650387213</v>
      </c>
      <c r="O10" s="260">
        <v>8.9501494482158019</v>
      </c>
      <c r="P10" s="260">
        <v>8.6508140792813606</v>
      </c>
      <c r="Q10" s="260">
        <v>9.0069927117798976</v>
      </c>
      <c r="R10" s="260">
        <v>9.1448148247064527</v>
      </c>
      <c r="S10" s="260">
        <v>9.3290446382929577</v>
      </c>
      <c r="T10" s="260">
        <v>9.403621406627396</v>
      </c>
      <c r="U10" s="260">
        <v>9.9569069669264501</v>
      </c>
      <c r="V10" s="260">
        <v>9.4605925495205003</v>
      </c>
      <c r="W10" s="260">
        <v>9.3020629432552653</v>
      </c>
      <c r="X10" s="260">
        <v>9.0875319006409487</v>
      </c>
      <c r="Y10" s="260">
        <v>9.2492715265542067</v>
      </c>
      <c r="DA10" s="68" t="s">
        <v>3128</v>
      </c>
    </row>
    <row r="11" spans="1:105" ht="12" customHeight="1" x14ac:dyDescent="0.25">
      <c r="A11" s="37" t="s">
        <v>159</v>
      </c>
      <c r="B11" s="226">
        <v>0.12806664146564301</v>
      </c>
      <c r="C11" s="226">
        <v>9.6429231788280945E-2</v>
      </c>
      <c r="D11" s="226">
        <v>0.13599683056809331</v>
      </c>
      <c r="E11" s="226">
        <v>0.1237842154727664</v>
      </c>
      <c r="F11" s="226">
        <v>0.1249196086060852</v>
      </c>
      <c r="G11" s="226">
        <v>0.22407135167879419</v>
      </c>
      <c r="H11" s="226">
        <v>0.29533440373726588</v>
      </c>
      <c r="I11" s="226">
        <v>0.18878064615918511</v>
      </c>
      <c r="J11" s="226">
        <v>3.7275110755057447E-2</v>
      </c>
      <c r="K11" s="226">
        <v>9.4849363450080354E-2</v>
      </c>
      <c r="L11" s="226">
        <v>2.4811928701710301E-2</v>
      </c>
      <c r="M11" s="226">
        <v>2.3735619512868719E-2</v>
      </c>
      <c r="N11" s="226">
        <v>1.6256832961730389E-2</v>
      </c>
      <c r="O11" s="226">
        <v>2.6093536267463351E-2</v>
      </c>
      <c r="P11" s="226">
        <v>4.9905383394850199E-2</v>
      </c>
      <c r="Q11" s="226">
        <v>6.1485444081311499E-2</v>
      </c>
      <c r="R11" s="226">
        <v>2.67383938713717E-2</v>
      </c>
      <c r="S11" s="226">
        <v>2.1694810331992661E-2</v>
      </c>
      <c r="T11" s="226">
        <v>3.9378566527885947E-2</v>
      </c>
      <c r="U11" s="226">
        <v>4.3239404499487058E-2</v>
      </c>
      <c r="V11" s="226">
        <v>7.2102317139059915E-2</v>
      </c>
      <c r="W11" s="226">
        <v>7.8249761085760317E-2</v>
      </c>
      <c r="X11" s="226">
        <v>9.6450480333301516E-2</v>
      </c>
      <c r="Y11" s="226">
        <v>9.5084228936259577E-2</v>
      </c>
      <c r="DA11" s="69" t="s">
        <v>3129</v>
      </c>
    </row>
    <row r="12" spans="1:105" ht="12" customHeight="1" x14ac:dyDescent="0.25">
      <c r="A12" s="37" t="s">
        <v>35</v>
      </c>
      <c r="B12" s="226">
        <v>0.28471089303406649</v>
      </c>
      <c r="C12" s="226">
        <v>0.215692038340867</v>
      </c>
      <c r="D12" s="226">
        <v>0.26147392703790862</v>
      </c>
      <c r="E12" s="226">
        <v>0.19160231621005741</v>
      </c>
      <c r="F12" s="226">
        <v>0.39101063071755338</v>
      </c>
      <c r="G12" s="226">
        <v>0.27321691979203822</v>
      </c>
      <c r="H12" s="226">
        <v>0.26024265908027838</v>
      </c>
      <c r="I12" s="226">
        <v>0.44761081525503488</v>
      </c>
      <c r="J12" s="226">
        <v>0.1042028835685504</v>
      </c>
      <c r="K12" s="226">
        <v>0.1138122832220711</v>
      </c>
      <c r="L12" s="226">
        <v>0.10109649623928919</v>
      </c>
      <c r="M12" s="226">
        <v>9.3755679059669778E-2</v>
      </c>
      <c r="N12" s="226">
        <v>9.6535346066579486E-2</v>
      </c>
      <c r="O12" s="226">
        <v>9.6281820111888572E-2</v>
      </c>
      <c r="P12" s="226">
        <v>0.17045304295941349</v>
      </c>
      <c r="Q12" s="226">
        <v>0.28076699916951292</v>
      </c>
      <c r="R12" s="226">
        <v>9.7420231565175291E-2</v>
      </c>
      <c r="S12" s="226">
        <v>7.7866683878857548E-2</v>
      </c>
      <c r="T12" s="226">
        <v>0.1589716832727236</v>
      </c>
      <c r="U12" s="226">
        <v>0.174347444024991</v>
      </c>
      <c r="V12" s="226">
        <v>0.18595163133918749</v>
      </c>
      <c r="W12" s="226">
        <v>0.28103360803793059</v>
      </c>
      <c r="X12" s="226">
        <v>0.1731249035421463</v>
      </c>
      <c r="Y12" s="226">
        <v>0.1970863378323606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6.5570261934857106</v>
      </c>
      <c r="C15" s="226">
        <v>6.812555956766472</v>
      </c>
      <c r="D15" s="226">
        <v>6.4778861023965906</v>
      </c>
      <c r="E15" s="226">
        <v>6.6845934811848844</v>
      </c>
      <c r="F15" s="226">
        <v>6.2729282292789534</v>
      </c>
      <c r="G15" s="226">
        <v>6.6177431240411959</v>
      </c>
      <c r="H15" s="226">
        <v>6.8202225817718727</v>
      </c>
      <c r="I15" s="226">
        <v>7.4557898006758858</v>
      </c>
      <c r="J15" s="226">
        <v>9.1889689698035895</v>
      </c>
      <c r="K15" s="226">
        <v>8.3288058826468561</v>
      </c>
      <c r="L15" s="226">
        <v>7.9772393060356048</v>
      </c>
      <c r="M15" s="226">
        <v>9.0858108701269504</v>
      </c>
      <c r="N15" s="226">
        <v>8.760990186010412</v>
      </c>
      <c r="O15" s="226">
        <v>8.8277740918364493</v>
      </c>
      <c r="P15" s="226">
        <v>8.4304556529270958</v>
      </c>
      <c r="Q15" s="226">
        <v>8.6647402685290746</v>
      </c>
      <c r="R15" s="226">
        <v>9.0206561992699044</v>
      </c>
      <c r="S15" s="226">
        <v>9.2294831440821063</v>
      </c>
      <c r="T15" s="226">
        <v>9.205271156826786</v>
      </c>
      <c r="U15" s="226">
        <v>9.739320118401972</v>
      </c>
      <c r="V15" s="226">
        <v>9.202538601042253</v>
      </c>
      <c r="W15" s="226">
        <v>8.9427795741315741</v>
      </c>
      <c r="X15" s="226">
        <v>8.8179565167655021</v>
      </c>
      <c r="Y15" s="226">
        <v>8.9571009597855866</v>
      </c>
      <c r="DA15" s="69" t="s">
        <v>3133</v>
      </c>
    </row>
    <row r="16" spans="1:105" ht="12" customHeight="1" x14ac:dyDescent="0.25">
      <c r="A16" s="57" t="s">
        <v>3057</v>
      </c>
      <c r="B16" s="261">
        <v>10.758986046968181</v>
      </c>
      <c r="C16" s="261">
        <v>10.500828731078959</v>
      </c>
      <c r="D16" s="261">
        <v>10.840931407460991</v>
      </c>
      <c r="E16" s="261">
        <v>12.49820923414987</v>
      </c>
      <c r="F16" s="261">
        <v>15.093180164155839</v>
      </c>
      <c r="G16" s="261">
        <v>12.444390399643691</v>
      </c>
      <c r="H16" s="261">
        <v>12.82868436487005</v>
      </c>
      <c r="I16" s="261">
        <v>16.340362271286178</v>
      </c>
      <c r="J16" s="261">
        <v>36.353540006543071</v>
      </c>
      <c r="K16" s="261">
        <v>40.119734176238858</v>
      </c>
      <c r="L16" s="261">
        <v>34.610079703231783</v>
      </c>
      <c r="M16" s="261">
        <v>32.251148656639963</v>
      </c>
      <c r="N16" s="261">
        <v>38.963694827255487</v>
      </c>
      <c r="O16" s="261">
        <v>37.602240344193611</v>
      </c>
      <c r="P16" s="261">
        <v>35.071903070275738</v>
      </c>
      <c r="Q16" s="261">
        <v>15.26293734066563</v>
      </c>
      <c r="R16" s="261">
        <v>6.871982496202091</v>
      </c>
      <c r="S16" s="261">
        <v>6.6366815796507259</v>
      </c>
      <c r="T16" s="261">
        <v>8.9159102590685997</v>
      </c>
      <c r="U16" s="261">
        <v>13.3963881382435</v>
      </c>
      <c r="V16" s="261">
        <v>17.280202993278241</v>
      </c>
      <c r="W16" s="261">
        <v>17.741344570534981</v>
      </c>
      <c r="X16" s="261">
        <v>15.036143497907769</v>
      </c>
      <c r="Y16" s="261">
        <v>15.96308971127322</v>
      </c>
      <c r="DA16" s="70" t="s">
        <v>3134</v>
      </c>
    </row>
    <row r="17" spans="1:105" ht="12" customHeight="1" x14ac:dyDescent="0.25">
      <c r="A17" s="46" t="s">
        <v>28</v>
      </c>
      <c r="B17" s="229">
        <v>0.49000734867265439</v>
      </c>
      <c r="C17" s="229">
        <v>0.40031160012674122</v>
      </c>
      <c r="D17" s="229">
        <v>0.45801651282826572</v>
      </c>
      <c r="E17" s="229">
        <v>0.31962171669303052</v>
      </c>
      <c r="F17" s="229">
        <v>3.23169092462006</v>
      </c>
      <c r="G17" s="229">
        <v>4.7908251229695562</v>
      </c>
      <c r="H17" s="229">
        <v>5.1557326448543588</v>
      </c>
      <c r="I17" s="229">
        <v>9.449600669159425</v>
      </c>
      <c r="J17" s="229">
        <v>0.74142202484252284</v>
      </c>
      <c r="K17" s="229">
        <v>0.36490140019244072</v>
      </c>
      <c r="L17" s="229">
        <v>3.772182140172773E-2</v>
      </c>
      <c r="M17" s="229">
        <v>3.397075588102199E-2</v>
      </c>
      <c r="N17" s="229">
        <v>3.3243210241434021E-2</v>
      </c>
      <c r="O17" s="229">
        <v>3.4788030476957457E-2</v>
      </c>
      <c r="P17" s="229">
        <v>0</v>
      </c>
      <c r="Q17" s="229">
        <v>0</v>
      </c>
      <c r="R17" s="229">
        <v>0</v>
      </c>
      <c r="S17" s="229">
        <v>4.0526887309209308E-2</v>
      </c>
      <c r="T17" s="229">
        <v>1.8660170034412001E-2</v>
      </c>
      <c r="U17" s="229">
        <v>9.7178418858507396E-3</v>
      </c>
      <c r="V17" s="229">
        <v>4.9231674540694244E-3</v>
      </c>
      <c r="W17" s="229">
        <v>4.557713294880127E-3</v>
      </c>
      <c r="X17" s="229">
        <v>3.378535852533312E-3</v>
      </c>
      <c r="Y17" s="229">
        <v>0.20432391084937879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7.9378917841840691E-3</v>
      </c>
      <c r="DA18" s="73" t="s">
        <v>3136</v>
      </c>
    </row>
    <row r="19" spans="1:105" ht="12" customHeight="1" x14ac:dyDescent="0.25">
      <c r="A19" s="46" t="s">
        <v>31</v>
      </c>
      <c r="B19" s="229">
        <v>0.1093701855407421</v>
      </c>
      <c r="C19" s="229">
        <v>0.1563511910348406</v>
      </c>
      <c r="D19" s="229">
        <v>0.2135990393557986</v>
      </c>
      <c r="E19" s="229">
        <v>0.2302408252351596</v>
      </c>
      <c r="F19" s="229">
        <v>0.23777532491646219</v>
      </c>
      <c r="G19" s="229">
        <v>0.2277147281763181</v>
      </c>
      <c r="H19" s="229">
        <v>0.33504780550780139</v>
      </c>
      <c r="I19" s="229">
        <v>0.1482679723429127</v>
      </c>
      <c r="J19" s="229">
        <v>0.14957934035233511</v>
      </c>
      <c r="K19" s="229">
        <v>0.22759767016686419</v>
      </c>
      <c r="L19" s="229">
        <v>0.14847957126915259</v>
      </c>
      <c r="M19" s="229">
        <v>0.12797671814104131</v>
      </c>
      <c r="N19" s="229">
        <v>6.4366312481088733E-2</v>
      </c>
      <c r="O19" s="229">
        <v>6.4006520853519031E-2</v>
      </c>
      <c r="P19" s="229">
        <v>6.817015743432453E-2</v>
      </c>
      <c r="Q19" s="229">
        <v>0.11555508088391581</v>
      </c>
      <c r="R19" s="229">
        <v>0.20909466148309819</v>
      </c>
      <c r="S19" s="229">
        <v>0.16064204356141321</v>
      </c>
      <c r="T19" s="229">
        <v>0.20622536439275599</v>
      </c>
      <c r="U19" s="229">
        <v>0.21130547838524069</v>
      </c>
      <c r="V19" s="229">
        <v>0.16847553886790079</v>
      </c>
      <c r="W19" s="229">
        <v>0.36365211379983892</v>
      </c>
      <c r="X19" s="229">
        <v>0.2160549743560872</v>
      </c>
      <c r="Y19" s="229">
        <v>0.27405860882506072</v>
      </c>
      <c r="DA19" s="73" t="s">
        <v>3137</v>
      </c>
    </row>
    <row r="20" spans="1:105" ht="12" customHeight="1" x14ac:dyDescent="0.25">
      <c r="A20" s="46" t="s">
        <v>159</v>
      </c>
      <c r="B20" s="229">
        <v>0.8467861711267588</v>
      </c>
      <c r="C20" s="229">
        <v>0.54872235354494059</v>
      </c>
      <c r="D20" s="229">
        <v>0.58519628471545471</v>
      </c>
      <c r="E20" s="229">
        <v>0.65130271603597112</v>
      </c>
      <c r="F20" s="229">
        <v>0.62889280692450011</v>
      </c>
      <c r="G20" s="229">
        <v>1.0237449128485581</v>
      </c>
      <c r="H20" s="229">
        <v>1.6329354077099729</v>
      </c>
      <c r="I20" s="229">
        <v>1.2951822620504401</v>
      </c>
      <c r="J20" s="229">
        <v>0.68993592173528995</v>
      </c>
      <c r="K20" s="229">
        <v>1.2735795152813829</v>
      </c>
      <c r="L20" s="229">
        <v>0.52850078823355662</v>
      </c>
      <c r="M20" s="229">
        <v>0.49019035131941102</v>
      </c>
      <c r="N20" s="229">
        <v>0.28450823470915981</v>
      </c>
      <c r="O20" s="229">
        <v>0.43144953837417838</v>
      </c>
      <c r="P20" s="229">
        <v>0.53900988973592001</v>
      </c>
      <c r="Q20" s="229">
        <v>0.52826433244265936</v>
      </c>
      <c r="R20" s="229">
        <v>0.39911720183423077</v>
      </c>
      <c r="S20" s="229">
        <v>0.49224471357147809</v>
      </c>
      <c r="T20" s="229">
        <v>0.5155649598417662</v>
      </c>
      <c r="U20" s="229">
        <v>0.61997014780923698</v>
      </c>
      <c r="V20" s="229">
        <v>0.85754895870555314</v>
      </c>
      <c r="W20" s="229">
        <v>0.87352986695331247</v>
      </c>
      <c r="X20" s="229">
        <v>1.2159251464293761</v>
      </c>
      <c r="Y20" s="229">
        <v>1.062253547950277</v>
      </c>
      <c r="DA20" s="73" t="s">
        <v>3138</v>
      </c>
    </row>
    <row r="21" spans="1:105" ht="12" customHeight="1" x14ac:dyDescent="0.25">
      <c r="A21" s="46" t="s">
        <v>32</v>
      </c>
      <c r="B21" s="229">
        <v>2.1682171173031981</v>
      </c>
      <c r="C21" s="229">
        <v>2.0642409757551619</v>
      </c>
      <c r="D21" s="229">
        <v>1.6078918257656749</v>
      </c>
      <c r="E21" s="229">
        <v>1.5904488028534851</v>
      </c>
      <c r="F21" s="229">
        <v>1.232533212904481</v>
      </c>
      <c r="G21" s="229">
        <v>1.749086626872346</v>
      </c>
      <c r="H21" s="229">
        <v>1.674861632700767</v>
      </c>
      <c r="I21" s="229">
        <v>1.654093460423868</v>
      </c>
      <c r="J21" s="229">
        <v>0.90025760622222306</v>
      </c>
      <c r="K21" s="229">
        <v>0.61868443045320409</v>
      </c>
      <c r="L21" s="229">
        <v>0.7040427983189822</v>
      </c>
      <c r="M21" s="229">
        <v>0.72647925490373322</v>
      </c>
      <c r="N21" s="229">
        <v>0.56239941122241677</v>
      </c>
      <c r="O21" s="229">
        <v>0.51757991906883305</v>
      </c>
      <c r="P21" s="229">
        <v>0.57820073872129651</v>
      </c>
      <c r="Q21" s="229">
        <v>0.65201849774418474</v>
      </c>
      <c r="R21" s="229">
        <v>0.41856989014667212</v>
      </c>
      <c r="S21" s="229">
        <v>0.2314200004258519</v>
      </c>
      <c r="T21" s="229">
        <v>0.15910844084246081</v>
      </c>
      <c r="U21" s="229">
        <v>0.12485592159202979</v>
      </c>
      <c r="V21" s="229">
        <v>0.1173914635823729</v>
      </c>
      <c r="W21" s="229">
        <v>0.135445569479927</v>
      </c>
      <c r="X21" s="229">
        <v>0.12486874682439469</v>
      </c>
      <c r="Y21" s="229">
        <v>7.8347619164164176E-2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0.35509751928659161</v>
      </c>
      <c r="G22" s="229">
        <v>0.35509751928273342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7.8857133598245213E-2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0.98426419666444998</v>
      </c>
      <c r="C23" s="229">
        <v>1.354938077137976</v>
      </c>
      <c r="D23" s="229">
        <v>1.2942707782104701</v>
      </c>
      <c r="E23" s="229">
        <v>1.3430267791788491</v>
      </c>
      <c r="F23" s="229">
        <v>1.6314767017896501</v>
      </c>
      <c r="G23" s="229">
        <v>1.9255329953673841</v>
      </c>
      <c r="H23" s="229">
        <v>1.9233105845443741</v>
      </c>
      <c r="I23" s="229">
        <v>2.0581950756629168</v>
      </c>
      <c r="J23" s="229">
        <v>1.3112538476039199</v>
      </c>
      <c r="K23" s="229">
        <v>0.6542344582568852</v>
      </c>
      <c r="L23" s="229">
        <v>0.55107954591204611</v>
      </c>
      <c r="M23" s="229">
        <v>0.6903419302393905</v>
      </c>
      <c r="N23" s="229">
        <v>0.88920494289771568</v>
      </c>
      <c r="O23" s="229">
        <v>0.98420195875982586</v>
      </c>
      <c r="P23" s="229">
        <v>1.2196595902821621</v>
      </c>
      <c r="Q23" s="229">
        <v>3.4705111477598281</v>
      </c>
      <c r="R23" s="229">
        <v>3.7113118710764779</v>
      </c>
      <c r="S23" s="229">
        <v>4.1826149853744576</v>
      </c>
      <c r="T23" s="229">
        <v>4.1552710303287261</v>
      </c>
      <c r="U23" s="229">
        <v>4.0182239573993241</v>
      </c>
      <c r="V23" s="229">
        <v>3.8142827877189078</v>
      </c>
      <c r="W23" s="229">
        <v>4.4941946754239694</v>
      </c>
      <c r="X23" s="229">
        <v>3.8372604135891808</v>
      </c>
      <c r="Y23" s="229">
        <v>3.774957628597162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4.2898704583497516</v>
      </c>
      <c r="C25" s="229">
        <v>4.6460157419722297</v>
      </c>
      <c r="D25" s="229">
        <v>5.148912300871876</v>
      </c>
      <c r="E25" s="229">
        <v>6.7136715451389604</v>
      </c>
      <c r="F25" s="229">
        <v>6.2759491635603659</v>
      </c>
      <c r="G25" s="229">
        <v>0.9316511209484829</v>
      </c>
      <c r="H25" s="229">
        <v>0.81192122500818154</v>
      </c>
      <c r="I25" s="229">
        <v>0.95078721209074157</v>
      </c>
      <c r="J25" s="229">
        <v>0.68666279884649029</v>
      </c>
      <c r="K25" s="229">
        <v>1.165587417696629</v>
      </c>
      <c r="L25" s="229">
        <v>0.50988778744898655</v>
      </c>
      <c r="M25" s="229">
        <v>0.7558576006374057</v>
      </c>
      <c r="N25" s="229">
        <v>1.3028708008425289</v>
      </c>
      <c r="O25" s="229">
        <v>0.724418409753251</v>
      </c>
      <c r="P25" s="229">
        <v>0.64643642641997834</v>
      </c>
      <c r="Q25" s="229">
        <v>0.86187552084555541</v>
      </c>
      <c r="R25" s="229">
        <v>1.2903928794181461</v>
      </c>
      <c r="S25" s="229">
        <v>1.082924952877325</v>
      </c>
      <c r="T25" s="229">
        <v>0.70983728695361592</v>
      </c>
      <c r="U25" s="229">
        <v>0.74746885638724525</v>
      </c>
      <c r="V25" s="229">
        <v>0.66361660076731166</v>
      </c>
      <c r="W25" s="229">
        <v>0.58245025624941971</v>
      </c>
      <c r="X25" s="229">
        <v>0.6023900163191136</v>
      </c>
      <c r="Y25" s="229">
        <v>0.34640194878574387</v>
      </c>
      <c r="DA25" s="73" t="s">
        <v>3143</v>
      </c>
    </row>
    <row r="26" spans="1:105" ht="12" customHeight="1" x14ac:dyDescent="0.25">
      <c r="A26" s="46" t="s">
        <v>39</v>
      </c>
      <c r="B26" s="229">
        <v>1.8704705693106221</v>
      </c>
      <c r="C26" s="229">
        <v>1.3302487915070731</v>
      </c>
      <c r="D26" s="229">
        <v>1.5330446657134491</v>
      </c>
      <c r="E26" s="229">
        <v>1.6498968490144159</v>
      </c>
      <c r="F26" s="229">
        <v>1.4997645101537309</v>
      </c>
      <c r="G26" s="229">
        <v>1.4407373731783131</v>
      </c>
      <c r="H26" s="229">
        <v>1.2948750645445919</v>
      </c>
      <c r="I26" s="229">
        <v>0.78423561955587706</v>
      </c>
      <c r="J26" s="229">
        <v>31.874428466940291</v>
      </c>
      <c r="K26" s="229">
        <v>35.815149284191463</v>
      </c>
      <c r="L26" s="229">
        <v>32.130367390647343</v>
      </c>
      <c r="M26" s="229">
        <v>29.42633204551796</v>
      </c>
      <c r="N26" s="229">
        <v>35.827101914861153</v>
      </c>
      <c r="O26" s="229">
        <v>34.845795966907041</v>
      </c>
      <c r="P26" s="229">
        <v>32.020426267682048</v>
      </c>
      <c r="Q26" s="229">
        <v>9.6347127609894887</v>
      </c>
      <c r="R26" s="229">
        <v>0.84349599224346461</v>
      </c>
      <c r="S26" s="229">
        <v>0.44630799653098979</v>
      </c>
      <c r="T26" s="229">
        <v>3.151243006674862</v>
      </c>
      <c r="U26" s="229">
        <v>7.664845934784573</v>
      </c>
      <c r="V26" s="229">
        <v>11.65396447618213</v>
      </c>
      <c r="W26" s="229">
        <v>11.287514375333631</v>
      </c>
      <c r="X26" s="229">
        <v>8.9574085309388369</v>
      </c>
      <c r="Y26" s="229">
        <v>10.21480855531725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11.429297814954008</v>
      </c>
      <c r="C27" s="261">
        <f t="shared" si="0"/>
        <v>12.330480819886979</v>
      </c>
      <c r="D27" s="261">
        <f t="shared" si="0"/>
        <v>11.674366577544472</v>
      </c>
      <c r="E27" s="261">
        <f t="shared" si="0"/>
        <v>12.735569915371718</v>
      </c>
      <c r="F27" s="261">
        <f t="shared" si="0"/>
        <v>14.493987530012921</v>
      </c>
      <c r="G27" s="261">
        <f t="shared" si="0"/>
        <v>16.038931587466756</v>
      </c>
      <c r="H27" s="261">
        <f t="shared" si="0"/>
        <v>17.475307465504962</v>
      </c>
      <c r="I27" s="261">
        <f t="shared" si="0"/>
        <v>18.980583145386902</v>
      </c>
      <c r="J27" s="261">
        <f t="shared" si="0"/>
        <v>14.519821320819025</v>
      </c>
      <c r="K27" s="261">
        <f t="shared" si="0"/>
        <v>11.862177265125212</v>
      </c>
      <c r="L27" s="261">
        <f t="shared" si="0"/>
        <v>8.3715518582985009</v>
      </c>
      <c r="M27" s="261">
        <f t="shared" si="0"/>
        <v>9.4648327334435027</v>
      </c>
      <c r="N27" s="261">
        <f t="shared" si="0"/>
        <v>8.7099149713544186</v>
      </c>
      <c r="O27" s="261">
        <f t="shared" si="0"/>
        <v>9.1981312570844764</v>
      </c>
      <c r="P27" s="261">
        <f t="shared" si="0"/>
        <v>10.464913839898916</v>
      </c>
      <c r="Q27" s="261">
        <f t="shared" si="0"/>
        <v>15.544859976107182</v>
      </c>
      <c r="R27" s="261">
        <f t="shared" si="0"/>
        <v>11.298903117158293</v>
      </c>
      <c r="S27" s="261">
        <f t="shared" si="0"/>
        <v>11.474143544751463</v>
      </c>
      <c r="T27" s="261">
        <f t="shared" si="0"/>
        <v>13.04636848894741</v>
      </c>
      <c r="U27" s="261">
        <f t="shared" si="0"/>
        <v>13.667782835532458</v>
      </c>
      <c r="V27" s="261">
        <f t="shared" si="0"/>
        <v>13.993447574496807</v>
      </c>
      <c r="W27" s="261">
        <f t="shared" si="0"/>
        <v>17.581741893960132</v>
      </c>
      <c r="X27" s="261">
        <f t="shared" si="0"/>
        <v>15.824580291524581</v>
      </c>
      <c r="Y27" s="261">
        <f t="shared" si="0"/>
        <v>15.013145447376994</v>
      </c>
      <c r="DA27" s="70"/>
    </row>
    <row r="28" spans="1:105" ht="12" customHeight="1" x14ac:dyDescent="0.25">
      <c r="A28" s="60" t="s">
        <v>3070</v>
      </c>
      <c r="B28" s="262">
        <v>11.02314883252069</v>
      </c>
      <c r="C28" s="262">
        <v>11.890676907614649</v>
      </c>
      <c r="D28" s="262">
        <v>11.30885450123523</v>
      </c>
      <c r="E28" s="262">
        <v>12.192061130514251</v>
      </c>
      <c r="F28" s="262">
        <v>13.869567973930939</v>
      </c>
      <c r="G28" s="262">
        <v>15.42473175798173</v>
      </c>
      <c r="H28" s="262">
        <v>16.84481798250275</v>
      </c>
      <c r="I28" s="262">
        <v>18.339496814767429</v>
      </c>
      <c r="J28" s="262">
        <v>13.731228823722899</v>
      </c>
      <c r="K28" s="262">
        <v>11.21363103127281</v>
      </c>
      <c r="L28" s="262">
        <v>7.755760005444067</v>
      </c>
      <c r="M28" s="262">
        <v>8.7472628462224371</v>
      </c>
      <c r="N28" s="262">
        <v>7.9235432479801879</v>
      </c>
      <c r="O28" s="262">
        <v>8.4285981788098887</v>
      </c>
      <c r="P28" s="262">
        <v>9.630166208030051</v>
      </c>
      <c r="Q28" s="262">
        <v>14.64998584709314</v>
      </c>
      <c r="R28" s="262">
        <v>10.383314864936739</v>
      </c>
      <c r="S28" s="262">
        <v>10.44256509512155</v>
      </c>
      <c r="T28" s="262">
        <v>11.97099977436547</v>
      </c>
      <c r="U28" s="262">
        <v>12.58438366143419</v>
      </c>
      <c r="V28" s="262">
        <v>12.927920638428411</v>
      </c>
      <c r="W28" s="262">
        <v>16.470600695566791</v>
      </c>
      <c r="X28" s="262">
        <v>14.67353721787488</v>
      </c>
      <c r="Y28" s="262">
        <v>13.961102605823569</v>
      </c>
      <c r="DA28" s="72" t="s">
        <v>3145</v>
      </c>
    </row>
    <row r="29" spans="1:105" ht="12" customHeight="1" x14ac:dyDescent="0.25">
      <c r="A29" s="59" t="s">
        <v>28</v>
      </c>
      <c r="B29" s="230">
        <v>1.4927980242461101</v>
      </c>
      <c r="C29" s="230">
        <v>1.2570465645984381</v>
      </c>
      <c r="D29" s="230">
        <v>1.211515329866536</v>
      </c>
      <c r="E29" s="230">
        <v>0.98818631211456431</v>
      </c>
      <c r="F29" s="230">
        <v>4.2954240819867318</v>
      </c>
      <c r="G29" s="230">
        <v>4.0335438941360149</v>
      </c>
      <c r="H29" s="230">
        <v>3.9123184300183609</v>
      </c>
      <c r="I29" s="230">
        <v>6.0598573107470113</v>
      </c>
      <c r="J29" s="230">
        <v>2.327921175814458</v>
      </c>
      <c r="K29" s="230">
        <v>1.1094816132751379</v>
      </c>
      <c r="L29" s="230">
        <v>0.1155003225484095</v>
      </c>
      <c r="M29" s="230">
        <v>0.119599013668804</v>
      </c>
      <c r="N29" s="230">
        <v>0.11622995510350451</v>
      </c>
      <c r="O29" s="230">
        <v>0.1224355077367469</v>
      </c>
      <c r="P29" s="230">
        <v>0</v>
      </c>
      <c r="Q29" s="230">
        <v>0</v>
      </c>
      <c r="R29" s="230">
        <v>0</v>
      </c>
      <c r="S29" s="230">
        <v>9.4641472616931899E-2</v>
      </c>
      <c r="T29" s="230">
        <v>3.078759429641071E-2</v>
      </c>
      <c r="U29" s="230">
        <v>2.095951812670839E-2</v>
      </c>
      <c r="V29" s="230">
        <v>8.9368898359184316E-3</v>
      </c>
      <c r="W29" s="230">
        <v>9.8133451768994476E-3</v>
      </c>
      <c r="X29" s="230">
        <v>6.8696103027563711E-3</v>
      </c>
      <c r="Y29" s="230">
        <v>0.13056929335796699</v>
      </c>
      <c r="DA29" s="71" t="s">
        <v>3146</v>
      </c>
    </row>
    <row r="30" spans="1:105" ht="12" customHeight="1" x14ac:dyDescent="0.25">
      <c r="A30" s="59" t="s">
        <v>31</v>
      </c>
      <c r="B30" s="230">
        <v>0.1539085251030351</v>
      </c>
      <c r="C30" s="230">
        <v>0.44359781848357632</v>
      </c>
      <c r="D30" s="230">
        <v>0.67817683251725347</v>
      </c>
      <c r="E30" s="230">
        <v>0.66801406795738572</v>
      </c>
      <c r="F30" s="230">
        <v>0.74803490833629815</v>
      </c>
      <c r="G30" s="230">
        <v>0.75417868860672377</v>
      </c>
      <c r="H30" s="230">
        <v>0.98637910911374993</v>
      </c>
      <c r="I30" s="230">
        <v>0.43372264588914272</v>
      </c>
      <c r="J30" s="230">
        <v>0.65038170231090431</v>
      </c>
      <c r="K30" s="230">
        <v>0.86492738347850007</v>
      </c>
      <c r="L30" s="230">
        <v>0.65113827305786376</v>
      </c>
      <c r="M30" s="230">
        <v>0.44611405871126603</v>
      </c>
      <c r="N30" s="230">
        <v>0.22282622170575411</v>
      </c>
      <c r="O30" s="230">
        <v>0.22304593836445491</v>
      </c>
      <c r="P30" s="230">
        <v>0.22050329909815841</v>
      </c>
      <c r="Q30" s="230">
        <v>0.40799045029007752</v>
      </c>
      <c r="R30" s="230">
        <v>0.34805966637954938</v>
      </c>
      <c r="S30" s="230">
        <v>0.29207571694823498</v>
      </c>
      <c r="T30" s="230">
        <v>0.44799898940537808</v>
      </c>
      <c r="U30" s="230">
        <v>0.37775580869572079</v>
      </c>
      <c r="V30" s="230">
        <v>0.29321483237816331</v>
      </c>
      <c r="W30" s="230">
        <v>0.78808821210721147</v>
      </c>
      <c r="X30" s="230">
        <v>0.35387683426836852</v>
      </c>
      <c r="Y30" s="230">
        <v>0.50388604906523271</v>
      </c>
      <c r="DA30" s="71" t="s">
        <v>3147</v>
      </c>
    </row>
    <row r="31" spans="1:105" ht="12" customHeight="1" x14ac:dyDescent="0.25">
      <c r="A31" s="59" t="s">
        <v>159</v>
      </c>
      <c r="B31" s="230">
        <v>2.2354650831889882</v>
      </c>
      <c r="C31" s="230">
        <v>1.3538852907470449</v>
      </c>
      <c r="D31" s="230">
        <v>1.5068821682142111</v>
      </c>
      <c r="E31" s="230">
        <v>1.8087447220163011</v>
      </c>
      <c r="F31" s="230">
        <v>1.7444097889967249</v>
      </c>
      <c r="G31" s="230">
        <v>2.5562743703005979</v>
      </c>
      <c r="H31" s="230">
        <v>4.0691311251585578</v>
      </c>
      <c r="I31" s="230">
        <v>3.4015934749956078</v>
      </c>
      <c r="J31" s="230">
        <v>2.249527264657019</v>
      </c>
      <c r="K31" s="230">
        <v>3.819766890177851</v>
      </c>
      <c r="L31" s="230">
        <v>1.57134297061606</v>
      </c>
      <c r="M31" s="230">
        <v>1.6751112612422669</v>
      </c>
      <c r="N31" s="230">
        <v>0.96480195206831787</v>
      </c>
      <c r="O31" s="230">
        <v>1.463737439787258</v>
      </c>
      <c r="P31" s="230">
        <v>1.709083730223625</v>
      </c>
      <c r="Q31" s="230">
        <v>1.576031061696427</v>
      </c>
      <c r="R31" s="230">
        <v>1.2899634191075759</v>
      </c>
      <c r="S31" s="230">
        <v>1.3252834127126309</v>
      </c>
      <c r="T31" s="230">
        <v>1.3645175623011769</v>
      </c>
      <c r="U31" s="230">
        <v>1.556969058265369</v>
      </c>
      <c r="V31" s="230">
        <v>2.5042355861662031</v>
      </c>
      <c r="W31" s="230">
        <v>3.8600624304770261</v>
      </c>
      <c r="X31" s="230">
        <v>5.0380227607191266</v>
      </c>
      <c r="Y31" s="230">
        <v>4.5822189532000106</v>
      </c>
      <c r="DA31" s="71" t="s">
        <v>3148</v>
      </c>
    </row>
    <row r="32" spans="1:105" ht="12" customHeight="1" x14ac:dyDescent="0.25">
      <c r="A32" s="59" t="s">
        <v>32</v>
      </c>
      <c r="B32" s="230">
        <v>5.7132343593733044</v>
      </c>
      <c r="C32" s="230">
        <v>5.6743840218106563</v>
      </c>
      <c r="D32" s="230">
        <v>4.8364071089316756</v>
      </c>
      <c r="E32" s="230">
        <v>4.7714231626805548</v>
      </c>
      <c r="F32" s="230">
        <v>3.6267588421205841</v>
      </c>
      <c r="G32" s="230">
        <v>4.7027222793634618</v>
      </c>
      <c r="H32" s="230">
        <v>4.4438417940997308</v>
      </c>
      <c r="I32" s="230">
        <v>4.3106809573987226</v>
      </c>
      <c r="J32" s="230">
        <v>2.913662922116306</v>
      </c>
      <c r="K32" s="230">
        <v>2.2818456701027081</v>
      </c>
      <c r="L32" s="230">
        <v>2.0540037381376579</v>
      </c>
      <c r="M32" s="230">
        <v>2.4149331415344291</v>
      </c>
      <c r="N32" s="230">
        <v>1.735334791971344</v>
      </c>
      <c r="O32" s="230">
        <v>1.5599088033803079</v>
      </c>
      <c r="P32" s="230">
        <v>1.750782887317718</v>
      </c>
      <c r="Q32" s="230">
        <v>1.9082653454070619</v>
      </c>
      <c r="R32" s="230">
        <v>1.2653014186515521</v>
      </c>
      <c r="S32" s="230">
        <v>0.64883541862309901</v>
      </c>
      <c r="T32" s="230">
        <v>0.72933639122853289</v>
      </c>
      <c r="U32" s="230">
        <v>0.64264947750036061</v>
      </c>
      <c r="V32" s="230">
        <v>0.48101361656048403</v>
      </c>
      <c r="W32" s="230">
        <v>0.54992095582953537</v>
      </c>
      <c r="X32" s="230">
        <v>0.52037416276630877</v>
      </c>
      <c r="Y32" s="230">
        <v>0.46471247807428429</v>
      </c>
      <c r="DA32" s="71" t="s">
        <v>3149</v>
      </c>
    </row>
    <row r="33" spans="1:105" ht="12" customHeight="1" x14ac:dyDescent="0.25">
      <c r="A33" s="59" t="s">
        <v>35</v>
      </c>
      <c r="B33" s="230">
        <v>1.4277428406092481</v>
      </c>
      <c r="C33" s="230">
        <v>3.1617632119749328</v>
      </c>
      <c r="D33" s="230">
        <v>3.0758730617055532</v>
      </c>
      <c r="E33" s="230">
        <v>3.9556928657454442</v>
      </c>
      <c r="F33" s="230">
        <v>3.4549403524906022</v>
      </c>
      <c r="G33" s="230">
        <v>3.378012525574932</v>
      </c>
      <c r="H33" s="230">
        <v>3.4331475241123468</v>
      </c>
      <c r="I33" s="230">
        <v>4.1336424257369462</v>
      </c>
      <c r="J33" s="230">
        <v>5.5897357588242169</v>
      </c>
      <c r="K33" s="230">
        <v>3.1376094742386149</v>
      </c>
      <c r="L33" s="230">
        <v>3.3637747010840751</v>
      </c>
      <c r="M33" s="230">
        <v>4.0915053710656712</v>
      </c>
      <c r="N33" s="230">
        <v>4.8843503271312683</v>
      </c>
      <c r="O33" s="230">
        <v>5.0594704895411198</v>
      </c>
      <c r="P33" s="230">
        <v>5.9497962913905482</v>
      </c>
      <c r="Q33" s="230">
        <v>10.75769898969957</v>
      </c>
      <c r="R33" s="230">
        <v>7.4799903607980669</v>
      </c>
      <c r="S33" s="230">
        <v>8.0817290742206556</v>
      </c>
      <c r="T33" s="230">
        <v>9.398359237133965</v>
      </c>
      <c r="U33" s="230">
        <v>9.9860497988460288</v>
      </c>
      <c r="V33" s="230">
        <v>9.6405197134876381</v>
      </c>
      <c r="W33" s="230">
        <v>11.262715751976121</v>
      </c>
      <c r="X33" s="230">
        <v>8.7543938498183174</v>
      </c>
      <c r="Y33" s="230">
        <v>8.279715832126076</v>
      </c>
      <c r="DA33" s="71" t="s">
        <v>3150</v>
      </c>
    </row>
    <row r="34" spans="1:105" ht="12" customHeight="1" x14ac:dyDescent="0.25">
      <c r="A34" s="60" t="s">
        <v>3077</v>
      </c>
      <c r="B34" s="262">
        <v>0.40614898243331943</v>
      </c>
      <c r="C34" s="262">
        <v>0.43980391227232968</v>
      </c>
      <c r="D34" s="262">
        <v>0.36551207630924282</v>
      </c>
      <c r="E34" s="262">
        <v>0.54350878485746734</v>
      </c>
      <c r="F34" s="262">
        <v>0.6244195560819823</v>
      </c>
      <c r="G34" s="262">
        <v>0.61419982948502516</v>
      </c>
      <c r="H34" s="262">
        <v>0.63048948300221297</v>
      </c>
      <c r="I34" s="262">
        <v>0.64108633061947218</v>
      </c>
      <c r="J34" s="262">
        <v>0.78859249709612589</v>
      </c>
      <c r="K34" s="262">
        <v>0.64854623385240129</v>
      </c>
      <c r="L34" s="262">
        <v>0.61579185285443416</v>
      </c>
      <c r="M34" s="262">
        <v>0.71756988722106496</v>
      </c>
      <c r="N34" s="262">
        <v>0.78637172337423111</v>
      </c>
      <c r="O34" s="262">
        <v>0.76953307827458772</v>
      </c>
      <c r="P34" s="262">
        <v>0.83474763186886558</v>
      </c>
      <c r="Q34" s="262">
        <v>0.89487412901404217</v>
      </c>
      <c r="R34" s="262">
        <v>0.91558825222155327</v>
      </c>
      <c r="S34" s="262">
        <v>1.0315784496299141</v>
      </c>
      <c r="T34" s="262">
        <v>1.0753687145819399</v>
      </c>
      <c r="U34" s="262">
        <v>1.083399174098268</v>
      </c>
      <c r="V34" s="262">
        <v>1.0655269360683961</v>
      </c>
      <c r="W34" s="262">
        <v>1.111141198393341</v>
      </c>
      <c r="X34" s="262">
        <v>1.151043073649701</v>
      </c>
      <c r="Y34" s="262">
        <v>1.052042841553424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1.3013471955640745</v>
      </c>
      <c r="C35" s="261">
        <f t="shared" si="1"/>
        <v>1.1744168846525882</v>
      </c>
      <c r="D35" s="261">
        <f t="shared" si="1"/>
        <v>1.237157550836957</v>
      </c>
      <c r="E35" s="261">
        <f t="shared" si="1"/>
        <v>1.4368959349823367</v>
      </c>
      <c r="F35" s="261">
        <f t="shared" si="1"/>
        <v>2.0772927054066663</v>
      </c>
      <c r="G35" s="261">
        <f t="shared" si="1"/>
        <v>1.5377829501135396</v>
      </c>
      <c r="H35" s="261">
        <f t="shared" si="1"/>
        <v>1.56901383604874</v>
      </c>
      <c r="I35" s="261">
        <f t="shared" si="1"/>
        <v>2.3734271466628178</v>
      </c>
      <c r="J35" s="261">
        <f t="shared" si="1"/>
        <v>3.8399539922561243</v>
      </c>
      <c r="K35" s="261">
        <f t="shared" si="1"/>
        <v>4.2803027098144977</v>
      </c>
      <c r="L35" s="261">
        <f t="shared" si="1"/>
        <v>3.7911286098729069</v>
      </c>
      <c r="M35" s="261">
        <f t="shared" si="1"/>
        <v>3.4834756610402513</v>
      </c>
      <c r="N35" s="261">
        <f t="shared" si="1"/>
        <v>4.218556768760064</v>
      </c>
      <c r="O35" s="261">
        <f t="shared" si="1"/>
        <v>4.0051308926558349</v>
      </c>
      <c r="P35" s="261">
        <f t="shared" si="1"/>
        <v>3.8033072159758841</v>
      </c>
      <c r="Q35" s="261">
        <f t="shared" si="1"/>
        <v>1.575567194940231</v>
      </c>
      <c r="R35" s="261">
        <f t="shared" si="1"/>
        <v>0.73091171220870166</v>
      </c>
      <c r="S35" s="261">
        <f t="shared" si="1"/>
        <v>0.74287530139164182</v>
      </c>
      <c r="T35" s="261">
        <f t="shared" si="1"/>
        <v>0.76082846502775625</v>
      </c>
      <c r="U35" s="261">
        <f t="shared" si="1"/>
        <v>0.76723637435624792</v>
      </c>
      <c r="V35" s="261">
        <f t="shared" si="1"/>
        <v>0.74515824628160998</v>
      </c>
      <c r="W35" s="261">
        <f t="shared" si="1"/>
        <v>0.75068665660014755</v>
      </c>
      <c r="X35" s="261">
        <f t="shared" si="1"/>
        <v>0.79360600762591238</v>
      </c>
      <c r="Y35" s="261">
        <f t="shared" si="1"/>
        <v>0.73344609919033588</v>
      </c>
      <c r="DA35" s="70"/>
    </row>
    <row r="36" spans="1:105" ht="12" customHeight="1" x14ac:dyDescent="0.25">
      <c r="A36" s="60" t="s">
        <v>3080</v>
      </c>
      <c r="B36" s="262">
        <v>0.51062621842642797</v>
      </c>
      <c r="C36" s="262">
        <v>0.4399050205819679</v>
      </c>
      <c r="D36" s="262">
        <v>0.46032167362577031</v>
      </c>
      <c r="E36" s="262">
        <v>0.47698604290837321</v>
      </c>
      <c r="F36" s="262">
        <v>0.84017445854384565</v>
      </c>
      <c r="G36" s="262">
        <v>0.68951984359900753</v>
      </c>
      <c r="H36" s="262">
        <v>0.70642151518424112</v>
      </c>
      <c r="I36" s="262">
        <v>1.102461949262062</v>
      </c>
      <c r="J36" s="262">
        <v>0.43859295275778298</v>
      </c>
      <c r="K36" s="262">
        <v>0.39214183167432431</v>
      </c>
      <c r="L36" s="262">
        <v>0.34981583314298298</v>
      </c>
      <c r="M36" s="262">
        <v>0.35306218613796903</v>
      </c>
      <c r="N36" s="262">
        <v>0.33858535048072219</v>
      </c>
      <c r="O36" s="262">
        <v>0.30568871449965102</v>
      </c>
      <c r="P36" s="262">
        <v>0.37956670314427232</v>
      </c>
      <c r="Q36" s="262">
        <v>0.39528801835485422</v>
      </c>
      <c r="R36" s="262">
        <v>0.28410828104729752</v>
      </c>
      <c r="S36" s="262">
        <v>0.28632073124770252</v>
      </c>
      <c r="T36" s="262">
        <v>0.29719181773208092</v>
      </c>
      <c r="U36" s="262">
        <v>0.29926122520931631</v>
      </c>
      <c r="V36" s="262">
        <v>0.29007414296370909</v>
      </c>
      <c r="W36" s="262">
        <v>0.29142580368026377</v>
      </c>
      <c r="X36" s="262">
        <v>0.3089111264246025</v>
      </c>
      <c r="Y36" s="262">
        <v>0.2882642428936229</v>
      </c>
      <c r="DA36" s="72" t="s">
        <v>3152</v>
      </c>
    </row>
    <row r="37" spans="1:105" ht="12" customHeight="1" x14ac:dyDescent="0.25">
      <c r="A37" s="59" t="s">
        <v>28</v>
      </c>
      <c r="B37" s="230">
        <v>2.412364720611649E-2</v>
      </c>
      <c r="C37" s="230">
        <v>0</v>
      </c>
      <c r="D37" s="230">
        <v>6.0416822949834692E-2</v>
      </c>
      <c r="E37" s="230">
        <v>1.7224333965652788E-2</v>
      </c>
      <c r="F37" s="230">
        <v>0.60147267667770354</v>
      </c>
      <c r="G37" s="230">
        <v>0.49465422006496079</v>
      </c>
      <c r="H37" s="230">
        <v>0.5375778332077692</v>
      </c>
      <c r="I37" s="230">
        <v>0.97208526527915251</v>
      </c>
      <c r="J37" s="230">
        <v>2.0088706642018679E-2</v>
      </c>
      <c r="K37" s="230">
        <v>1.077995828682549E-2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1.307468866566645E-3</v>
      </c>
      <c r="T37" s="230">
        <v>1.466494450388266E-3</v>
      </c>
      <c r="U37" s="230">
        <v>5.2965249637647164E-4</v>
      </c>
      <c r="V37" s="230">
        <v>3.7558031566175729E-4</v>
      </c>
      <c r="W37" s="230">
        <v>2.8508013117087012E-4</v>
      </c>
      <c r="X37" s="230">
        <v>2.0435458362553081E-4</v>
      </c>
      <c r="Y37" s="230">
        <v>2.2538747067744291E-2</v>
      </c>
      <c r="DA37" s="71" t="s">
        <v>3153</v>
      </c>
    </row>
    <row r="38" spans="1:105" ht="12" customHeight="1" x14ac:dyDescent="0.25">
      <c r="A38" s="59" t="s">
        <v>31</v>
      </c>
      <c r="B38" s="230">
        <v>2.6567543023738201E-2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3.6745395325434693E-2</v>
      </c>
      <c r="K38" s="230">
        <v>3.7042503595118313E-2</v>
      </c>
      <c r="L38" s="230">
        <v>3.7073438677330019E-2</v>
      </c>
      <c r="M38" s="230">
        <v>0</v>
      </c>
      <c r="N38" s="230">
        <v>0</v>
      </c>
      <c r="O38" s="230">
        <v>0</v>
      </c>
      <c r="P38" s="230">
        <v>0</v>
      </c>
      <c r="Q38" s="230">
        <v>3.2746241292439179E-2</v>
      </c>
      <c r="R38" s="230">
        <v>2.190393593625296E-2</v>
      </c>
      <c r="S38" s="230">
        <v>1.2123594003875981E-2</v>
      </c>
      <c r="T38" s="230">
        <v>1.080649919807814E-2</v>
      </c>
      <c r="U38" s="230">
        <v>1.5710759422029021E-2</v>
      </c>
      <c r="V38" s="230">
        <v>1.291831648336794E-2</v>
      </c>
      <c r="W38" s="230">
        <v>1.47590094252765E-2</v>
      </c>
      <c r="X38" s="230">
        <v>1.6590747198423159E-2</v>
      </c>
      <c r="Y38" s="230">
        <v>1.5420197073945161E-2</v>
      </c>
      <c r="DA38" s="71" t="s">
        <v>3154</v>
      </c>
    </row>
    <row r="39" spans="1:105" ht="12" customHeight="1" x14ac:dyDescent="0.25">
      <c r="A39" s="59" t="s">
        <v>159</v>
      </c>
      <c r="B39" s="230">
        <v>4.4046977743013777E-2</v>
      </c>
      <c r="C39" s="230">
        <v>4.7295322833356711E-2</v>
      </c>
      <c r="D39" s="230">
        <v>7.1070212309577427E-2</v>
      </c>
      <c r="E39" s="230">
        <v>7.8667114390191167E-2</v>
      </c>
      <c r="F39" s="230">
        <v>2.0068580880304051E-2</v>
      </c>
      <c r="G39" s="230">
        <v>3.1766431548931537E-2</v>
      </c>
      <c r="H39" s="230">
        <v>3.061043428943715E-2</v>
      </c>
      <c r="I39" s="230">
        <v>1.4130684222282209E-2</v>
      </c>
      <c r="J39" s="230">
        <v>3.1840919687044299E-2</v>
      </c>
      <c r="K39" s="230">
        <v>3.1989372105755087E-2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8.8073102763745539E-3</v>
      </c>
      <c r="T39" s="230">
        <v>1.0634073111698729E-2</v>
      </c>
      <c r="U39" s="230">
        <v>1.227172444467064E-2</v>
      </c>
      <c r="V39" s="230">
        <v>1.2061855465460909E-2</v>
      </c>
      <c r="W39" s="230">
        <v>1.4598376558765339E-2</v>
      </c>
      <c r="X39" s="230">
        <v>1.7533187721818218E-2</v>
      </c>
      <c r="Y39" s="230">
        <v>1.1887063547924631E-2</v>
      </c>
      <c r="DA39" s="71" t="s">
        <v>3155</v>
      </c>
    </row>
    <row r="40" spans="1:105" ht="12" customHeight="1" x14ac:dyDescent="0.25">
      <c r="A40" s="59" t="s">
        <v>32</v>
      </c>
      <c r="B40" s="230">
        <v>0.18198491456263141</v>
      </c>
      <c r="C40" s="230">
        <v>0.1501301068886895</v>
      </c>
      <c r="D40" s="230">
        <v>8.6698183022080724E-2</v>
      </c>
      <c r="E40" s="230">
        <v>9.4556802223751721E-2</v>
      </c>
      <c r="F40" s="230">
        <v>3.7868697345810873E-2</v>
      </c>
      <c r="G40" s="230">
        <v>4.4180072683774031E-2</v>
      </c>
      <c r="H40" s="230">
        <v>2.8738485656557639E-2</v>
      </c>
      <c r="I40" s="230">
        <v>2.8171597999040759E-2</v>
      </c>
      <c r="J40" s="230">
        <v>2.847200972378339E-2</v>
      </c>
      <c r="K40" s="230">
        <v>8.6106668322340055E-2</v>
      </c>
      <c r="L40" s="230">
        <v>0</v>
      </c>
      <c r="M40" s="230">
        <v>2.891696530933387E-2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3.1081206541425452E-4</v>
      </c>
      <c r="T40" s="230">
        <v>2.4344206259466189E-4</v>
      </c>
      <c r="U40" s="230">
        <v>7.7270777614421704E-5</v>
      </c>
      <c r="V40" s="230">
        <v>0</v>
      </c>
      <c r="W40" s="230">
        <v>0</v>
      </c>
      <c r="X40" s="230">
        <v>2.2436073618219811E-3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0.23390313589092801</v>
      </c>
      <c r="C41" s="230">
        <v>0.24247959085992171</v>
      </c>
      <c r="D41" s="230">
        <v>0.2421364553442775</v>
      </c>
      <c r="E41" s="230">
        <v>0.28653779232877752</v>
      </c>
      <c r="F41" s="230">
        <v>0.18076450364002711</v>
      </c>
      <c r="G41" s="230">
        <v>0.11891911930134121</v>
      </c>
      <c r="H41" s="230">
        <v>0.1094947620304771</v>
      </c>
      <c r="I41" s="230">
        <v>8.8074401761586055E-2</v>
      </c>
      <c r="J41" s="230">
        <v>0.3214459213795019</v>
      </c>
      <c r="K41" s="230">
        <v>0.2262233293642853</v>
      </c>
      <c r="L41" s="230">
        <v>0.312742394465653</v>
      </c>
      <c r="M41" s="230">
        <v>0.32414522082863523</v>
      </c>
      <c r="N41" s="230">
        <v>0.33858535048072219</v>
      </c>
      <c r="O41" s="230">
        <v>0.30568871449965102</v>
      </c>
      <c r="P41" s="230">
        <v>0.37956670314427232</v>
      </c>
      <c r="Q41" s="230">
        <v>0.36254177706241503</v>
      </c>
      <c r="R41" s="230">
        <v>0.26220434511104462</v>
      </c>
      <c r="S41" s="230">
        <v>0.26377154603547098</v>
      </c>
      <c r="T41" s="230">
        <v>0.27404130890932099</v>
      </c>
      <c r="U41" s="230">
        <v>0.27067181806862572</v>
      </c>
      <c r="V41" s="230">
        <v>0.26471839069921849</v>
      </c>
      <c r="W41" s="230">
        <v>0.26178333756505112</v>
      </c>
      <c r="X41" s="230">
        <v>0.2723392295589136</v>
      </c>
      <c r="Y41" s="230">
        <v>0.23841823520400879</v>
      </c>
      <c r="DA41" s="71" t="s">
        <v>3157</v>
      </c>
    </row>
    <row r="42" spans="1:105" ht="12" customHeight="1" x14ac:dyDescent="0.25">
      <c r="A42" s="60" t="s">
        <v>3087</v>
      </c>
      <c r="B42" s="262">
        <v>0.74008864202513125</v>
      </c>
      <c r="C42" s="262">
        <v>0.67968395600458498</v>
      </c>
      <c r="D42" s="262">
        <v>0.73126951921003303</v>
      </c>
      <c r="E42" s="262">
        <v>0.8921536742284164</v>
      </c>
      <c r="F42" s="262">
        <v>1.159275333100156</v>
      </c>
      <c r="G42" s="262">
        <v>0.77169422923649711</v>
      </c>
      <c r="H42" s="262">
        <v>0.78399270306655033</v>
      </c>
      <c r="I42" s="262">
        <v>1.1910445295376839</v>
      </c>
      <c r="J42" s="262">
        <v>3.3030515981180679</v>
      </c>
      <c r="K42" s="262">
        <v>3.807310225624343</v>
      </c>
      <c r="L42" s="262">
        <v>3.364545430751404</v>
      </c>
      <c r="M42" s="262">
        <v>3.0409580273501229</v>
      </c>
      <c r="N42" s="262">
        <v>3.7819388284096211</v>
      </c>
      <c r="O42" s="262">
        <v>3.6035087685341098</v>
      </c>
      <c r="P42" s="262">
        <v>3.3196771674603061</v>
      </c>
      <c r="Q42" s="262">
        <v>1.068720195168507</v>
      </c>
      <c r="R42" s="262">
        <v>0.33266213519207383</v>
      </c>
      <c r="S42" s="262">
        <v>0.32795342126604959</v>
      </c>
      <c r="T42" s="262">
        <v>0.32957640959665108</v>
      </c>
      <c r="U42" s="262">
        <v>0.33291379871606669</v>
      </c>
      <c r="V42" s="262">
        <v>0.32225078541765451</v>
      </c>
      <c r="W42" s="262">
        <v>0.32074105858896967</v>
      </c>
      <c r="X42" s="262">
        <v>0.34120074196992689</v>
      </c>
      <c r="Y42" s="262">
        <v>0.31402952547682428</v>
      </c>
      <c r="DA42" s="72" t="s">
        <v>3158</v>
      </c>
    </row>
    <row r="43" spans="1:105" ht="12" customHeight="1" x14ac:dyDescent="0.25">
      <c r="A43" s="64" t="s">
        <v>28</v>
      </c>
      <c r="B43" s="229">
        <v>1.026172853206268E-2</v>
      </c>
      <c r="C43" s="229">
        <v>0</v>
      </c>
      <c r="D43" s="229">
        <v>2.0181059123325799E-2</v>
      </c>
      <c r="E43" s="229">
        <v>3.934802188048701E-3</v>
      </c>
      <c r="F43" s="229">
        <v>0.31147681101920111</v>
      </c>
      <c r="G43" s="229">
        <v>0.4617199285078179</v>
      </c>
      <c r="H43" s="229">
        <v>0.51064931516679835</v>
      </c>
      <c r="I43" s="229">
        <v>0.97121145509447859</v>
      </c>
      <c r="J43" s="229">
        <v>4.2460009410063909E-4</v>
      </c>
      <c r="K43" s="229">
        <v>1.450557120356371E-4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9.5358375365865147E-4</v>
      </c>
      <c r="T43" s="229">
        <v>1.2578085222605629E-3</v>
      </c>
      <c r="U43" s="229">
        <v>4.4589132234074108E-4</v>
      </c>
      <c r="V43" s="229">
        <v>3.173341369212358E-4</v>
      </c>
      <c r="W43" s="229">
        <v>2.5024250696765928E-4</v>
      </c>
      <c r="X43" s="229">
        <v>1.7874273485734031E-4</v>
      </c>
      <c r="Y43" s="229">
        <v>2.1323408943463049E-2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8.2840482036332852E-4</v>
      </c>
      <c r="DA44" s="73" t="s">
        <v>3160</v>
      </c>
    </row>
    <row r="45" spans="1:105" ht="12" customHeight="1" x14ac:dyDescent="0.25">
      <c r="A45" s="64" t="s">
        <v>31</v>
      </c>
      <c r="B45" s="229">
        <v>1.1413961209008261E-2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7.8440161686393515E-4</v>
      </c>
      <c r="K45" s="229">
        <v>5.0341428304927758E-4</v>
      </c>
      <c r="L45" s="229">
        <v>4.7415772187200212E-4</v>
      </c>
      <c r="M45" s="229">
        <v>0</v>
      </c>
      <c r="N45" s="229">
        <v>0</v>
      </c>
      <c r="O45" s="229">
        <v>0</v>
      </c>
      <c r="P45" s="229">
        <v>0</v>
      </c>
      <c r="Q45" s="229">
        <v>4.5665636895528749E-3</v>
      </c>
      <c r="R45" s="229">
        <v>1.482057135649581E-2</v>
      </c>
      <c r="S45" s="229">
        <v>8.9303055413228333E-3</v>
      </c>
      <c r="T45" s="229">
        <v>9.3610934656152504E-3</v>
      </c>
      <c r="U45" s="229">
        <v>1.3358036383405479E-2</v>
      </c>
      <c r="V45" s="229">
        <v>1.102369877726435E-2</v>
      </c>
      <c r="W45" s="229">
        <v>1.308454994073859E-2</v>
      </c>
      <c r="X45" s="229">
        <v>1.465606585873998E-2</v>
      </c>
      <c r="Y45" s="229">
        <v>1.4734121166854641E-2</v>
      </c>
      <c r="DA45" s="73" t="s">
        <v>3161</v>
      </c>
    </row>
    <row r="46" spans="1:105" ht="12" customHeight="1" x14ac:dyDescent="0.25">
      <c r="A46" s="64" t="s">
        <v>159</v>
      </c>
      <c r="B46" s="229">
        <v>1.9283349722547988E-2</v>
      </c>
      <c r="C46" s="229">
        <v>1.691479829025757E-2</v>
      </c>
      <c r="D46" s="229">
        <v>2.4432195422902089E-2</v>
      </c>
      <c r="E46" s="229">
        <v>1.8495347545534641E-2</v>
      </c>
      <c r="F46" s="229">
        <v>1.0695849645375059E-2</v>
      </c>
      <c r="G46" s="229">
        <v>3.0516459283954279E-2</v>
      </c>
      <c r="H46" s="229">
        <v>2.9925381966962841E-2</v>
      </c>
      <c r="I46" s="229">
        <v>1.4529860245703231E-2</v>
      </c>
      <c r="J46" s="229">
        <v>6.9263195241923818E-4</v>
      </c>
      <c r="K46" s="229">
        <v>4.4300872579666962E-4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6.6108848636285142E-3</v>
      </c>
      <c r="T46" s="229">
        <v>9.3869079874452904E-3</v>
      </c>
      <c r="U46" s="229">
        <v>1.0632426803794851E-2</v>
      </c>
      <c r="V46" s="229">
        <v>1.0488584968100191E-2</v>
      </c>
      <c r="W46" s="229">
        <v>1.3188260108271529E-2</v>
      </c>
      <c r="X46" s="229">
        <v>1.5783150866221989E-2</v>
      </c>
      <c r="Y46" s="229">
        <v>1.1574180751213111E-2</v>
      </c>
      <c r="DA46" s="73" t="s">
        <v>3162</v>
      </c>
    </row>
    <row r="47" spans="1:105" ht="12" customHeight="1" x14ac:dyDescent="0.25">
      <c r="A47" s="64" t="s">
        <v>32</v>
      </c>
      <c r="B47" s="229">
        <v>7.7239444492613746E-2</v>
      </c>
      <c r="C47" s="229">
        <v>5.2053964611929647E-2</v>
      </c>
      <c r="D47" s="229">
        <v>2.8894971221946539E-2</v>
      </c>
      <c r="E47" s="229">
        <v>2.155258878866553E-2</v>
      </c>
      <c r="F47" s="229">
        <v>1.956664573637093E-2</v>
      </c>
      <c r="G47" s="229">
        <v>4.1146180493468312E-2</v>
      </c>
      <c r="H47" s="229">
        <v>2.723776575930292E-2</v>
      </c>
      <c r="I47" s="229">
        <v>2.8083233957819431E-2</v>
      </c>
      <c r="J47" s="229">
        <v>6.0044389329471683E-4</v>
      </c>
      <c r="K47" s="229">
        <v>1.1560609726791651E-3</v>
      </c>
      <c r="L47" s="229">
        <v>0</v>
      </c>
      <c r="M47" s="229">
        <v>4.5646949270782119E-4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2.2617862317064719E-4</v>
      </c>
      <c r="T47" s="229">
        <v>2.0833197342660909E-4</v>
      </c>
      <c r="U47" s="229">
        <v>6.4905198031032222E-5</v>
      </c>
      <c r="V47" s="229">
        <v>0</v>
      </c>
      <c r="W47" s="229">
        <v>0</v>
      </c>
      <c r="X47" s="229">
        <v>1.958019764418019E-3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0.1002481695706175</v>
      </c>
      <c r="C49" s="229">
        <v>8.489807908527916E-2</v>
      </c>
      <c r="D49" s="229">
        <v>8.1490898370584319E-2</v>
      </c>
      <c r="E49" s="229">
        <v>6.5951584119992274E-2</v>
      </c>
      <c r="F49" s="229">
        <v>9.4316097702532922E-2</v>
      </c>
      <c r="G49" s="229">
        <v>0.11183852733408831</v>
      </c>
      <c r="H49" s="229">
        <v>0.104794285207953</v>
      </c>
      <c r="I49" s="229">
        <v>8.865882926751556E-2</v>
      </c>
      <c r="J49" s="229">
        <v>6.845400832033147E-3</v>
      </c>
      <c r="K49" s="229">
        <v>3.067029822338072E-3</v>
      </c>
      <c r="L49" s="229">
        <v>3.9902685210564341E-3</v>
      </c>
      <c r="M49" s="229">
        <v>5.1669626364833528E-3</v>
      </c>
      <c r="N49" s="229">
        <v>3.1693232970415579E-3</v>
      </c>
      <c r="O49" s="229">
        <v>2.5945259303324099E-3</v>
      </c>
      <c r="P49" s="229">
        <v>5.7416571797255312E-3</v>
      </c>
      <c r="Q49" s="229">
        <v>5.0436103610999927E-2</v>
      </c>
      <c r="R49" s="229">
        <v>0.17698565929354629</v>
      </c>
      <c r="S49" s="229">
        <v>0.1938287907288733</v>
      </c>
      <c r="T49" s="229">
        <v>0.23681706623457291</v>
      </c>
      <c r="U49" s="229">
        <v>0.2295852016155904</v>
      </c>
      <c r="V49" s="229">
        <v>0.2253517521309108</v>
      </c>
      <c r="W49" s="229">
        <v>0.2315255832742204</v>
      </c>
      <c r="X49" s="229">
        <v>0.24000322314471709</v>
      </c>
      <c r="Y49" s="229">
        <v>0.22726323759672371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0.43319046685427998</v>
      </c>
      <c r="C51" s="229">
        <v>0.47818819398948992</v>
      </c>
      <c r="D51" s="229">
        <v>0.50908287764410021</v>
      </c>
      <c r="E51" s="229">
        <v>0.6682540866536596</v>
      </c>
      <c r="F51" s="229">
        <v>0.65347889399991155</v>
      </c>
      <c r="G51" s="229">
        <v>7.118978442512458E-2</v>
      </c>
      <c r="H51" s="229">
        <v>6.7161725029236605E-2</v>
      </c>
      <c r="I51" s="229">
        <v>8.2609066854438029E-2</v>
      </c>
      <c r="J51" s="229">
        <v>5.8431039267932271E-2</v>
      </c>
      <c r="K51" s="229">
        <v>0.1074568258052918</v>
      </c>
      <c r="L51" s="229">
        <v>4.2311548276312803E-2</v>
      </c>
      <c r="M51" s="229">
        <v>7.0520053061062085E-2</v>
      </c>
      <c r="N51" s="229">
        <v>0.12760679399581309</v>
      </c>
      <c r="O51" s="229">
        <v>7.0520053061421589E-2</v>
      </c>
      <c r="P51" s="229">
        <v>5.910077063236386E-2</v>
      </c>
      <c r="Q51" s="229">
        <v>8.3278798217976305E-2</v>
      </c>
      <c r="R51" s="229">
        <v>0.1289486745341985</v>
      </c>
      <c r="S51" s="229">
        <v>0.1092073150065328</v>
      </c>
      <c r="T51" s="229">
        <v>6.1755518063675588E-2</v>
      </c>
      <c r="U51" s="229">
        <v>6.8827591132980329E-2</v>
      </c>
      <c r="V51" s="229">
        <v>6.6291316039111314E-2</v>
      </c>
      <c r="W51" s="229">
        <v>5.7961985535371623E-2</v>
      </c>
      <c r="X51" s="229">
        <v>5.9531139525724898E-2</v>
      </c>
      <c r="Y51" s="229">
        <v>3.2427570600207213E-2</v>
      </c>
      <c r="DA51" s="73" t="s">
        <v>3167</v>
      </c>
    </row>
    <row r="52" spans="1:105" ht="12" customHeight="1" x14ac:dyDescent="0.25">
      <c r="A52" s="64" t="s">
        <v>39</v>
      </c>
      <c r="B52" s="229">
        <v>8.8451521644001052E-2</v>
      </c>
      <c r="C52" s="229">
        <v>4.7628920027628779E-2</v>
      </c>
      <c r="D52" s="229">
        <v>6.7187517427174118E-2</v>
      </c>
      <c r="E52" s="229">
        <v>0.1139652649325156</v>
      </c>
      <c r="F52" s="229">
        <v>6.9741034996764456E-2</v>
      </c>
      <c r="G52" s="229">
        <v>5.5283349192043703E-2</v>
      </c>
      <c r="H52" s="229">
        <v>4.4224229936296572E-2</v>
      </c>
      <c r="I52" s="229">
        <v>5.9520841177294831E-3</v>
      </c>
      <c r="J52" s="229">
        <v>3.235273080461424</v>
      </c>
      <c r="K52" s="229">
        <v>3.6945388303031521</v>
      </c>
      <c r="L52" s="229">
        <v>3.317769456232162</v>
      </c>
      <c r="M52" s="229">
        <v>2.9648145421598699</v>
      </c>
      <c r="N52" s="229">
        <v>3.651162711116767</v>
      </c>
      <c r="O52" s="229">
        <v>3.5303941895423558</v>
      </c>
      <c r="P52" s="229">
        <v>3.2548347396482171</v>
      </c>
      <c r="Q52" s="229">
        <v>0.93043872964997842</v>
      </c>
      <c r="R52" s="229">
        <v>1.190723000783315E-2</v>
      </c>
      <c r="S52" s="229">
        <v>8.1963627488628402E-3</v>
      </c>
      <c r="T52" s="229">
        <v>1.07896833496549E-2</v>
      </c>
      <c r="U52" s="229">
        <v>9.999746259923812E-3</v>
      </c>
      <c r="V52" s="229">
        <v>8.7780993653465214E-3</v>
      </c>
      <c r="W52" s="229">
        <v>4.7304372233999666E-3</v>
      </c>
      <c r="X52" s="229">
        <v>9.0904000752476451E-3</v>
      </c>
      <c r="Y52" s="229">
        <v>5.8786015979992341E-3</v>
      </c>
      <c r="DA52" s="73" t="s">
        <v>3168</v>
      </c>
    </row>
    <row r="53" spans="1:105" ht="12" customHeight="1" x14ac:dyDescent="0.25">
      <c r="A53" s="60" t="s">
        <v>3099</v>
      </c>
      <c r="B53" s="262">
        <v>5.0632335112515303E-2</v>
      </c>
      <c r="C53" s="262">
        <v>5.4827908066035422E-2</v>
      </c>
      <c r="D53" s="262">
        <v>4.5566358001153509E-2</v>
      </c>
      <c r="E53" s="262">
        <v>6.775621784554707E-2</v>
      </c>
      <c r="F53" s="262">
        <v>7.784291376266482E-2</v>
      </c>
      <c r="G53" s="262">
        <v>7.6568877278034811E-2</v>
      </c>
      <c r="H53" s="262">
        <v>7.8599617797948371E-2</v>
      </c>
      <c r="I53" s="262">
        <v>7.9920667863071768E-2</v>
      </c>
      <c r="J53" s="262">
        <v>9.830944138027381E-2</v>
      </c>
      <c r="K53" s="262">
        <v>8.0850652515830609E-2</v>
      </c>
      <c r="L53" s="262">
        <v>7.6767345978519863E-2</v>
      </c>
      <c r="M53" s="262">
        <v>8.9455447552159478E-2</v>
      </c>
      <c r="N53" s="262">
        <v>9.8032589869721271E-2</v>
      </c>
      <c r="O53" s="262">
        <v>9.5933409622074486E-2</v>
      </c>
      <c r="P53" s="262">
        <v>0.10406334537130579</v>
      </c>
      <c r="Q53" s="262">
        <v>0.11155898141686971</v>
      </c>
      <c r="R53" s="262">
        <v>0.1141412959693303</v>
      </c>
      <c r="S53" s="262">
        <v>0.12860114887788979</v>
      </c>
      <c r="T53" s="262">
        <v>0.1340602376990242</v>
      </c>
      <c r="U53" s="262">
        <v>0.13506135043086501</v>
      </c>
      <c r="V53" s="262">
        <v>0.1328333179002463</v>
      </c>
      <c r="W53" s="262">
        <v>0.1385197943309141</v>
      </c>
      <c r="X53" s="262">
        <v>0.14349413923138299</v>
      </c>
      <c r="Y53" s="262">
        <v>0.13115233081988861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1.0956059895580998</v>
      </c>
      <c r="C54" s="261">
        <f t="shared" si="2"/>
        <v>1.0946204350946056</v>
      </c>
      <c r="D54" s="261">
        <f t="shared" si="2"/>
        <v>0.99637059644358472</v>
      </c>
      <c r="E54" s="261">
        <f t="shared" si="2"/>
        <v>1.3151131335859247</v>
      </c>
      <c r="F54" s="261">
        <f t="shared" si="2"/>
        <v>1.7331925060550497</v>
      </c>
      <c r="G54" s="261">
        <f t="shared" si="2"/>
        <v>1.5639201704683303</v>
      </c>
      <c r="H54" s="261">
        <f t="shared" si="2"/>
        <v>1.6016975647215421</v>
      </c>
      <c r="I54" s="261">
        <f t="shared" si="2"/>
        <v>1.8988109617906008</v>
      </c>
      <c r="J54" s="261">
        <f t="shared" si="2"/>
        <v>2.033718840347035</v>
      </c>
      <c r="K54" s="261">
        <f t="shared" si="2"/>
        <v>1.8548701932793072</v>
      </c>
      <c r="L54" s="261">
        <f t="shared" si="2"/>
        <v>1.7037541203469744</v>
      </c>
      <c r="M54" s="261">
        <f t="shared" si="2"/>
        <v>1.8248147521349529</v>
      </c>
      <c r="N54" s="261">
        <f t="shared" si="2"/>
        <v>2.0328996105409156</v>
      </c>
      <c r="O54" s="261">
        <f t="shared" si="2"/>
        <v>1.9591125084265939</v>
      </c>
      <c r="P54" s="261">
        <f t="shared" si="2"/>
        <v>2.0688390918728201</v>
      </c>
      <c r="Q54" s="261">
        <f t="shared" si="2"/>
        <v>1.8463894553857338</v>
      </c>
      <c r="R54" s="261">
        <f t="shared" si="2"/>
        <v>1.7028179476724816</v>
      </c>
      <c r="S54" s="261">
        <f t="shared" si="2"/>
        <v>1.8910265846851972</v>
      </c>
      <c r="T54" s="261">
        <f t="shared" si="2"/>
        <v>1.968760628139514</v>
      </c>
      <c r="U54" s="261">
        <f t="shared" si="2"/>
        <v>1.9834913821688827</v>
      </c>
      <c r="V54" s="261">
        <f t="shared" si="2"/>
        <v>1.9473122029732353</v>
      </c>
      <c r="W54" s="261">
        <f t="shared" si="2"/>
        <v>2.0216232035313615</v>
      </c>
      <c r="X54" s="261">
        <f t="shared" si="2"/>
        <v>2.1002089662366017</v>
      </c>
      <c r="Y54" s="261">
        <f t="shared" si="2"/>
        <v>1.9257541318819467</v>
      </c>
      <c r="DA54" s="70"/>
    </row>
    <row r="55" spans="1:105" ht="12" customHeight="1" x14ac:dyDescent="0.25">
      <c r="A55" s="60" t="s">
        <v>3102</v>
      </c>
      <c r="B55" s="262">
        <v>0.33225551010138338</v>
      </c>
      <c r="C55" s="262">
        <v>0.28582939358832871</v>
      </c>
      <c r="D55" s="262">
        <v>0.2998512116701702</v>
      </c>
      <c r="E55" s="262">
        <v>0.30797195154110801</v>
      </c>
      <c r="F55" s="262">
        <v>0.55646685805967311</v>
      </c>
      <c r="G55" s="262">
        <v>0.4603933701123149</v>
      </c>
      <c r="H55" s="262">
        <v>0.47009858682374961</v>
      </c>
      <c r="I55" s="262">
        <v>0.69055568229739106</v>
      </c>
      <c r="J55" s="262">
        <v>0.27850312615329309</v>
      </c>
      <c r="K55" s="262">
        <v>0.2517358040167243</v>
      </c>
      <c r="L55" s="262">
        <v>0.2182384498937229</v>
      </c>
      <c r="M55" s="262">
        <v>0.22249976852622991</v>
      </c>
      <c r="N55" s="262">
        <v>0.21118835110367709</v>
      </c>
      <c r="O55" s="262">
        <v>0.19066948843039111</v>
      </c>
      <c r="P55" s="262">
        <v>0.23674995405763069</v>
      </c>
      <c r="Q55" s="262">
        <v>0.24671688735223721</v>
      </c>
      <c r="R55" s="262">
        <v>0.1774469609840581</v>
      </c>
      <c r="S55" s="262">
        <v>0.17927177254759069</v>
      </c>
      <c r="T55" s="262">
        <v>0.18614191490003881</v>
      </c>
      <c r="U55" s="262">
        <v>0.18743250322806571</v>
      </c>
      <c r="V55" s="262">
        <v>0.18163862399236499</v>
      </c>
      <c r="W55" s="262">
        <v>0.1826023409295035</v>
      </c>
      <c r="X55" s="262">
        <v>0.1938390863964459</v>
      </c>
      <c r="Y55" s="262">
        <v>0.1830311977731178</v>
      </c>
      <c r="DA55" s="72" t="s">
        <v>3170</v>
      </c>
    </row>
    <row r="56" spans="1:105" ht="12" customHeight="1" x14ac:dyDescent="0.25">
      <c r="A56" s="60" t="s">
        <v>3104</v>
      </c>
      <c r="B56" s="262">
        <v>0.10829982131951631</v>
      </c>
      <c r="C56" s="262">
        <v>9.9460587298864339E-2</v>
      </c>
      <c r="D56" s="262">
        <v>0.1070092874958158</v>
      </c>
      <c r="E56" s="262">
        <v>0.13055204204202139</v>
      </c>
      <c r="F56" s="262">
        <v>0.1696409109742916</v>
      </c>
      <c r="G56" s="262">
        <v>0.1129247800789471</v>
      </c>
      <c r="H56" s="262">
        <v>0.11472445979657241</v>
      </c>
      <c r="I56" s="262">
        <v>0.1742898112576878</v>
      </c>
      <c r="J56" s="262">
        <v>0.48334736891311808</v>
      </c>
      <c r="K56" s="262">
        <v>0.55713733967705181</v>
      </c>
      <c r="L56" s="262">
        <v>0.49234598165796289</v>
      </c>
      <c r="M56" s="262">
        <v>0.44499427811916598</v>
      </c>
      <c r="N56" s="262">
        <v>0.55342465226509274</v>
      </c>
      <c r="O56" s="262">
        <v>0.52731434262749088</v>
      </c>
      <c r="P56" s="262">
        <v>0.48578024801280628</v>
      </c>
      <c r="Q56" s="262">
        <v>0.15638965335368271</v>
      </c>
      <c r="R56" s="262">
        <v>4.8679641539272518E-2</v>
      </c>
      <c r="S56" s="262">
        <v>4.7990598568098522E-2</v>
      </c>
      <c r="T56" s="262">
        <v>4.822809626260012E-2</v>
      </c>
      <c r="U56" s="262">
        <v>4.8716468363970838E-2</v>
      </c>
      <c r="V56" s="262">
        <v>4.7156111442689413E-2</v>
      </c>
      <c r="W56" s="262">
        <v>4.6935187709364168E-2</v>
      </c>
      <c r="X56" s="262">
        <v>4.9929126446686768E-2</v>
      </c>
      <c r="Y56" s="262">
        <v>4.5953065034387758E-2</v>
      </c>
      <c r="DA56" s="72" t="s">
        <v>3171</v>
      </c>
    </row>
    <row r="57" spans="1:105" ht="12" customHeight="1" x14ac:dyDescent="0.25">
      <c r="A57" s="64" t="s">
        <v>28</v>
      </c>
      <c r="B57" s="229">
        <v>1.5016354843803059E-3</v>
      </c>
      <c r="C57" s="229">
        <v>0</v>
      </c>
      <c r="D57" s="229">
        <v>2.9531666519218951E-3</v>
      </c>
      <c r="E57" s="229">
        <v>5.757936951001684E-4</v>
      </c>
      <c r="F57" s="229">
        <v>4.557951718627614E-2</v>
      </c>
      <c r="G57" s="229">
        <v>6.756513060412371E-2</v>
      </c>
      <c r="H57" s="229">
        <v>7.4725142974994774E-2</v>
      </c>
      <c r="I57" s="229">
        <v>0.14212085023002929</v>
      </c>
      <c r="J57" s="229">
        <v>6.2133252305454994E-5</v>
      </c>
      <c r="K57" s="229">
        <v>2.122652180129155E-5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1.3954132555235021E-4</v>
      </c>
      <c r="T57" s="229">
        <v>1.8405962540140989E-4</v>
      </c>
      <c r="U57" s="229">
        <v>6.5248873979862192E-5</v>
      </c>
      <c r="V57" s="229">
        <v>4.6436640661194953E-5</v>
      </c>
      <c r="W57" s="229">
        <v>3.6618882188202867E-5</v>
      </c>
      <c r="X57" s="229">
        <v>2.6156064487413519E-5</v>
      </c>
      <c r="Y57" s="229">
        <v>3.1203307919723581E-3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1.212234439648757E-4</v>
      </c>
      <c r="DA58" s="73" t="s">
        <v>3173</v>
      </c>
    </row>
    <row r="59" spans="1:105" ht="12" customHeight="1" x14ac:dyDescent="0.25">
      <c r="A59" s="64" t="s">
        <v>31</v>
      </c>
      <c r="B59" s="229">
        <v>1.670245818259037E-3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1.1478429761690521E-4</v>
      </c>
      <c r="K59" s="229">
        <v>7.3666414815859121E-5</v>
      </c>
      <c r="L59" s="229">
        <v>6.9385197448095716E-5</v>
      </c>
      <c r="M59" s="229">
        <v>0</v>
      </c>
      <c r="N59" s="229">
        <v>0</v>
      </c>
      <c r="O59" s="229">
        <v>0</v>
      </c>
      <c r="P59" s="229">
        <v>0</v>
      </c>
      <c r="Q59" s="229">
        <v>6.682416180168511E-4</v>
      </c>
      <c r="R59" s="229">
        <v>2.1687472805549889E-3</v>
      </c>
      <c r="S59" s="229">
        <v>1.306803590185496E-3</v>
      </c>
      <c r="T59" s="229">
        <v>1.369842329842156E-3</v>
      </c>
      <c r="U59" s="229">
        <v>1.9547293004576159E-3</v>
      </c>
      <c r="V59" s="229">
        <v>1.6131373190528711E-3</v>
      </c>
      <c r="W59" s="229">
        <v>1.9147090499196701E-3</v>
      </c>
      <c r="X59" s="229">
        <v>2.1446746019576201E-3</v>
      </c>
      <c r="Y59" s="229">
        <v>2.156096714717959E-3</v>
      </c>
      <c r="DA59" s="73" t="s">
        <v>3174</v>
      </c>
    </row>
    <row r="60" spans="1:105" ht="12" customHeight="1" x14ac:dyDescent="0.25">
      <c r="A60" s="64" t="s">
        <v>159</v>
      </c>
      <c r="B60" s="229">
        <v>2.8218016205182848E-3</v>
      </c>
      <c r="C60" s="229">
        <v>2.4752030074099551E-3</v>
      </c>
      <c r="D60" s="229">
        <v>3.5752506503862139E-3</v>
      </c>
      <c r="E60" s="229">
        <v>2.7064904400407458E-3</v>
      </c>
      <c r="F60" s="229">
        <v>1.565161981522744E-3</v>
      </c>
      <c r="G60" s="229">
        <v>4.465582769535759E-3</v>
      </c>
      <c r="H60" s="229">
        <v>4.3790883090329873E-3</v>
      </c>
      <c r="I60" s="229">
        <v>2.1262064826469392E-3</v>
      </c>
      <c r="J60" s="229">
        <v>1.013553139823001E-4</v>
      </c>
      <c r="K60" s="229">
        <v>6.4827053304699597E-5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9.673944563393952E-4</v>
      </c>
      <c r="T60" s="229">
        <v>1.3736198612659489E-3</v>
      </c>
      <c r="U60" s="229">
        <v>1.555881089990728E-3</v>
      </c>
      <c r="V60" s="229">
        <v>1.5348321990614241E-3</v>
      </c>
      <c r="W60" s="229">
        <v>1.9298853301313219E-3</v>
      </c>
      <c r="X60" s="229">
        <v>2.3096049873074088E-3</v>
      </c>
      <c r="Y60" s="229">
        <v>1.6936913176321931E-3</v>
      </c>
      <c r="DA60" s="73" t="s">
        <v>3175</v>
      </c>
    </row>
    <row r="61" spans="1:105" ht="12" customHeight="1" x14ac:dyDescent="0.25">
      <c r="A61" s="64" t="s">
        <v>32</v>
      </c>
      <c r="B61" s="229">
        <v>1.1302724514835501E-2</v>
      </c>
      <c r="C61" s="229">
        <v>7.6172430521545204E-3</v>
      </c>
      <c r="D61" s="229">
        <v>4.2283046147100784E-3</v>
      </c>
      <c r="E61" s="229">
        <v>3.153867499436947E-3</v>
      </c>
      <c r="F61" s="229">
        <v>2.8632573407325582E-3</v>
      </c>
      <c r="G61" s="229">
        <v>6.0210679402263713E-3</v>
      </c>
      <c r="H61" s="229">
        <v>3.9857998047417402E-3</v>
      </c>
      <c r="I61" s="229">
        <v>4.1095201939374462E-3</v>
      </c>
      <c r="J61" s="229">
        <v>8.7865105155882713E-5</v>
      </c>
      <c r="K61" s="229">
        <v>1.691705421029395E-4</v>
      </c>
      <c r="L61" s="229">
        <v>0</v>
      </c>
      <c r="M61" s="229">
        <v>6.679681553117066E-5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3.3097527896994162E-5</v>
      </c>
      <c r="T61" s="229">
        <v>3.0485963729298561E-5</v>
      </c>
      <c r="U61" s="229">
        <v>9.4978100599332254E-6</v>
      </c>
      <c r="V61" s="229">
        <v>0</v>
      </c>
      <c r="W61" s="229">
        <v>0</v>
      </c>
      <c r="X61" s="229">
        <v>2.8652404399330327E-4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1.466967365206205E-2</v>
      </c>
      <c r="C63" s="229">
        <v>1.242343994112219E-2</v>
      </c>
      <c r="D63" s="229">
        <v>1.192485498568353E-2</v>
      </c>
      <c r="E63" s="229">
        <v>9.6509314835447387E-3</v>
      </c>
      <c r="F63" s="229">
        <v>1.3801612332258311E-2</v>
      </c>
      <c r="G63" s="229">
        <v>1.6365732209829429E-2</v>
      </c>
      <c r="H63" s="229">
        <v>1.533492303337141E-2</v>
      </c>
      <c r="I63" s="229">
        <v>1.2973763982914079E-2</v>
      </c>
      <c r="J63" s="229">
        <v>1.0017120178213519E-3</v>
      </c>
      <c r="K63" s="229">
        <v>4.4880945724547682E-4</v>
      </c>
      <c r="L63" s="229">
        <v>5.8391028223971585E-4</v>
      </c>
      <c r="M63" s="229">
        <v>7.5610014601029674E-4</v>
      </c>
      <c r="N63" s="229">
        <v>4.6377842772207529E-4</v>
      </c>
      <c r="O63" s="229">
        <v>3.7966627064425399E-4</v>
      </c>
      <c r="P63" s="229">
        <v>8.4019725656197543E-4</v>
      </c>
      <c r="Q63" s="229">
        <v>7.3804956581652601E-3</v>
      </c>
      <c r="R63" s="229">
        <v>2.5898945327898961E-2</v>
      </c>
      <c r="S63" s="229">
        <v>2.83636610677807E-2</v>
      </c>
      <c r="T63" s="229">
        <v>3.4654289367874659E-2</v>
      </c>
      <c r="U63" s="229">
        <v>3.3596024720143267E-2</v>
      </c>
      <c r="V63" s="229">
        <v>3.297652889664103E-2</v>
      </c>
      <c r="W63" s="229">
        <v>3.3879967716952793E-2</v>
      </c>
      <c r="X63" s="229">
        <v>3.5120531118484913E-2</v>
      </c>
      <c r="Y63" s="229">
        <v>3.3256243410075458E-2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6.3390312313485409E-2</v>
      </c>
      <c r="C65" s="229">
        <v>6.9974990866574313E-2</v>
      </c>
      <c r="D65" s="229">
        <v>7.4495920562727747E-2</v>
      </c>
      <c r="E65" s="229">
        <v>9.7788013585229913E-2</v>
      </c>
      <c r="F65" s="229">
        <v>9.5625906732753729E-2</v>
      </c>
      <c r="G65" s="229">
        <v>1.0417456092717711E-2</v>
      </c>
      <c r="H65" s="229">
        <v>9.8280157364309621E-3</v>
      </c>
      <c r="I65" s="229">
        <v>1.208848058419983E-2</v>
      </c>
      <c r="J65" s="229">
        <v>8.5504232235141184E-3</v>
      </c>
      <c r="K65" s="229">
        <v>1.5724542133806061E-2</v>
      </c>
      <c r="L65" s="229">
        <v>6.191600381189424E-3</v>
      </c>
      <c r="M65" s="229">
        <v>1.0319451903838961E-2</v>
      </c>
      <c r="N65" s="229">
        <v>1.8673159138190919E-2</v>
      </c>
      <c r="O65" s="229">
        <v>1.031945190389157E-2</v>
      </c>
      <c r="P65" s="229">
        <v>8.648427412446872E-3</v>
      </c>
      <c r="Q65" s="229">
        <v>1.218648477300186E-2</v>
      </c>
      <c r="R65" s="229">
        <v>1.8869521322782232E-2</v>
      </c>
      <c r="S65" s="229">
        <v>1.5980697487301829E-2</v>
      </c>
      <c r="T65" s="229">
        <v>9.0369061109886861E-3</v>
      </c>
      <c r="U65" s="229">
        <v>1.007178788902611E-2</v>
      </c>
      <c r="V65" s="229">
        <v>9.7006456718836537E-3</v>
      </c>
      <c r="W65" s="229">
        <v>8.481784911099851E-3</v>
      </c>
      <c r="X65" s="229">
        <v>8.7114048338067466E-3</v>
      </c>
      <c r="Y65" s="229">
        <v>4.745242532325185E-3</v>
      </c>
      <c r="DA65" s="73" t="s">
        <v>3180</v>
      </c>
    </row>
    <row r="66" spans="1:105" ht="12" customHeight="1" x14ac:dyDescent="0.25">
      <c r="A66" s="64" t="s">
        <v>39</v>
      </c>
      <c r="B66" s="229">
        <v>1.2943427915975719E-2</v>
      </c>
      <c r="C66" s="229">
        <v>6.9697104316033664E-3</v>
      </c>
      <c r="D66" s="229">
        <v>9.8317900303863323E-3</v>
      </c>
      <c r="E66" s="229">
        <v>1.6676945338668859E-2</v>
      </c>
      <c r="F66" s="229">
        <v>1.020545540074813E-2</v>
      </c>
      <c r="G66" s="229">
        <v>8.0898104625141028E-3</v>
      </c>
      <c r="H66" s="229">
        <v>6.471489938000544E-3</v>
      </c>
      <c r="I66" s="229">
        <v>8.7098978396015576E-4</v>
      </c>
      <c r="J66" s="229">
        <v>0.47342909570272212</v>
      </c>
      <c r="K66" s="229">
        <v>0.54063509755397554</v>
      </c>
      <c r="L66" s="229">
        <v>0.48550108579708567</v>
      </c>
      <c r="M66" s="229">
        <v>0.43385192925378557</v>
      </c>
      <c r="N66" s="229">
        <v>0.53428771469917979</v>
      </c>
      <c r="O66" s="229">
        <v>0.51661522445295505</v>
      </c>
      <c r="P66" s="229">
        <v>0.47629162334379749</v>
      </c>
      <c r="Q66" s="229">
        <v>0.1361544313044987</v>
      </c>
      <c r="R66" s="229">
        <v>1.74242760803634E-3</v>
      </c>
      <c r="S66" s="229">
        <v>1.199403113041751E-3</v>
      </c>
      <c r="T66" s="229">
        <v>1.57889300349796E-3</v>
      </c>
      <c r="U66" s="229">
        <v>1.4632986803133189E-3</v>
      </c>
      <c r="V66" s="229">
        <v>1.284530715389233E-3</v>
      </c>
      <c r="W66" s="229">
        <v>6.92221819072328E-4</v>
      </c>
      <c r="X66" s="229">
        <v>1.3302307966493649E-3</v>
      </c>
      <c r="Y66" s="229">
        <v>8.6023682369972291E-4</v>
      </c>
      <c r="DA66" s="73" t="s">
        <v>3181</v>
      </c>
    </row>
    <row r="67" spans="1:105" ht="12" customHeight="1" x14ac:dyDescent="0.25">
      <c r="A67" s="60" t="s">
        <v>3116</v>
      </c>
      <c r="B67" s="262">
        <v>0.6550506581372002</v>
      </c>
      <c r="C67" s="262">
        <v>0.7093304542074127</v>
      </c>
      <c r="D67" s="262">
        <v>0.58951009727759873</v>
      </c>
      <c r="E67" s="262">
        <v>0.87658914000279531</v>
      </c>
      <c r="F67" s="262">
        <v>1.0070847370210849</v>
      </c>
      <c r="G67" s="262">
        <v>0.99060202027706834</v>
      </c>
      <c r="H67" s="262">
        <v>1.01687451810122</v>
      </c>
      <c r="I67" s="262">
        <v>1.0339654682355219</v>
      </c>
      <c r="J67" s="262">
        <v>1.2718683452806241</v>
      </c>
      <c r="K67" s="262">
        <v>1.0459970495855311</v>
      </c>
      <c r="L67" s="262">
        <v>0.99316968879528855</v>
      </c>
      <c r="M67" s="262">
        <v>1.1573207054895569</v>
      </c>
      <c r="N67" s="262">
        <v>1.2682866071721459</v>
      </c>
      <c r="O67" s="262">
        <v>1.241128677368712</v>
      </c>
      <c r="P67" s="262">
        <v>1.3463088898023829</v>
      </c>
      <c r="Q67" s="262">
        <v>1.4432829146798141</v>
      </c>
      <c r="R67" s="262">
        <v>1.476691345149151</v>
      </c>
      <c r="S67" s="262">
        <v>1.6637642135695081</v>
      </c>
      <c r="T67" s="262">
        <v>1.734390616976875</v>
      </c>
      <c r="U67" s="262">
        <v>1.747342410576846</v>
      </c>
      <c r="V67" s="262">
        <v>1.7185174675381809</v>
      </c>
      <c r="W67" s="262">
        <v>1.792085674892494</v>
      </c>
      <c r="X67" s="262">
        <v>1.856440753393469</v>
      </c>
      <c r="Y67" s="262">
        <v>1.6967698690744411</v>
      </c>
      <c r="DA67" s="72" t="s">
        <v>3182</v>
      </c>
    </row>
    <row r="68" spans="1:105" ht="12" customHeight="1" x14ac:dyDescent="0.25">
      <c r="A68" s="57" t="s">
        <v>3118</v>
      </c>
      <c r="B68" s="261">
        <v>6.2537913351808214</v>
      </c>
      <c r="C68" s="261">
        <v>4.9766826571142353</v>
      </c>
      <c r="D68" s="261">
        <v>4.9401349434143196</v>
      </c>
      <c r="E68" s="261">
        <v>5.5077303325356999</v>
      </c>
      <c r="F68" s="261">
        <v>5.6933932625492867</v>
      </c>
      <c r="G68" s="261">
        <v>7.7250409313974266</v>
      </c>
      <c r="H68" s="261">
        <v>9.5723978563992098</v>
      </c>
      <c r="I68" s="261">
        <v>8.5146229696727858</v>
      </c>
      <c r="J68" s="261">
        <v>5.6495051871150253</v>
      </c>
      <c r="K68" s="261">
        <v>8.070134549119377</v>
      </c>
      <c r="L68" s="261">
        <v>4.5098291118784628</v>
      </c>
      <c r="M68" s="261">
        <v>5.0557848312169273</v>
      </c>
      <c r="N68" s="261">
        <v>3.9416451083315742</v>
      </c>
      <c r="O68" s="261">
        <v>5.0019397589310826</v>
      </c>
      <c r="P68" s="261">
        <v>5.6114814909447217</v>
      </c>
      <c r="Q68" s="261">
        <v>6.4663782413161996</v>
      </c>
      <c r="R68" s="261">
        <v>4.6520802801565146</v>
      </c>
      <c r="S68" s="261">
        <v>4.1390826142491708</v>
      </c>
      <c r="T68" s="261">
        <v>5.1229067928765284</v>
      </c>
      <c r="U68" s="261">
        <v>5.8912174307517153</v>
      </c>
      <c r="V68" s="261">
        <v>8.21248436409833</v>
      </c>
      <c r="W68" s="261">
        <v>11.682055059594459</v>
      </c>
      <c r="X68" s="261">
        <v>11.508930036365809</v>
      </c>
      <c r="Y68" s="261">
        <v>10.84364115068559</v>
      </c>
      <c r="DA68" s="70" t="s">
        <v>3183</v>
      </c>
    </row>
    <row r="69" spans="1:105" ht="12" customHeight="1" x14ac:dyDescent="0.25">
      <c r="A69" s="41" t="s">
        <v>3120</v>
      </c>
      <c r="B69" s="350">
        <v>32.717959124051937</v>
      </c>
      <c r="C69" s="350">
        <v>34.246831397406993</v>
      </c>
      <c r="D69" s="350">
        <v>31.96764475412677</v>
      </c>
      <c r="E69" s="350">
        <v>35.996273698918358</v>
      </c>
      <c r="F69" s="350">
        <v>36.169611628350388</v>
      </c>
      <c r="G69" s="350">
        <v>37.86271178931851</v>
      </c>
      <c r="H69" s="350">
        <v>39.702399156755483</v>
      </c>
      <c r="I69" s="350">
        <v>42.514187805534313</v>
      </c>
      <c r="J69" s="350">
        <v>49.44563042883955</v>
      </c>
      <c r="K69" s="350">
        <v>43.675535159910119</v>
      </c>
      <c r="L69" s="350">
        <v>40.263531514625889</v>
      </c>
      <c r="M69" s="350">
        <v>46.153690600141118</v>
      </c>
      <c r="N69" s="350">
        <v>45.649731040236027</v>
      </c>
      <c r="O69" s="350">
        <v>46.147613242387727</v>
      </c>
      <c r="P69" s="350">
        <v>45.960533301077113</v>
      </c>
      <c r="Q69" s="350">
        <v>50.39752740745643</v>
      </c>
      <c r="R69" s="350">
        <v>50.741601740237471</v>
      </c>
      <c r="S69" s="350">
        <v>53.559602473054987</v>
      </c>
      <c r="T69" s="350">
        <v>54.357710063099333</v>
      </c>
      <c r="U69" s="350">
        <v>56.687837725181218</v>
      </c>
      <c r="V69" s="350">
        <v>55.390226823250657</v>
      </c>
      <c r="W69" s="350">
        <v>57.437686790894702</v>
      </c>
      <c r="X69" s="350">
        <v>57.153466694948413</v>
      </c>
      <c r="Y69" s="350">
        <v>55.489383355340763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0.99999999999999978</v>
      </c>
      <c r="E73" s="232">
        <f t="shared" si="3"/>
        <v>1.0000000000000002</v>
      </c>
      <c r="F73" s="232">
        <f t="shared" si="3"/>
        <v>1</v>
      </c>
      <c r="G73" s="232">
        <f t="shared" si="3"/>
        <v>1</v>
      </c>
      <c r="H73" s="232">
        <f t="shared" si="3"/>
        <v>0.99999999999999989</v>
      </c>
      <c r="I73" s="232">
        <f t="shared" si="3"/>
        <v>0.99999999999999978</v>
      </c>
      <c r="J73" s="232">
        <f t="shared" si="3"/>
        <v>0.99999999999999978</v>
      </c>
      <c r="K73" s="232">
        <f t="shared" si="3"/>
        <v>0.99999999999999956</v>
      </c>
      <c r="L73" s="232">
        <f t="shared" si="3"/>
        <v>1.0000000000000004</v>
      </c>
      <c r="M73" s="232">
        <f t="shared" si="3"/>
        <v>0.99999999999999978</v>
      </c>
      <c r="N73" s="232">
        <f t="shared" si="3"/>
        <v>1.0000000000000002</v>
      </c>
      <c r="O73" s="232">
        <f t="shared" si="3"/>
        <v>1</v>
      </c>
      <c r="P73" s="232">
        <f t="shared" si="3"/>
        <v>1</v>
      </c>
      <c r="Q73" s="232">
        <f t="shared" si="3"/>
        <v>1.0000000000000002</v>
      </c>
      <c r="R73" s="232">
        <f t="shared" si="3"/>
        <v>0.99999999999999989</v>
      </c>
      <c r="S73" s="232">
        <f t="shared" si="3"/>
        <v>1</v>
      </c>
      <c r="T73" s="232">
        <f t="shared" si="3"/>
        <v>0.99999999999999978</v>
      </c>
      <c r="U73" s="232">
        <f t="shared" si="3"/>
        <v>0.99999999999999978</v>
      </c>
      <c r="V73" s="232">
        <f t="shared" si="3"/>
        <v>0.99999999999999967</v>
      </c>
      <c r="W73" s="232">
        <f t="shared" si="3"/>
        <v>0.99999999999999989</v>
      </c>
      <c r="X73" s="232">
        <f t="shared" si="3"/>
        <v>0.99999999999999978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5.0491842482694123E-2</v>
      </c>
      <c r="C74" s="299">
        <f t="shared" si="4"/>
        <v>5.1590586470808004E-2</v>
      </c>
      <c r="D74" s="299">
        <f t="shared" si="4"/>
        <v>5.1556261975577819E-2</v>
      </c>
      <c r="E74" s="299">
        <f t="shared" si="4"/>
        <v>4.88501423724245E-2</v>
      </c>
      <c r="F74" s="299">
        <f t="shared" si="4"/>
        <v>4.434724301952455E-2</v>
      </c>
      <c r="G74" s="299">
        <f t="shared" si="4"/>
        <v>4.5958693946178478E-2</v>
      </c>
      <c r="H74" s="299">
        <f t="shared" si="4"/>
        <v>4.5446337655150708E-2</v>
      </c>
      <c r="I74" s="299">
        <f t="shared" si="4"/>
        <v>4.5179696183322529E-2</v>
      </c>
      <c r="J74" s="299">
        <f t="shared" si="4"/>
        <v>4.2393839045051278E-2</v>
      </c>
      <c r="K74" s="299">
        <f t="shared" si="4"/>
        <v>3.94818376441603E-2</v>
      </c>
      <c r="L74" s="299">
        <f t="shared" si="4"/>
        <v>4.1874486827763964E-2</v>
      </c>
      <c r="M74" s="299">
        <f t="shared" si="4"/>
        <v>4.4706034449329642E-2</v>
      </c>
      <c r="N74" s="299">
        <f t="shared" si="4"/>
        <v>4.1244025408138131E-2</v>
      </c>
      <c r="O74" s="299">
        <f t="shared" si="4"/>
        <v>4.1913295888813526E-2</v>
      </c>
      <c r="P74" s="299">
        <f t="shared" si="4"/>
        <v>4.1024690724105417E-2</v>
      </c>
      <c r="Q74" s="299">
        <f t="shared" si="4"/>
        <v>4.9426299992911649E-2</v>
      </c>
      <c r="R74" s="299">
        <f t="shared" si="4"/>
        <v>5.6923981886397558E-2</v>
      </c>
      <c r="S74" s="299">
        <f t="shared" si="4"/>
        <v>5.6803962568574222E-2</v>
      </c>
      <c r="T74" s="299">
        <f t="shared" si="4"/>
        <v>5.3909653096811949E-2</v>
      </c>
      <c r="U74" s="299">
        <f t="shared" si="4"/>
        <v>5.2386093213226841E-2</v>
      </c>
      <c r="V74" s="299">
        <f t="shared" si="4"/>
        <v>4.9254241232121465E-2</v>
      </c>
      <c r="W74" s="299">
        <f t="shared" si="4"/>
        <v>4.7092777344883173E-2</v>
      </c>
      <c r="X74" s="299">
        <f t="shared" si="4"/>
        <v>4.800094327579256E-2</v>
      </c>
      <c r="Y74" s="299">
        <f t="shared" si="4"/>
        <v>4.8717616457282009E-2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5.6964560020637692E-3</v>
      </c>
      <c r="C75" s="233">
        <f t="shared" si="5"/>
        <v>5.8312639797112207E-3</v>
      </c>
      <c r="D75" s="233">
        <f t="shared" si="5"/>
        <v>5.7923862765019863E-3</v>
      </c>
      <c r="E75" s="233">
        <f t="shared" si="5"/>
        <v>5.5784218168658459E-3</v>
      </c>
      <c r="F75" s="233">
        <f t="shared" si="5"/>
        <v>5.1181934362115426E-3</v>
      </c>
      <c r="G75" s="233">
        <f t="shared" si="5"/>
        <v>5.276650378370466E-3</v>
      </c>
      <c r="H75" s="233">
        <f t="shared" si="5"/>
        <v>5.2091502527739685E-3</v>
      </c>
      <c r="I75" s="233">
        <f t="shared" si="5"/>
        <v>5.1587979255550368E-3</v>
      </c>
      <c r="J75" s="233">
        <f t="shared" si="5"/>
        <v>4.8608769235011662E-3</v>
      </c>
      <c r="K75" s="233">
        <f t="shared" si="5"/>
        <v>4.5033234357442541E-3</v>
      </c>
      <c r="L75" s="233">
        <f t="shared" si="5"/>
        <v>4.7862556392626833E-3</v>
      </c>
      <c r="M75" s="233">
        <f t="shared" si="5"/>
        <v>5.1160807272852661E-3</v>
      </c>
      <c r="N75" s="233">
        <f t="shared" si="5"/>
        <v>4.7591399472656278E-3</v>
      </c>
      <c r="O75" s="233">
        <f t="shared" si="5"/>
        <v>4.8229887250534334E-3</v>
      </c>
      <c r="P75" s="233">
        <f t="shared" si="5"/>
        <v>4.7567680474679182E-3</v>
      </c>
      <c r="Q75" s="233">
        <f t="shared" si="5"/>
        <v>5.7188110603819389E-3</v>
      </c>
      <c r="R75" s="233">
        <f t="shared" si="5"/>
        <v>6.5961893631758008E-3</v>
      </c>
      <c r="S75" s="233">
        <f t="shared" si="5"/>
        <v>6.6252102975703567E-3</v>
      </c>
      <c r="T75" s="233">
        <f t="shared" si="5"/>
        <v>6.3057994230800232E-3</v>
      </c>
      <c r="U75" s="233">
        <f t="shared" si="5"/>
        <v>6.1049922349504472E-3</v>
      </c>
      <c r="V75" s="233">
        <f t="shared" si="5"/>
        <v>5.7439224848356302E-3</v>
      </c>
      <c r="W75" s="233">
        <f t="shared" si="5"/>
        <v>5.4951154613356217E-3</v>
      </c>
      <c r="X75" s="233">
        <f t="shared" si="5"/>
        <v>5.6258880667189315E-3</v>
      </c>
      <c r="Y75" s="233">
        <f t="shared" si="5"/>
        <v>5.6727893973053207E-3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4.7957275508804936E-2</v>
      </c>
      <c r="C76" s="233">
        <f t="shared" si="6"/>
        <v>4.9171545006397692E-2</v>
      </c>
      <c r="D76" s="233">
        <f t="shared" si="6"/>
        <v>4.8588200709991633E-2</v>
      </c>
      <c r="E76" s="233">
        <f t="shared" si="6"/>
        <v>4.7454958941824138E-2</v>
      </c>
      <c r="F76" s="233">
        <f t="shared" si="6"/>
        <v>4.3929914283000367E-2</v>
      </c>
      <c r="G76" s="233">
        <f t="shared" si="6"/>
        <v>4.5093170018926321E-2</v>
      </c>
      <c r="H76" s="233">
        <f t="shared" si="6"/>
        <v>4.4453977318308094E-2</v>
      </c>
      <c r="I76" s="233">
        <f t="shared" si="6"/>
        <v>4.3881809324660785E-2</v>
      </c>
      <c r="J76" s="233">
        <f t="shared" si="6"/>
        <v>4.1493465815512491E-2</v>
      </c>
      <c r="K76" s="233">
        <f t="shared" si="6"/>
        <v>3.8271009621527817E-2</v>
      </c>
      <c r="L76" s="233">
        <f t="shared" si="6"/>
        <v>4.0748007872808661E-2</v>
      </c>
      <c r="M76" s="233">
        <f t="shared" si="6"/>
        <v>4.360059944704979E-2</v>
      </c>
      <c r="N76" s="233">
        <f t="shared" si="6"/>
        <v>4.0841650259470119E-2</v>
      </c>
      <c r="O76" s="233">
        <f t="shared" si="6"/>
        <v>4.1293909900434432E-2</v>
      </c>
      <c r="P76" s="233">
        <f t="shared" si="6"/>
        <v>4.0985328123249794E-2</v>
      </c>
      <c r="Q76" s="233">
        <f t="shared" si="6"/>
        <v>4.9188278462368805E-2</v>
      </c>
      <c r="R76" s="233">
        <f t="shared" si="6"/>
        <v>5.6805108117103841E-2</v>
      </c>
      <c r="S76" s="233">
        <f t="shared" si="6"/>
        <v>5.7360739103830993E-2</v>
      </c>
      <c r="T76" s="233">
        <f t="shared" si="6"/>
        <v>5.4723787142396431E-2</v>
      </c>
      <c r="U76" s="233">
        <f t="shared" si="6"/>
        <v>5.282170060025889E-2</v>
      </c>
      <c r="V76" s="233">
        <f t="shared" si="6"/>
        <v>4.9725343555048436E-2</v>
      </c>
      <c r="W76" s="233">
        <f t="shared" si="6"/>
        <v>4.7594467570306193E-2</v>
      </c>
      <c r="X76" s="233">
        <f t="shared" si="6"/>
        <v>4.8902513247531511E-2</v>
      </c>
      <c r="Y76" s="233">
        <f t="shared" si="6"/>
        <v>4.9049019293277221E-2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1.8291581994961111E-2</v>
      </c>
      <c r="C77" s="233">
        <f t="shared" si="7"/>
        <v>1.8683771442859917E-2</v>
      </c>
      <c r="D77" s="233">
        <f t="shared" si="7"/>
        <v>1.869021464502468E-2</v>
      </c>
      <c r="E77" s="233">
        <f t="shared" si="7"/>
        <v>1.7660616456182929E-2</v>
      </c>
      <c r="F77" s="233">
        <f t="shared" si="7"/>
        <v>1.6003589607044143E-2</v>
      </c>
      <c r="G77" s="233">
        <f t="shared" si="7"/>
        <v>1.6599956942520193E-2</v>
      </c>
      <c r="H77" s="233">
        <f t="shared" si="7"/>
        <v>1.6419575780522701E-2</v>
      </c>
      <c r="I77" s="233">
        <f t="shared" si="7"/>
        <v>1.6333911446934576E-2</v>
      </c>
      <c r="J77" s="233">
        <f t="shared" si="7"/>
        <v>1.5315852179844722E-2</v>
      </c>
      <c r="K77" s="233">
        <f t="shared" si="7"/>
        <v>1.4276579032194064E-2</v>
      </c>
      <c r="L77" s="233">
        <f t="shared" si="7"/>
        <v>1.5136351319611822E-2</v>
      </c>
      <c r="M77" s="233">
        <f t="shared" si="7"/>
        <v>1.6156537229958242E-2</v>
      </c>
      <c r="N77" s="233">
        <f t="shared" si="7"/>
        <v>1.4884219886725066E-2</v>
      </c>
      <c r="O77" s="233">
        <f t="shared" si="7"/>
        <v>1.5132962146787615E-2</v>
      </c>
      <c r="P77" s="233">
        <f t="shared" si="7"/>
        <v>1.4792696308422953E-2</v>
      </c>
      <c r="Q77" s="233">
        <f t="shared" si="7"/>
        <v>1.7828684446019143E-2</v>
      </c>
      <c r="R77" s="233">
        <f t="shared" si="7"/>
        <v>2.0527870391478274E-2</v>
      </c>
      <c r="S77" s="233">
        <f t="shared" si="7"/>
        <v>2.0461438395763736E-2</v>
      </c>
      <c r="T77" s="233">
        <f t="shared" si="7"/>
        <v>1.9409081064252688E-2</v>
      </c>
      <c r="U77" s="233">
        <f t="shared" si="7"/>
        <v>1.8872740253019785E-2</v>
      </c>
      <c r="V77" s="233">
        <f t="shared" si="7"/>
        <v>1.7742342386101992E-2</v>
      </c>
      <c r="W77" s="233">
        <f t="shared" si="7"/>
        <v>1.6961983657716215E-2</v>
      </c>
      <c r="X77" s="233">
        <f t="shared" si="7"/>
        <v>1.7275713834804522E-2</v>
      </c>
      <c r="Y77" s="233">
        <f t="shared" si="7"/>
        <v>1.7553652193568414E-2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8.6725068228557828E-2</v>
      </c>
      <c r="C78" s="300">
        <f t="shared" si="8"/>
        <v>8.7225267444453511E-2</v>
      </c>
      <c r="D78" s="300">
        <f t="shared" si="8"/>
        <v>8.7820355452664214E-2</v>
      </c>
      <c r="E78" s="300">
        <f t="shared" si="8"/>
        <v>8.0575131064023933E-2</v>
      </c>
      <c r="F78" s="300">
        <f t="shared" si="8"/>
        <v>7.3689216234286689E-2</v>
      </c>
      <c r="G78" s="300">
        <f t="shared" si="8"/>
        <v>7.4880837869420153E-2</v>
      </c>
      <c r="H78" s="300">
        <f t="shared" si="8"/>
        <v>7.2711922086799774E-2</v>
      </c>
      <c r="I78" s="300">
        <f t="shared" si="8"/>
        <v>7.2913099612909732E-2</v>
      </c>
      <c r="J78" s="300">
        <f t="shared" si="8"/>
        <v>6.8988218949562655E-2</v>
      </c>
      <c r="K78" s="300">
        <f t="shared" si="8"/>
        <v>6.5146181399312442E-2</v>
      </c>
      <c r="L78" s="300">
        <f t="shared" si="8"/>
        <v>7.1751285092998288E-2</v>
      </c>
      <c r="M78" s="300">
        <f t="shared" si="8"/>
        <v>7.6275467801683955E-2</v>
      </c>
      <c r="N78" s="300">
        <f t="shared" si="8"/>
        <v>7.0923081305965766E-2</v>
      </c>
      <c r="O78" s="300">
        <f t="shared" si="8"/>
        <v>7.1119233782373573E-2</v>
      </c>
      <c r="P78" s="300">
        <f t="shared" si="8"/>
        <v>6.962391023771182E-2</v>
      </c>
      <c r="Q78" s="300">
        <f t="shared" si="8"/>
        <v>7.8987295468073745E-2</v>
      </c>
      <c r="R78" s="300">
        <f t="shared" si="8"/>
        <v>9.2276857836383119E-2</v>
      </c>
      <c r="S78" s="300">
        <f t="shared" si="8"/>
        <v>9.1273558738376059E-2</v>
      </c>
      <c r="T78" s="300">
        <f t="shared" si="8"/>
        <v>8.6990803537714795E-2</v>
      </c>
      <c r="U78" s="300">
        <f t="shared" si="8"/>
        <v>8.4617381045066831E-2</v>
      </c>
      <c r="V78" s="300">
        <f t="shared" si="8"/>
        <v>7.7567389190063299E-2</v>
      </c>
      <c r="W78" s="300">
        <f t="shared" si="8"/>
        <v>7.0482115968949169E-2</v>
      </c>
      <c r="X78" s="300">
        <f t="shared" si="8"/>
        <v>7.173523892987746E-2</v>
      </c>
      <c r="Y78" s="300">
        <f t="shared" si="8"/>
        <v>7.4440052869745657E-2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0.13387375533214857</v>
      </c>
      <c r="C79" s="301">
        <f t="shared" si="9"/>
        <v>0.12855846872600823</v>
      </c>
      <c r="D79" s="301">
        <f t="shared" si="9"/>
        <v>0.13847345949120907</v>
      </c>
      <c r="E79" s="301">
        <f t="shared" si="9"/>
        <v>0.14386396036217541</v>
      </c>
      <c r="F79" s="301">
        <f t="shared" si="9"/>
        <v>0.16382792805643226</v>
      </c>
      <c r="G79" s="301">
        <f t="shared" si="9"/>
        <v>0.13096869544205691</v>
      </c>
      <c r="H79" s="301">
        <f t="shared" si="9"/>
        <v>0.12646741275013346</v>
      </c>
      <c r="I79" s="301">
        <f t="shared" si="9"/>
        <v>0.14723180603712663</v>
      </c>
      <c r="J79" s="301">
        <f t="shared" si="9"/>
        <v>0.26879376595842241</v>
      </c>
      <c r="K79" s="301">
        <f t="shared" si="9"/>
        <v>0.30613849731923132</v>
      </c>
      <c r="L79" s="301">
        <f t="shared" si="9"/>
        <v>0.30646333725161928</v>
      </c>
      <c r="M79" s="301">
        <f t="shared" si="9"/>
        <v>0.26729226160727926</v>
      </c>
      <c r="N79" s="301">
        <f t="shared" si="9"/>
        <v>0.31141458991621557</v>
      </c>
      <c r="O79" s="301">
        <f t="shared" si="9"/>
        <v>0.29879305784249344</v>
      </c>
      <c r="P79" s="301">
        <f t="shared" si="9"/>
        <v>0.28226742695566703</v>
      </c>
      <c r="Q79" s="301">
        <f t="shared" si="9"/>
        <v>0.13384913033860046</v>
      </c>
      <c r="R79" s="301">
        <f t="shared" si="9"/>
        <v>6.9342568877714686E-2</v>
      </c>
      <c r="S79" s="301">
        <f t="shared" si="9"/>
        <v>6.4932002093945451E-2</v>
      </c>
      <c r="T79" s="301">
        <f t="shared" si="9"/>
        <v>8.2479096527632509E-2</v>
      </c>
      <c r="U79" s="301">
        <f t="shared" si="9"/>
        <v>0.11384733065064273</v>
      </c>
      <c r="V79" s="301">
        <f t="shared" si="9"/>
        <v>0.14168036767748185</v>
      </c>
      <c r="W79" s="301">
        <f t="shared" si="9"/>
        <v>0.13442690219293851</v>
      </c>
      <c r="X79" s="301">
        <f t="shared" si="9"/>
        <v>0.11869244127002861</v>
      </c>
      <c r="Y79" s="301">
        <f t="shared" si="9"/>
        <v>0.12847425212462837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0.14221442546889274</v>
      </c>
      <c r="C80" s="301">
        <f t="shared" si="10"/>
        <v>0.15095834561785171</v>
      </c>
      <c r="D80" s="301">
        <f t="shared" si="10"/>
        <v>0.14911909932836151</v>
      </c>
      <c r="E80" s="301">
        <f t="shared" si="10"/>
        <v>0.14659616359186164</v>
      </c>
      <c r="F80" s="301">
        <f t="shared" si="10"/>
        <v>0.15732403115129645</v>
      </c>
      <c r="G80" s="301">
        <f t="shared" si="10"/>
        <v>0.16879878232967238</v>
      </c>
      <c r="H80" s="301">
        <f t="shared" si="10"/>
        <v>0.17227463544332761</v>
      </c>
      <c r="I80" s="301">
        <f t="shared" si="10"/>
        <v>0.17102102693548152</v>
      </c>
      <c r="J80" s="301">
        <f t="shared" si="10"/>
        <v>0.10735783786569039</v>
      </c>
      <c r="K80" s="301">
        <f t="shared" si="10"/>
        <v>9.0515782256367486E-2</v>
      </c>
      <c r="L80" s="301">
        <f t="shared" si="10"/>
        <v>7.4127934476544657E-2</v>
      </c>
      <c r="M80" s="301">
        <f t="shared" si="10"/>
        <v>7.844299048046037E-2</v>
      </c>
      <c r="N80" s="301">
        <f t="shared" si="10"/>
        <v>6.9613382689572248E-2</v>
      </c>
      <c r="O80" s="301">
        <f t="shared" si="10"/>
        <v>7.3089734536662426E-2</v>
      </c>
      <c r="P80" s="301">
        <f t="shared" si="10"/>
        <v>8.4224237760411685E-2</v>
      </c>
      <c r="Q80" s="301">
        <f t="shared" si="10"/>
        <v>0.13632146569151307</v>
      </c>
      <c r="R80" s="301">
        <f t="shared" si="10"/>
        <v>0.11401294576596854</v>
      </c>
      <c r="S80" s="301">
        <f t="shared" si="10"/>
        <v>0.11226078933159281</v>
      </c>
      <c r="T80" s="301">
        <f t="shared" si="10"/>
        <v>0.12068904404241573</v>
      </c>
      <c r="U80" s="301">
        <f t="shared" si="10"/>
        <v>0.11615374052173939</v>
      </c>
      <c r="V80" s="301">
        <f t="shared" si="10"/>
        <v>0.11473226316852163</v>
      </c>
      <c r="W80" s="301">
        <f t="shared" si="10"/>
        <v>0.13321758610596668</v>
      </c>
      <c r="X80" s="301">
        <f t="shared" si="10"/>
        <v>0.12491621053869212</v>
      </c>
      <c r="Y80" s="301">
        <f t="shared" si="10"/>
        <v>0.12082890394507385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0.13716072530929443</v>
      </c>
      <c r="C81" s="302">
        <f t="shared" si="11"/>
        <v>0.14557395939944806</v>
      </c>
      <c r="D81" s="302">
        <f t="shared" si="11"/>
        <v>0.14445033796552123</v>
      </c>
      <c r="E81" s="302">
        <f t="shared" si="11"/>
        <v>0.14033996121787834</v>
      </c>
      <c r="F81" s="302">
        <f t="shared" si="11"/>
        <v>0.15054631028675858</v>
      </c>
      <c r="G81" s="302">
        <f t="shared" si="11"/>
        <v>0.16233474931358419</v>
      </c>
      <c r="H81" s="302">
        <f t="shared" si="11"/>
        <v>0.16605915991882189</v>
      </c>
      <c r="I81" s="302">
        <f t="shared" si="11"/>
        <v>0.16524463736003853</v>
      </c>
      <c r="J81" s="302">
        <f t="shared" si="11"/>
        <v>0.10152707841109883</v>
      </c>
      <c r="K81" s="302">
        <f t="shared" si="11"/>
        <v>8.5566971563817817E-2</v>
      </c>
      <c r="L81" s="302">
        <f t="shared" si="11"/>
        <v>6.8675256300235632E-2</v>
      </c>
      <c r="M81" s="302">
        <f t="shared" si="11"/>
        <v>7.2495888252921248E-2</v>
      </c>
      <c r="N81" s="302">
        <f t="shared" si="11"/>
        <v>6.3328362009629116E-2</v>
      </c>
      <c r="O81" s="302">
        <f t="shared" si="11"/>
        <v>6.6974908944784736E-2</v>
      </c>
      <c r="P81" s="302">
        <f t="shared" si="11"/>
        <v>7.750598053516701E-2</v>
      </c>
      <c r="Q81" s="302">
        <f t="shared" si="11"/>
        <v>0.12847382003474211</v>
      </c>
      <c r="R81" s="302">
        <f t="shared" si="11"/>
        <v>0.10477409198856329</v>
      </c>
      <c r="S81" s="302">
        <f t="shared" si="11"/>
        <v>0.10216802636752068</v>
      </c>
      <c r="T81" s="302">
        <f t="shared" si="11"/>
        <v>0.11074104799539569</v>
      </c>
      <c r="U81" s="302">
        <f t="shared" si="11"/>
        <v>0.10694662419102587</v>
      </c>
      <c r="V81" s="302">
        <f t="shared" si="11"/>
        <v>0.10599600884725272</v>
      </c>
      <c r="W81" s="302">
        <f t="shared" si="11"/>
        <v>0.12479842325136337</v>
      </c>
      <c r="X81" s="302">
        <f t="shared" si="11"/>
        <v>0.1158300966400418</v>
      </c>
      <c r="Y81" s="302">
        <f t="shared" si="11"/>
        <v>0.11236184526681596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5.0537001595983315E-3</v>
      </c>
      <c r="C82" s="302">
        <f t="shared" si="12"/>
        <v>5.3843862184036239E-3</v>
      </c>
      <c r="D82" s="302">
        <f t="shared" si="12"/>
        <v>4.6687613628402878E-3</v>
      </c>
      <c r="E82" s="302">
        <f t="shared" si="12"/>
        <v>6.2562023739833302E-3</v>
      </c>
      <c r="F82" s="302">
        <f t="shared" si="12"/>
        <v>6.7777208645378841E-3</v>
      </c>
      <c r="G82" s="302">
        <f t="shared" si="12"/>
        <v>6.464033016088176E-3</v>
      </c>
      <c r="H82" s="302">
        <f t="shared" si="12"/>
        <v>6.2154755245057286E-3</v>
      </c>
      <c r="I82" s="302">
        <f t="shared" si="12"/>
        <v>5.7763895754429865E-3</v>
      </c>
      <c r="J82" s="302">
        <f t="shared" si="12"/>
        <v>5.8307594545915714E-3</v>
      </c>
      <c r="K82" s="302">
        <f t="shared" si="12"/>
        <v>4.9488106925496605E-3</v>
      </c>
      <c r="L82" s="302">
        <f t="shared" si="12"/>
        <v>5.452678176309028E-3</v>
      </c>
      <c r="M82" s="302">
        <f t="shared" si="12"/>
        <v>5.9471022275391179E-3</v>
      </c>
      <c r="N82" s="302">
        <f t="shared" si="12"/>
        <v>6.2850206799431292E-3</v>
      </c>
      <c r="O82" s="302">
        <f t="shared" si="12"/>
        <v>6.1148255918776918E-3</v>
      </c>
      <c r="P82" s="302">
        <f t="shared" si="12"/>
        <v>6.7182572252446797E-3</v>
      </c>
      <c r="Q82" s="302">
        <f t="shared" si="12"/>
        <v>7.8476456567709695E-3</v>
      </c>
      <c r="R82" s="302">
        <f t="shared" si="12"/>
        <v>9.238853777405253E-3</v>
      </c>
      <c r="S82" s="302">
        <f t="shared" si="12"/>
        <v>1.0092762964072133E-2</v>
      </c>
      <c r="T82" s="302">
        <f t="shared" si="12"/>
        <v>9.9479960470200465E-3</v>
      </c>
      <c r="U82" s="302">
        <f t="shared" si="12"/>
        <v>9.2071163307135308E-3</v>
      </c>
      <c r="V82" s="302">
        <f t="shared" si="12"/>
        <v>8.7362543212689148E-3</v>
      </c>
      <c r="W82" s="302">
        <f t="shared" si="12"/>
        <v>8.4191628546033057E-3</v>
      </c>
      <c r="X82" s="302">
        <f t="shared" si="12"/>
        <v>9.0861138986503154E-3</v>
      </c>
      <c r="Y82" s="302">
        <f t="shared" si="12"/>
        <v>8.4670586782578834E-3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1.6192625894353281E-2</v>
      </c>
      <c r="C83" s="301">
        <f t="shared" si="13"/>
        <v>1.4378030553917289E-2</v>
      </c>
      <c r="D83" s="301">
        <f t="shared" si="13"/>
        <v>1.5802469323084427E-2</v>
      </c>
      <c r="E83" s="301">
        <f t="shared" si="13"/>
        <v>1.6539772695598563E-2</v>
      </c>
      <c r="F83" s="301">
        <f t="shared" si="13"/>
        <v>2.2547836585275986E-2</v>
      </c>
      <c r="G83" s="301">
        <f t="shared" si="13"/>
        <v>1.6184113514726643E-2</v>
      </c>
      <c r="H83" s="301">
        <f t="shared" si="13"/>
        <v>1.5467612638254838E-2</v>
      </c>
      <c r="I83" s="301">
        <f t="shared" si="13"/>
        <v>2.1385325459691022E-2</v>
      </c>
      <c r="J83" s="301">
        <f t="shared" si="13"/>
        <v>2.8392164683269647E-2</v>
      </c>
      <c r="K83" s="301">
        <f t="shared" si="13"/>
        <v>3.2661368938733289E-2</v>
      </c>
      <c r="L83" s="301">
        <f t="shared" si="13"/>
        <v>3.3569466921026886E-2</v>
      </c>
      <c r="M83" s="301">
        <f t="shared" si="13"/>
        <v>2.8870478307806317E-2</v>
      </c>
      <c r="N83" s="301">
        <f t="shared" si="13"/>
        <v>3.3716518210247619E-2</v>
      </c>
      <c r="O83" s="301">
        <f t="shared" si="13"/>
        <v>3.1825372518285676E-2</v>
      </c>
      <c r="P83" s="301">
        <f t="shared" si="13"/>
        <v>3.0609965465070325E-2</v>
      </c>
      <c r="Q83" s="301">
        <f t="shared" si="13"/>
        <v>1.3817019235930445E-2</v>
      </c>
      <c r="R83" s="301">
        <f t="shared" si="13"/>
        <v>7.3753528585631858E-3</v>
      </c>
      <c r="S83" s="301">
        <f t="shared" si="13"/>
        <v>7.2681474991061756E-3</v>
      </c>
      <c r="T83" s="301">
        <f t="shared" si="13"/>
        <v>7.0382543772429373E-3</v>
      </c>
      <c r="U83" s="301">
        <f t="shared" si="13"/>
        <v>6.5202510032669808E-3</v>
      </c>
      <c r="V83" s="301">
        <f t="shared" si="13"/>
        <v>6.1095517426591004E-3</v>
      </c>
      <c r="W83" s="301">
        <f t="shared" si="13"/>
        <v>5.6879838708464416E-3</v>
      </c>
      <c r="X83" s="301">
        <f t="shared" si="13"/>
        <v>6.2645740554941771E-3</v>
      </c>
      <c r="Y83" s="301">
        <f t="shared" si="13"/>
        <v>5.9029261108931447E-3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6.3537074156781873E-3</v>
      </c>
      <c r="C84" s="302">
        <f t="shared" si="14"/>
        <v>5.3856240568443264E-3</v>
      </c>
      <c r="D84" s="302">
        <f t="shared" si="14"/>
        <v>5.8797839622778767E-3</v>
      </c>
      <c r="E84" s="302">
        <f t="shared" si="14"/>
        <v>5.4904746659851155E-3</v>
      </c>
      <c r="F84" s="302">
        <f t="shared" si="14"/>
        <v>9.1196182151232867E-3</v>
      </c>
      <c r="G84" s="302">
        <f t="shared" si="14"/>
        <v>7.2567246363597505E-3</v>
      </c>
      <c r="H84" s="302">
        <f t="shared" si="14"/>
        <v>6.9640267696527008E-3</v>
      </c>
      <c r="I84" s="302">
        <f t="shared" si="14"/>
        <v>9.9335290847433685E-3</v>
      </c>
      <c r="J84" s="302">
        <f t="shared" si="14"/>
        <v>3.2429043078987733E-3</v>
      </c>
      <c r="K84" s="302">
        <f t="shared" si="14"/>
        <v>2.9922858052207316E-3</v>
      </c>
      <c r="L84" s="302">
        <f t="shared" si="14"/>
        <v>3.0975290599646794E-3</v>
      </c>
      <c r="M84" s="302">
        <f t="shared" si="14"/>
        <v>2.926121832916441E-3</v>
      </c>
      <c r="N84" s="302">
        <f t="shared" si="14"/>
        <v>2.7061195951528605E-3</v>
      </c>
      <c r="O84" s="302">
        <f t="shared" si="14"/>
        <v>2.429048506611008E-3</v>
      </c>
      <c r="P84" s="302">
        <f t="shared" si="14"/>
        <v>3.0548475353589333E-3</v>
      </c>
      <c r="Q84" s="302">
        <f t="shared" si="14"/>
        <v>3.4664990302422723E-3</v>
      </c>
      <c r="R84" s="302">
        <f t="shared" si="14"/>
        <v>2.8668289039064498E-3</v>
      </c>
      <c r="S84" s="302">
        <f t="shared" si="14"/>
        <v>2.8013063603835333E-3</v>
      </c>
      <c r="T84" s="302">
        <f t="shared" si="14"/>
        <v>2.7492551976972821E-3</v>
      </c>
      <c r="U84" s="302">
        <f t="shared" si="14"/>
        <v>2.5432296605425674E-3</v>
      </c>
      <c r="V84" s="302">
        <f t="shared" si="14"/>
        <v>2.3783176184223776E-3</v>
      </c>
      <c r="W84" s="302">
        <f t="shared" si="14"/>
        <v>2.208145377712147E-3</v>
      </c>
      <c r="X84" s="302">
        <f t="shared" si="14"/>
        <v>2.4384853560297818E-3</v>
      </c>
      <c r="Y84" s="302">
        <f t="shared" si="14"/>
        <v>2.320010329446212E-3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9.208901782570323E-3</v>
      </c>
      <c r="C85" s="302">
        <f t="shared" si="15"/>
        <v>8.3211650089075207E-3</v>
      </c>
      <c r="D85" s="302">
        <f t="shared" si="15"/>
        <v>9.3406568439124964E-3</v>
      </c>
      <c r="E85" s="302">
        <f t="shared" si="15"/>
        <v>1.0269372069357611E-2</v>
      </c>
      <c r="F85" s="302">
        <f t="shared" si="15"/>
        <v>1.2583277599757664E-2</v>
      </c>
      <c r="G85" s="302">
        <f t="shared" si="15"/>
        <v>8.1215538276717368E-3</v>
      </c>
      <c r="H85" s="302">
        <f t="shared" si="15"/>
        <v>7.7287370981953835E-3</v>
      </c>
      <c r="I85" s="302">
        <f t="shared" si="15"/>
        <v>1.0731686008126072E-2</v>
      </c>
      <c r="J85" s="302">
        <f t="shared" si="15"/>
        <v>2.4422372018057765E-2</v>
      </c>
      <c r="K85" s="302">
        <f t="shared" si="15"/>
        <v>2.905214242399173E-2</v>
      </c>
      <c r="L85" s="302">
        <f t="shared" si="15"/>
        <v>2.9792182794265001E-2</v>
      </c>
      <c r="M85" s="302">
        <f t="shared" si="15"/>
        <v>2.5202964311036351E-2</v>
      </c>
      <c r="N85" s="302">
        <f t="shared" si="15"/>
        <v>3.0226880036888764E-2</v>
      </c>
      <c r="O85" s="302">
        <f t="shared" si="15"/>
        <v>2.8634022708670995E-2</v>
      </c>
      <c r="P85" s="302">
        <f t="shared" si="15"/>
        <v>2.6717590160559558E-2</v>
      </c>
      <c r="Q85" s="302">
        <f t="shared" si="15"/>
        <v>9.3721978611205903E-3</v>
      </c>
      <c r="R85" s="302">
        <f t="shared" si="15"/>
        <v>3.3567674299683839E-3</v>
      </c>
      <c r="S85" s="302">
        <f t="shared" si="15"/>
        <v>3.2086325041805605E-3</v>
      </c>
      <c r="T85" s="302">
        <f t="shared" si="15"/>
        <v>3.0488378315275261E-3</v>
      </c>
      <c r="U85" s="302">
        <f t="shared" si="15"/>
        <v>2.8292213490284171E-3</v>
      </c>
      <c r="V85" s="302">
        <f t="shared" si="15"/>
        <v>2.6421338788722788E-3</v>
      </c>
      <c r="W85" s="302">
        <f t="shared" si="15"/>
        <v>2.4302682776257494E-3</v>
      </c>
      <c r="X85" s="302">
        <f t="shared" si="15"/>
        <v>2.6933734060991697E-3</v>
      </c>
      <c r="Y85" s="302">
        <f t="shared" si="15"/>
        <v>2.5273746599441386E-3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6.3001669610477154E-4</v>
      </c>
      <c r="C86" s="302">
        <f t="shared" si="16"/>
        <v>6.7124148816544193E-4</v>
      </c>
      <c r="D86" s="302">
        <f t="shared" si="16"/>
        <v>5.8202851689405127E-4</v>
      </c>
      <c r="E86" s="302">
        <f t="shared" si="16"/>
        <v>7.7992596025583687E-4</v>
      </c>
      <c r="F86" s="302">
        <f t="shared" si="16"/>
        <v>8.4494077039503604E-4</v>
      </c>
      <c r="G86" s="302">
        <f t="shared" si="16"/>
        <v>8.0583505069515486E-4</v>
      </c>
      <c r="H86" s="302">
        <f t="shared" si="16"/>
        <v>7.7484877040675116E-4</v>
      </c>
      <c r="I86" s="302">
        <f t="shared" si="16"/>
        <v>7.2011036682158042E-4</v>
      </c>
      <c r="J86" s="302">
        <f t="shared" si="16"/>
        <v>7.2688835731311125E-4</v>
      </c>
      <c r="K86" s="302">
        <f t="shared" si="16"/>
        <v>6.1694070952082551E-4</v>
      </c>
      <c r="L86" s="302">
        <f t="shared" si="16"/>
        <v>6.7975506679720393E-4</v>
      </c>
      <c r="M86" s="302">
        <f t="shared" si="16"/>
        <v>7.4139216385352656E-4</v>
      </c>
      <c r="N86" s="302">
        <f t="shared" si="16"/>
        <v>7.8351857820600258E-4</v>
      </c>
      <c r="O86" s="302">
        <f t="shared" si="16"/>
        <v>7.6230130300367429E-4</v>
      </c>
      <c r="P86" s="302">
        <f t="shared" si="16"/>
        <v>8.3752776915183437E-4</v>
      </c>
      <c r="Q86" s="302">
        <f t="shared" si="16"/>
        <v>9.7832234456758237E-4</v>
      </c>
      <c r="R86" s="302">
        <f t="shared" si="16"/>
        <v>1.1517565246883517E-3</v>
      </c>
      <c r="S86" s="302">
        <f t="shared" si="16"/>
        <v>1.2582086345420825E-3</v>
      </c>
      <c r="T86" s="302">
        <f t="shared" si="16"/>
        <v>1.2401613480181285E-3</v>
      </c>
      <c r="U86" s="302">
        <f t="shared" si="16"/>
        <v>1.1477999936959969E-3</v>
      </c>
      <c r="V86" s="302">
        <f t="shared" si="16"/>
        <v>1.0891002453644438E-3</v>
      </c>
      <c r="W86" s="302">
        <f t="shared" si="16"/>
        <v>1.0495702155085447E-3</v>
      </c>
      <c r="X86" s="302">
        <f t="shared" si="16"/>
        <v>1.1327152933652258E-3</v>
      </c>
      <c r="Y86" s="302">
        <f t="shared" si="16"/>
        <v>1.0555411215027934E-3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1.3632593958783797E-2</v>
      </c>
      <c r="C87" s="301">
        <f t="shared" si="17"/>
        <v>1.340110676745607E-2</v>
      </c>
      <c r="D87" s="301">
        <f t="shared" si="17"/>
        <v>1.2726847743903966E-2</v>
      </c>
      <c r="E87" s="301">
        <f t="shared" si="17"/>
        <v>1.5137959381014554E-2</v>
      </c>
      <c r="F87" s="301">
        <f t="shared" si="17"/>
        <v>1.8812823679416751E-2</v>
      </c>
      <c r="G87" s="301">
        <f t="shared" si="17"/>
        <v>1.6459189877844161E-2</v>
      </c>
      <c r="H87" s="301">
        <f t="shared" si="17"/>
        <v>1.5789814548186894E-2</v>
      </c>
      <c r="I87" s="301">
        <f t="shared" si="17"/>
        <v>1.7108884282130334E-2</v>
      </c>
      <c r="J87" s="301">
        <f t="shared" si="17"/>
        <v>1.5037076056391934E-2</v>
      </c>
      <c r="K87" s="301">
        <f t="shared" si="17"/>
        <v>1.415381196690655E-2</v>
      </c>
      <c r="L87" s="301">
        <f t="shared" si="17"/>
        <v>1.5086303702703556E-2</v>
      </c>
      <c r="M87" s="301">
        <f t="shared" si="17"/>
        <v>1.5123767134788765E-2</v>
      </c>
      <c r="N87" s="301">
        <f t="shared" si="17"/>
        <v>1.6247807128254983E-2</v>
      </c>
      <c r="O87" s="301">
        <f t="shared" si="17"/>
        <v>1.5567402678459026E-2</v>
      </c>
      <c r="P87" s="301">
        <f t="shared" si="17"/>
        <v>1.6650533222508947E-2</v>
      </c>
      <c r="Q87" s="301">
        <f t="shared" si="17"/>
        <v>1.6192009267527053E-2</v>
      </c>
      <c r="R87" s="301">
        <f t="shared" si="17"/>
        <v>1.7182490043876765E-2</v>
      </c>
      <c r="S87" s="301">
        <f t="shared" si="17"/>
        <v>1.8501436400531337E-2</v>
      </c>
      <c r="T87" s="301">
        <f t="shared" si="17"/>
        <v>1.8212565309633857E-2</v>
      </c>
      <c r="U87" s="301">
        <f t="shared" si="17"/>
        <v>1.6856424052378156E-2</v>
      </c>
      <c r="V87" s="301">
        <f t="shared" si="17"/>
        <v>1.5966010874259685E-2</v>
      </c>
      <c r="W87" s="301">
        <f t="shared" si="17"/>
        <v>1.5317922695860844E-2</v>
      </c>
      <c r="X87" s="301">
        <f t="shared" si="17"/>
        <v>1.6578647936853735E-2</v>
      </c>
      <c r="Y87" s="301">
        <f t="shared" si="17"/>
        <v>1.549886809786729E-2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4.1342457990830011E-3</v>
      </c>
      <c r="C88" s="302">
        <f t="shared" si="18"/>
        <v>3.4993227770531809E-3</v>
      </c>
      <c r="D88" s="302">
        <f t="shared" si="18"/>
        <v>3.8300615557832251E-3</v>
      </c>
      <c r="E88" s="302">
        <f t="shared" si="18"/>
        <v>3.5449930305303831E-3</v>
      </c>
      <c r="F88" s="302">
        <f t="shared" si="18"/>
        <v>6.040132788217324E-3</v>
      </c>
      <c r="G88" s="302">
        <f t="shared" si="18"/>
        <v>4.8453252539801704E-3</v>
      </c>
      <c r="H88" s="302">
        <f t="shared" si="18"/>
        <v>4.6343140358100013E-3</v>
      </c>
      <c r="I88" s="302">
        <f t="shared" si="18"/>
        <v>6.222124001039199E-3</v>
      </c>
      <c r="J88" s="302">
        <f t="shared" si="18"/>
        <v>2.0592191048372081E-3</v>
      </c>
      <c r="K88" s="302">
        <f t="shared" si="18"/>
        <v>1.9209005828550898E-3</v>
      </c>
      <c r="L88" s="302">
        <f t="shared" si="18"/>
        <v>1.9324452368945392E-3</v>
      </c>
      <c r="M88" s="302">
        <f t="shared" si="18"/>
        <v>1.8440418035848083E-3</v>
      </c>
      <c r="N88" s="302">
        <f t="shared" si="18"/>
        <v>1.6879080396664176E-3</v>
      </c>
      <c r="O88" s="302">
        <f t="shared" si="18"/>
        <v>1.5150884352606846E-3</v>
      </c>
      <c r="P88" s="302">
        <f t="shared" si="18"/>
        <v>1.9054227034619369E-3</v>
      </c>
      <c r="Q88" s="302">
        <f t="shared" si="18"/>
        <v>2.1635966966829759E-3</v>
      </c>
      <c r="R88" s="302">
        <f t="shared" si="18"/>
        <v>1.7905499789876568E-3</v>
      </c>
      <c r="S88" s="302">
        <f t="shared" si="18"/>
        <v>1.7539601637868673E-3</v>
      </c>
      <c r="T88" s="302">
        <f t="shared" si="18"/>
        <v>1.7219573235680468E-3</v>
      </c>
      <c r="U88" s="302">
        <f t="shared" si="18"/>
        <v>1.5928689098493925E-3</v>
      </c>
      <c r="V88" s="302">
        <f t="shared" si="18"/>
        <v>1.4892549029476426E-3</v>
      </c>
      <c r="W88" s="302">
        <f t="shared" si="18"/>
        <v>1.3835854958309842E-3</v>
      </c>
      <c r="X88" s="302">
        <f t="shared" si="18"/>
        <v>1.5301286783507711E-3</v>
      </c>
      <c r="Y88" s="302">
        <f t="shared" si="18"/>
        <v>1.4730729874160877E-3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1.3475715758484443E-3</v>
      </c>
      <c r="C89" s="302">
        <f t="shared" si="19"/>
        <v>1.2176658746835547E-3</v>
      </c>
      <c r="D89" s="302">
        <f t="shared" si="19"/>
        <v>1.3668517658027913E-3</v>
      </c>
      <c r="E89" s="302">
        <f t="shared" si="19"/>
        <v>1.5027539905649498E-3</v>
      </c>
      <c r="F89" s="302">
        <f t="shared" si="19"/>
        <v>1.8413560731571823E-3</v>
      </c>
      <c r="G89" s="302">
        <f t="shared" si="19"/>
        <v>1.1884560557055761E-3</v>
      </c>
      <c r="H89" s="302">
        <f t="shared" si="19"/>
        <v>1.1309737769650227E-3</v>
      </c>
      <c r="I89" s="302">
        <f t="shared" si="19"/>
        <v>1.5704060448177247E-3</v>
      </c>
      <c r="J89" s="302">
        <f t="shared" si="19"/>
        <v>3.5738131563767435E-3</v>
      </c>
      <c r="K89" s="302">
        <f t="shared" si="19"/>
        <v>4.2513040395512547E-3</v>
      </c>
      <c r="L89" s="302">
        <f t="shared" si="19"/>
        <v>4.3595967970924548E-3</v>
      </c>
      <c r="M89" s="302">
        <f t="shared" si="19"/>
        <v>3.6880400219879315E-3</v>
      </c>
      <c r="N89" s="302">
        <f t="shared" si="19"/>
        <v>4.4232076013002077E-3</v>
      </c>
      <c r="O89" s="302">
        <f t="shared" si="19"/>
        <v>4.1901190842795555E-3</v>
      </c>
      <c r="P89" s="302">
        <f t="shared" si="19"/>
        <v>3.909680646576404E-3</v>
      </c>
      <c r="Q89" s="302">
        <f t="shared" si="19"/>
        <v>1.3714672758024132E-3</v>
      </c>
      <c r="R89" s="302">
        <f t="shared" si="19"/>
        <v>4.9120779894957936E-4</v>
      </c>
      <c r="S89" s="302">
        <f t="shared" si="19"/>
        <v>4.6953068477295602E-4</v>
      </c>
      <c r="T89" s="302">
        <f t="shared" si="19"/>
        <v>4.4614735808281783E-4</v>
      </c>
      <c r="U89" s="302">
        <f t="shared" si="19"/>
        <v>4.1401009172997678E-4</v>
      </c>
      <c r="V89" s="302">
        <f t="shared" si="19"/>
        <v>3.8663291224295217E-4</v>
      </c>
      <c r="W89" s="302">
        <f t="shared" si="19"/>
        <v>3.5562986010048795E-4</v>
      </c>
      <c r="X89" s="302">
        <f t="shared" si="19"/>
        <v>3.9413097575597187E-4</v>
      </c>
      <c r="Y89" s="302">
        <f t="shared" si="19"/>
        <v>3.6983978477287462E-4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8.1507765838523538E-3</v>
      </c>
      <c r="C90" s="302">
        <f t="shared" si="20"/>
        <v>8.6841181157193362E-3</v>
      </c>
      <c r="D90" s="302">
        <f t="shared" si="20"/>
        <v>7.5299344223179491E-3</v>
      </c>
      <c r="E90" s="302">
        <f t="shared" si="20"/>
        <v>1.0090212359919222E-2</v>
      </c>
      <c r="F90" s="302">
        <f t="shared" si="20"/>
        <v>1.0931334818042246E-2</v>
      </c>
      <c r="G90" s="302">
        <f t="shared" si="20"/>
        <v>1.0425408568158415E-2</v>
      </c>
      <c r="H90" s="302">
        <f t="shared" si="20"/>
        <v>1.0024526735411867E-2</v>
      </c>
      <c r="I90" s="302">
        <f t="shared" si="20"/>
        <v>9.3163542362734095E-3</v>
      </c>
      <c r="J90" s="302">
        <f t="shared" si="20"/>
        <v>9.404043795177985E-3</v>
      </c>
      <c r="K90" s="302">
        <f t="shared" si="20"/>
        <v>7.9816073445002061E-3</v>
      </c>
      <c r="L90" s="302">
        <f t="shared" si="20"/>
        <v>8.7942616687165607E-3</v>
      </c>
      <c r="M90" s="302">
        <f t="shared" si="20"/>
        <v>9.5916853092160234E-3</v>
      </c>
      <c r="N90" s="302">
        <f t="shared" si="20"/>
        <v>1.013669148728836E-2</v>
      </c>
      <c r="O90" s="302">
        <f t="shared" si="20"/>
        <v>9.8621951589187868E-3</v>
      </c>
      <c r="P90" s="302">
        <f t="shared" si="20"/>
        <v>1.0835429872470607E-2</v>
      </c>
      <c r="Q90" s="302">
        <f t="shared" si="20"/>
        <v>1.2656945295041666E-2</v>
      </c>
      <c r="R90" s="302">
        <f t="shared" si="20"/>
        <v>1.4900732265939527E-2</v>
      </c>
      <c r="S90" s="302">
        <f t="shared" si="20"/>
        <v>1.6277945551971512E-2</v>
      </c>
      <c r="T90" s="302">
        <f t="shared" si="20"/>
        <v>1.6044460627982992E-2</v>
      </c>
      <c r="U90" s="302">
        <f t="shared" si="20"/>
        <v>1.4849545050798784E-2</v>
      </c>
      <c r="V90" s="302">
        <f t="shared" si="20"/>
        <v>1.4090123059069091E-2</v>
      </c>
      <c r="W90" s="302">
        <f t="shared" si="20"/>
        <v>1.3578707339929375E-2</v>
      </c>
      <c r="X90" s="302">
        <f t="shared" si="20"/>
        <v>1.4654388282746992E-2</v>
      </c>
      <c r="Y90" s="302">
        <f t="shared" si="20"/>
        <v>1.3655955325678325E-2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7.7815746525689691E-2</v>
      </c>
      <c r="C91" s="301">
        <f t="shared" si="21"/>
        <v>6.0928019884783809E-2</v>
      </c>
      <c r="D91" s="301">
        <f t="shared" si="21"/>
        <v>6.3101365579823751E-2</v>
      </c>
      <c r="E91" s="301">
        <f t="shared" si="21"/>
        <v>6.3398194365351712E-2</v>
      </c>
      <c r="F91" s="301">
        <f t="shared" si="21"/>
        <v>6.1798561447574729E-2</v>
      </c>
      <c r="G91" s="301">
        <f t="shared" si="21"/>
        <v>8.1300770912055398E-2</v>
      </c>
      <c r="H91" s="301">
        <f t="shared" si="21"/>
        <v>9.4366371194603352E-2</v>
      </c>
      <c r="I91" s="301">
        <f t="shared" si="21"/>
        <v>7.6719432331866649E-2</v>
      </c>
      <c r="J91" s="301">
        <f t="shared" si="21"/>
        <v>4.1771771738680019E-2</v>
      </c>
      <c r="K91" s="301">
        <f t="shared" si="21"/>
        <v>6.1580140416150439E-2</v>
      </c>
      <c r="L91" s="301">
        <f t="shared" si="21"/>
        <v>3.99333746674881E-2</v>
      </c>
      <c r="M91" s="301">
        <f t="shared" si="21"/>
        <v>4.1901520349648835E-2</v>
      </c>
      <c r="N91" s="301">
        <f t="shared" si="21"/>
        <v>3.1503321244259821E-2</v>
      </c>
      <c r="O91" s="301">
        <f t="shared" si="21"/>
        <v>3.9746165708069159E-2</v>
      </c>
      <c r="P91" s="301">
        <f t="shared" si="21"/>
        <v>4.5162603200758211E-2</v>
      </c>
      <c r="Q91" s="301">
        <f t="shared" si="21"/>
        <v>5.6707243482850854E-2</v>
      </c>
      <c r="R91" s="301">
        <f t="shared" si="21"/>
        <v>4.6942377607872871E-2</v>
      </c>
      <c r="S91" s="301">
        <f t="shared" si="21"/>
        <v>4.049597946653101E-2</v>
      </c>
      <c r="T91" s="301">
        <f t="shared" si="21"/>
        <v>4.7390867740280208E-2</v>
      </c>
      <c r="U91" s="301">
        <f t="shared" si="21"/>
        <v>5.0065687247365827E-2</v>
      </c>
      <c r="V91" s="301">
        <f t="shared" si="21"/>
        <v>6.7334151381417573E-2</v>
      </c>
      <c r="W91" s="301">
        <f t="shared" si="21"/>
        <v>8.8515414751412655E-2</v>
      </c>
      <c r="X91" s="301">
        <f t="shared" si="21"/>
        <v>9.0849292746660384E-2</v>
      </c>
      <c r="Y91" s="301">
        <f t="shared" si="21"/>
        <v>8.7271869815925482E-2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0.40710862860305014</v>
      </c>
      <c r="C92" s="235">
        <f t="shared" si="22"/>
        <v>0.41927359410575249</v>
      </c>
      <c r="D92" s="235">
        <f t="shared" si="22"/>
        <v>0.4083293394738568</v>
      </c>
      <c r="E92" s="235">
        <f t="shared" si="22"/>
        <v>0.41434467895267674</v>
      </c>
      <c r="F92" s="235">
        <f t="shared" si="22"/>
        <v>0.39260066249993653</v>
      </c>
      <c r="G92" s="235">
        <f t="shared" si="22"/>
        <v>0.39847913876822888</v>
      </c>
      <c r="H92" s="235">
        <f t="shared" si="22"/>
        <v>0.39139319033193842</v>
      </c>
      <c r="I92" s="235">
        <f t="shared" si="22"/>
        <v>0.38306621046032113</v>
      </c>
      <c r="J92" s="235">
        <f t="shared" si="22"/>
        <v>0.36559513078407307</v>
      </c>
      <c r="K92" s="235">
        <f t="shared" si="22"/>
        <v>0.33327146796967183</v>
      </c>
      <c r="L92" s="235">
        <f t="shared" si="22"/>
        <v>0.35652319622817252</v>
      </c>
      <c r="M92" s="235">
        <f t="shared" si="22"/>
        <v>0.3825142624647096</v>
      </c>
      <c r="N92" s="235">
        <f t="shared" si="22"/>
        <v>0.36485226400388526</v>
      </c>
      <c r="O92" s="235">
        <f t="shared" si="22"/>
        <v>0.36669587627256767</v>
      </c>
      <c r="P92" s="235">
        <f t="shared" si="22"/>
        <v>0.36990183995462583</v>
      </c>
      <c r="Q92" s="235">
        <f t="shared" si="22"/>
        <v>0.44196376255382308</v>
      </c>
      <c r="R92" s="235">
        <f t="shared" si="22"/>
        <v>0.51201425725146532</v>
      </c>
      <c r="S92" s="235">
        <f t="shared" si="22"/>
        <v>0.52401673610417787</v>
      </c>
      <c r="T92" s="235">
        <f t="shared" si="22"/>
        <v>0.50285104773853861</v>
      </c>
      <c r="U92" s="235">
        <f t="shared" si="22"/>
        <v>0.48175365917808388</v>
      </c>
      <c r="V92" s="235">
        <f t="shared" si="22"/>
        <v>0.45414441630748903</v>
      </c>
      <c r="W92" s="235">
        <f t="shared" si="22"/>
        <v>0.43520773037978433</v>
      </c>
      <c r="X92" s="235">
        <f t="shared" si="22"/>
        <v>0.45115853609754575</v>
      </c>
      <c r="Y92" s="235">
        <f t="shared" si="22"/>
        <v>0.44659004969443344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0.35944033673147319</v>
      </c>
      <c r="C96" s="320">
        <f>IF(C$5=0,0,C$5/OIS_fec!C$5)</f>
        <v>0.36123950344646799</v>
      </c>
      <c r="D96" s="320">
        <f>IF(D$5=0,0,D$5/OIS_fec!D$5)</f>
        <v>0.35969232768970144</v>
      </c>
      <c r="E96" s="320">
        <f>IF(E$5=0,0,E$5/OIS_fec!E$5)</f>
        <v>0.36253210499055805</v>
      </c>
      <c r="F96" s="320">
        <f>IF(F$5=0,0,F$5/OIS_fec!F$5)</f>
        <v>0.35268423669990112</v>
      </c>
      <c r="G96" s="320">
        <f>IF(G$5=0,0,G$5/OIS_fec!G$5)</f>
        <v>0.3530570050298511</v>
      </c>
      <c r="H96" s="320">
        <f>IF(H$5=0,0,H$5/OIS_fec!H$5)</f>
        <v>0.35263815969140572</v>
      </c>
      <c r="I96" s="320">
        <f>IF(I$5=0,0,I$5/OIS_fec!I$5)</f>
        <v>0.34901904585153437</v>
      </c>
      <c r="J96" s="320">
        <f>IF(J$5=0,0,J$5/OIS_fec!J$5)</f>
        <v>0.38320017889446145</v>
      </c>
      <c r="K96" s="320">
        <f>IF(K$5=0,0,K$5/OIS_fec!K$5)</f>
        <v>0.38557252112294921</v>
      </c>
      <c r="L96" s="320">
        <f>IF(L$5=0,0,L$5/OIS_fec!L$5)</f>
        <v>0.39596387577965936</v>
      </c>
      <c r="M96" s="320">
        <f>IF(M$5=0,0,M$5/OIS_fec!M$5)</f>
        <v>0.39787721028675388</v>
      </c>
      <c r="N96" s="320">
        <f>IF(N$5=0,0,N$5/OIS_fec!N$5)</f>
        <v>0.39832978255069951</v>
      </c>
      <c r="O96" s="320">
        <f>IF(O$5=0,0,O$5/OIS_fec!O$5)</f>
        <v>0.39775116858402082</v>
      </c>
      <c r="P96" s="320">
        <f>IF(P$5=0,0,P$5/OIS_fec!P$5)</f>
        <v>0.39486850553321728</v>
      </c>
      <c r="Q96" s="320">
        <f>IF(Q$5=0,0,Q$5/OIS_fec!Q$5)</f>
        <v>0.38530468196969675</v>
      </c>
      <c r="R96" s="320">
        <f>IF(R$5=0,0,R$5/OIS_fec!R$5)</f>
        <v>0.39725045629764327</v>
      </c>
      <c r="S96" s="320">
        <f>IF(S$5=0,0,S$5/OIS_fec!S$5)</f>
        <v>0.399393940960174</v>
      </c>
      <c r="T96" s="320">
        <f>IF(T$5=0,0,T$5/OIS_fec!T$5)</f>
        <v>0.39584782394369195</v>
      </c>
      <c r="U96" s="320">
        <f>IF(U$5=0,0,U$5/OIS_fec!U$5)</f>
        <v>0.39544208781157142</v>
      </c>
      <c r="V96" s="320">
        <f>IF(V$5=0,0,V$5/OIS_fec!V$5)</f>
        <v>0.38950019300679933</v>
      </c>
      <c r="W96" s="320">
        <f>IF(W$5=0,0,W$5/OIS_fec!W$5)</f>
        <v>0.37895871395234315</v>
      </c>
      <c r="X96" s="320">
        <f>IF(X$5=0,0,X$5/OIS_fec!X$5)</f>
        <v>0.38083664028969433</v>
      </c>
      <c r="Y96" s="320">
        <f>IF(Y$5=0,0,Y$5/OIS_fec!Y$5)</f>
        <v>0.38244052244938942</v>
      </c>
      <c r="DA96" s="95"/>
    </row>
    <row r="97" spans="1:105" ht="12" customHeight="1" x14ac:dyDescent="0.25">
      <c r="A97" s="55" t="s">
        <v>91</v>
      </c>
      <c r="B97" s="330">
        <f>IF(B$6=0,0,B$6/OIS_fec!B$6)</f>
        <v>0.41015450795276209</v>
      </c>
      <c r="C97" s="330">
        <f>IF(C$6=0,0,C$6/OIS_fec!C$6)</f>
        <v>0.41012381781869389</v>
      </c>
      <c r="D97" s="330">
        <f>IF(D$6=0,0,D$6/OIS_fec!D$6)</f>
        <v>0.40873533191393058</v>
      </c>
      <c r="E97" s="330">
        <f>IF(E$6=0,0,E$6/OIS_fec!E$6)</f>
        <v>0.41116735647558822</v>
      </c>
      <c r="F97" s="330">
        <f>IF(F$6=0,0,F$6/OIS_fec!F$6)</f>
        <v>0.41146780845465147</v>
      </c>
      <c r="G97" s="330">
        <f>IF(G$6=0,0,G$6/OIS_fec!G$6)</f>
        <v>0.41162859583976807</v>
      </c>
      <c r="H97" s="330">
        <f>IF(H$6=0,0,H$6/OIS_fec!H$6)</f>
        <v>0.41341693705382804</v>
      </c>
      <c r="I97" s="330">
        <f>IF(I$6=0,0,I$6/OIS_fec!I$6)</f>
        <v>0.4149954836433718</v>
      </c>
      <c r="J97" s="330">
        <f>IF(J$6=0,0,J$6/OIS_fec!J$6)</f>
        <v>0.41863412109620324</v>
      </c>
      <c r="K97" s="330">
        <f>IF(K$6=0,0,K$6/OIS_fec!K$6)</f>
        <v>0.41844678617177444</v>
      </c>
      <c r="L97" s="330">
        <f>IF(L$6=0,0,L$6/OIS_fec!L$6)</f>
        <v>0.41681293548400589</v>
      </c>
      <c r="M97" s="330">
        <f>IF(M$6=0,0,M$6/OIS_fec!M$6)</f>
        <v>0.41781479873901561</v>
      </c>
      <c r="N97" s="330">
        <f>IF(N$6=0,0,N$6/OIS_fec!N$6)</f>
        <v>0.41508778690470732</v>
      </c>
      <c r="O97" s="330">
        <f>IF(O$6=0,0,O$6/OIS_fec!O$6)</f>
        <v>0.4156387544842422</v>
      </c>
      <c r="P97" s="330">
        <f>IF(P$6=0,0,P$6/OIS_fec!P$6)</f>
        <v>0.41493912310712372</v>
      </c>
      <c r="Q97" s="330">
        <f>IF(Q$6=0,0,Q$6/OIS_fec!Q$6)</f>
        <v>0.41383174455893618</v>
      </c>
      <c r="R97" s="330">
        <f>IF(R$6=0,0,R$6/OIS_fec!R$6)</f>
        <v>0.41334761553848914</v>
      </c>
      <c r="S97" s="330">
        <f>IF(S$6=0,0,S$6/OIS_fec!S$6)</f>
        <v>0.41340842457848354</v>
      </c>
      <c r="T97" s="330">
        <f>IF(T$6=0,0,T$6/OIS_fec!T$6)</f>
        <v>0.41286338904810654</v>
      </c>
      <c r="U97" s="330">
        <f>IF(U$6=0,0,U$6/OIS_fec!U$6)</f>
        <v>0.41354181276338908</v>
      </c>
      <c r="V97" s="330">
        <f>IF(V$6=0,0,V$6/OIS_fec!V$6)</f>
        <v>0.41260765895501555</v>
      </c>
      <c r="W97" s="330">
        <f>IF(W$6=0,0,W$6/OIS_fec!W$6)</f>
        <v>0.41268145258638345</v>
      </c>
      <c r="X97" s="330">
        <f>IF(X$6=0,0,X$6/OIS_fec!X$6)</f>
        <v>0.41233068188969552</v>
      </c>
      <c r="Y97" s="330">
        <f>IF(Y$6=0,0,Y$6/OIS_fec!Y$6)</f>
        <v>0.41161018793136556</v>
      </c>
      <c r="DA97" s="67"/>
    </row>
    <row r="98" spans="1:105" ht="12" customHeight="1" x14ac:dyDescent="0.25">
      <c r="A98" s="173" t="s">
        <v>92</v>
      </c>
      <c r="B98" s="331">
        <f>IF(B$7=0,0,B$7/OIS_fec!B$7)</f>
        <v>0.10590202372755288</v>
      </c>
      <c r="C98" s="331">
        <f>IF(C$7=0,0,C$7/OIS_fec!C$7)</f>
        <v>0.10590473911755865</v>
      </c>
      <c r="D98" s="331">
        <f>IF(D$7=0,0,D$7/OIS_fec!D$7)</f>
        <v>0.10552629705701165</v>
      </c>
      <c r="E98" s="331">
        <f>IF(E$7=0,0,E$7/OIS_fec!E$7)</f>
        <v>0.10621670315543404</v>
      </c>
      <c r="F98" s="331">
        <f>IF(F$7=0,0,F$7/OIS_fec!F$7)</f>
        <v>0.10634497786632879</v>
      </c>
      <c r="G98" s="331">
        <f>IF(G$7=0,0,G$7/OIS_fec!G$7)</f>
        <v>0.10635735274211294</v>
      </c>
      <c r="H98" s="331">
        <f>IF(H$7=0,0,H$7/OIS_fec!H$7)</f>
        <v>0.10678495976795609</v>
      </c>
      <c r="I98" s="331">
        <f>IF(I$7=0,0,I$7/OIS_fec!I$7)</f>
        <v>0.10715293960902446</v>
      </c>
      <c r="J98" s="331">
        <f>IF(J$7=0,0,J$7/OIS_fec!J$7)</f>
        <v>0.10805730699067823</v>
      </c>
      <c r="K98" s="331">
        <f>IF(K$7=0,0,K$7/OIS_fec!K$7)</f>
        <v>0.10799275939439085</v>
      </c>
      <c r="L98" s="331">
        <f>IF(L$7=0,0,L$7/OIS_fec!L$7)</f>
        <v>0.1076013952394235</v>
      </c>
      <c r="M98" s="331">
        <f>IF(M$7=0,0,M$7/OIS_fec!M$7)</f>
        <v>0.10785059444602468</v>
      </c>
      <c r="N98" s="331">
        <f>IF(N$7=0,0,N$7/OIS_fec!N$7)</f>
        <v>0.10722131297977902</v>
      </c>
      <c r="O98" s="331">
        <f>IF(O$7=0,0,O$7/OIS_fec!O$7)</f>
        <v>0.10734306506968166</v>
      </c>
      <c r="P98" s="331">
        <f>IF(P$7=0,0,P$7/OIS_fec!P$7)</f>
        <v>0.10720638756471021</v>
      </c>
      <c r="Q98" s="331">
        <f>IF(Q$7=0,0,Q$7/OIS_fec!Q$7)</f>
        <v>0.10692954820361456</v>
      </c>
      <c r="R98" s="331">
        <f>IF(R$7=0,0,R$7/OIS_fec!R$7)</f>
        <v>0.1068195707465988</v>
      </c>
      <c r="S98" s="331">
        <f>IF(S$7=0,0,S$7/OIS_fec!S$7)</f>
        <v>0.10686466900249372</v>
      </c>
      <c r="T98" s="331">
        <f>IF(T$7=0,0,T$7/OIS_fec!T$7)</f>
        <v>0.10674763717341335</v>
      </c>
      <c r="U98" s="331">
        <f>IF(U$7=0,0,U$7/OIS_fec!U$7)</f>
        <v>0.1068929212907325</v>
      </c>
      <c r="V98" s="331">
        <f>IF(V$7=0,0,V$7/OIS_fec!V$7)</f>
        <v>0.10667184439415194</v>
      </c>
      <c r="W98" s="331">
        <f>IF(W$7=0,0,W$7/OIS_fec!W$7)</f>
        <v>0.10669242149919529</v>
      </c>
      <c r="X98" s="331">
        <f>IF(X$7=0,0,X$7/OIS_fec!X$7)</f>
        <v>0.10662985105864783</v>
      </c>
      <c r="Y98" s="331">
        <f>IF(Y$7=0,0,Y$7/OIS_fec!Y$7)</f>
        <v>0.10642470328105763</v>
      </c>
      <c r="DA98" s="177"/>
    </row>
    <row r="99" spans="1:105" ht="12" customHeight="1" x14ac:dyDescent="0.25">
      <c r="A99" s="173" t="s">
        <v>93</v>
      </c>
      <c r="B99" s="331">
        <f>IF(B$8=0,0,B$8/OIS_fec!B$8)</f>
        <v>0.57983698976954257</v>
      </c>
      <c r="C99" s="331">
        <f>IF(C$8=0,0,C$8/OIS_fec!C$8)</f>
        <v>0.57989835114695887</v>
      </c>
      <c r="D99" s="331">
        <f>IF(D$8=0,0,D$8/OIS_fec!D$8)</f>
        <v>0.57774442632356848</v>
      </c>
      <c r="E99" s="331">
        <f>IF(E$8=0,0,E$8/OIS_fec!E$8)</f>
        <v>0.58178161939802897</v>
      </c>
      <c r="F99" s="331">
        <f>IF(F$8=0,0,F$8/OIS_fec!F$8)</f>
        <v>0.58268912115359583</v>
      </c>
      <c r="G99" s="331">
        <f>IF(G$8=0,0,G$8/OIS_fec!G$8)</f>
        <v>0.58263740515887763</v>
      </c>
      <c r="H99" s="331">
        <f>IF(H$8=0,0,H$8/OIS_fec!H$8)</f>
        <v>0.58482445385926685</v>
      </c>
      <c r="I99" s="331">
        <f>IF(I$8=0,0,I$8/OIS_fec!I$8)</f>
        <v>0.58666367548323772</v>
      </c>
      <c r="J99" s="331">
        <f>IF(J$8=0,0,J$8/OIS_fec!J$8)</f>
        <v>0.59144306211825137</v>
      </c>
      <c r="K99" s="331">
        <f>IF(K$8=0,0,K$8/OIS_fec!K$8)</f>
        <v>0.59102408042956478</v>
      </c>
      <c r="L99" s="331">
        <f>IF(L$8=0,0,L$8/OIS_fec!L$8)</f>
        <v>0.58901968820987805</v>
      </c>
      <c r="M99" s="331">
        <f>IF(M$8=0,0,M$8/OIS_fec!M$8)</f>
        <v>0.59033749942566738</v>
      </c>
      <c r="N99" s="331">
        <f>IF(N$8=0,0,N$8/OIS_fec!N$8)</f>
        <v>0.58721937203351182</v>
      </c>
      <c r="O99" s="331">
        <f>IF(O$8=0,0,O$8/OIS_fec!O$8)</f>
        <v>0.58779839666514533</v>
      </c>
      <c r="P99" s="331">
        <f>IF(P$8=0,0,P$8/OIS_fec!P$8)</f>
        <v>0.58723228586848408</v>
      </c>
      <c r="Q99" s="331">
        <f>IF(Q$8=0,0,Q$8/OIS_fec!Q$8)</f>
        <v>0.58576391223304902</v>
      </c>
      <c r="R99" s="331">
        <f>IF(R$8=0,0,R$8/OIS_fec!R$8)</f>
        <v>0.58522619279608967</v>
      </c>
      <c r="S99" s="331">
        <f>IF(S$8=0,0,S$8/OIS_fec!S$8)</f>
        <v>0.5855870470691612</v>
      </c>
      <c r="T99" s="331">
        <f>IF(T$8=0,0,T$8/OIS_fec!T$8)</f>
        <v>0.58504390490756919</v>
      </c>
      <c r="U99" s="331">
        <f>IF(U$8=0,0,U$8/OIS_fec!U$8)</f>
        <v>0.58571625432567087</v>
      </c>
      <c r="V99" s="331">
        <f>IF(V$8=0,0,V$8/OIS_fec!V$8)</f>
        <v>0.58459471676795971</v>
      </c>
      <c r="W99" s="331">
        <f>IF(W$8=0,0,W$8/OIS_fec!W$8)</f>
        <v>0.5847123457877178</v>
      </c>
      <c r="X99" s="331">
        <f>IF(X$8=0,0,X$8/OIS_fec!X$8)</f>
        <v>0.58448108003987798</v>
      </c>
      <c r="Y99" s="331">
        <f>IF(Y$8=0,0,Y$8/OIS_fec!Y$8)</f>
        <v>0.5832936734116454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0.40650757989240571</v>
      </c>
      <c r="C100" s="331">
        <f>IF(C$9=0,0,C$9/OIS_fec!C$9)</f>
        <v>0.40646995527081736</v>
      </c>
      <c r="D100" s="331">
        <f>IF(D$9=0,0,D$9/OIS_fec!D$9)</f>
        <v>0.40510775360580309</v>
      </c>
      <c r="E100" s="331">
        <f>IF(E$9=0,0,E$9/OIS_fec!E$9)</f>
        <v>0.40747445856182923</v>
      </c>
      <c r="F100" s="331">
        <f>IF(F$9=0,0,F$9/OIS_fec!F$9)</f>
        <v>0.40773632932611142</v>
      </c>
      <c r="G100" s="331">
        <f>IF(G$9=0,0,G$9/OIS_fec!G$9)</f>
        <v>0.40791620145718044</v>
      </c>
      <c r="H100" s="331">
        <f>IF(H$9=0,0,H$9/OIS_fec!H$9)</f>
        <v>0.40971137915650729</v>
      </c>
      <c r="I100" s="331">
        <f>IF(I$9=0,0,I$9/OIS_fec!I$9)</f>
        <v>0.41130255224275258</v>
      </c>
      <c r="J100" s="331">
        <f>IF(J$9=0,0,J$9/OIS_fec!J$9)</f>
        <v>0.41493101678538435</v>
      </c>
      <c r="K100" s="331">
        <f>IF(K$9=0,0,K$9/OIS_fec!K$9)</f>
        <v>0.41475678774302266</v>
      </c>
      <c r="L100" s="331">
        <f>IF(L$9=0,0,L$9/OIS_fec!L$9)</f>
        <v>0.41311722131987161</v>
      </c>
      <c r="M100" s="331">
        <f>IF(M$9=0,0,M$9/OIS_fec!M$9)</f>
        <v>0.41411615260655404</v>
      </c>
      <c r="N100" s="331">
        <f>IF(N$9=0,0,N$9/OIS_fec!N$9)</f>
        <v>0.41136258087427041</v>
      </c>
      <c r="O100" s="331">
        <f>IF(O$9=0,0,O$9/OIS_fec!O$9)</f>
        <v>0.41192276993796079</v>
      </c>
      <c r="P100" s="331">
        <f>IF(P$9=0,0,P$9/OIS_fec!P$9)</f>
        <v>0.41119855898211011</v>
      </c>
      <c r="Q100" s="331">
        <f>IF(Q$9=0,0,Q$9/OIS_fec!Q$9)</f>
        <v>0.4100955669708552</v>
      </c>
      <c r="R100" s="331">
        <f>IF(R$9=0,0,R$9/OIS_fec!R$9)</f>
        <v>0.4096054143023603</v>
      </c>
      <c r="S100" s="331">
        <f>IF(S$9=0,0,S$9/OIS_fec!S$9)</f>
        <v>0.40964431491621167</v>
      </c>
      <c r="T100" s="331">
        <f>IF(T$9=0,0,T$9/OIS_fec!T$9)</f>
        <v>0.4090874355287733</v>
      </c>
      <c r="U100" s="331">
        <f>IF(U$9=0,0,U$9/OIS_fec!U$9)</f>
        <v>0.40978087604299307</v>
      </c>
      <c r="V100" s="331">
        <f>IF(V$9=0,0,V$9/OIS_fec!V$9)</f>
        <v>0.40884143539467976</v>
      </c>
      <c r="W100" s="331">
        <f>IF(W$9=0,0,W$9/OIS_fec!W$9)</f>
        <v>0.40891337424559715</v>
      </c>
      <c r="X100" s="331">
        <f>IF(X$9=0,0,X$9/OIS_fec!X$9)</f>
        <v>0.40854560739689794</v>
      </c>
      <c r="Y100" s="331">
        <f>IF(Y$9=0,0,Y$9/OIS_fec!Y$9)</f>
        <v>0.40784638904654463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0.70068604230354326</v>
      </c>
      <c r="C101" s="332">
        <f>IF(C$10=0,0,C$10/OIS_fec!C$10)</f>
        <v>0.70388628776266382</v>
      </c>
      <c r="D101" s="332">
        <f>IF(D$10=0,0,D$10/OIS_fec!D$10)</f>
        <v>0.69933193552364226</v>
      </c>
      <c r="E101" s="332">
        <f>IF(E$10=0,0,E$10/OIS_fec!E$10)</f>
        <v>0.70489454821299447</v>
      </c>
      <c r="F101" s="332">
        <f>IF(F$10=0,0,F$10/OIS_fec!F$10)</f>
        <v>0.70106314963343741</v>
      </c>
      <c r="G101" s="332">
        <f>IF(G$10=0,0,G$10/OIS_fec!G$10)</f>
        <v>0.70047681025855679</v>
      </c>
      <c r="H101" s="332">
        <f>IF(H$10=0,0,H$10/OIS_fec!H$10)</f>
        <v>0.70091900723264666</v>
      </c>
      <c r="I101" s="332">
        <f>IF(I$10=0,0,I$10/OIS_fec!I$10)</f>
        <v>0.70472804118744747</v>
      </c>
      <c r="J101" s="332">
        <f>IF(J$10=0,0,J$10/OIS_fec!J$10)</f>
        <v>0.72312384810957531</v>
      </c>
      <c r="K101" s="332">
        <f>IF(K$10=0,0,K$10/OIS_fec!K$10)</f>
        <v>0.71749434093379305</v>
      </c>
      <c r="L101" s="332">
        <f>IF(L$10=0,0,L$10/OIS_fec!L$10)</f>
        <v>0.71832964331721105</v>
      </c>
      <c r="M101" s="332">
        <f>IF(M$10=0,0,M$10/OIS_fec!M$10)</f>
        <v>0.72047622754520879</v>
      </c>
      <c r="N101" s="332">
        <f>IF(N$10=0,0,N$10/OIS_fec!N$10)</f>
        <v>0.71631066510837504</v>
      </c>
      <c r="O101" s="332">
        <f>IF(O$10=0,0,O$10/OIS_fec!O$10)</f>
        <v>0.71650941587189843</v>
      </c>
      <c r="P101" s="332">
        <f>IF(P$10=0,0,P$10/OIS_fec!P$10)</f>
        <v>0.71262421405029641</v>
      </c>
      <c r="Q101" s="332">
        <f>IF(Q$10=0,0,Q$10/OIS_fec!Q$10)</f>
        <v>0.70998828381188206</v>
      </c>
      <c r="R101" s="332">
        <f>IF(R$10=0,0,R$10/OIS_fec!R$10)</f>
        <v>0.71424476907509016</v>
      </c>
      <c r="S101" s="332">
        <f>IF(S$10=0,0,S$10/OIS_fec!S$10)</f>
        <v>0.71530717543722833</v>
      </c>
      <c r="T101" s="332">
        <f>IF(T$10=0,0,T$10/OIS_fec!T$10)</f>
        <v>0.71183795760697399</v>
      </c>
      <c r="U101" s="332">
        <f>IF(U$10=0,0,U$10/OIS_fec!U$10)</f>
        <v>0.71240220261728648</v>
      </c>
      <c r="V101" s="332">
        <f>IF(V$10=0,0,V$10/OIS_fec!V$10)</f>
        <v>0.71023709587926032</v>
      </c>
      <c r="W101" s="332">
        <f>IF(W$10=0,0,W$10/OIS_fec!W$10)</f>
        <v>0.70950693872350035</v>
      </c>
      <c r="X101" s="332">
        <f>IF(X$10=0,0,X$10/OIS_fec!X$10)</f>
        <v>0.71026759262995653</v>
      </c>
      <c r="Y101" s="332">
        <f>IF(Y$10=0,0,Y$10/OIS_fec!Y$10)</f>
        <v>0.70849089530162024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0.34198941395815535</v>
      </c>
      <c r="C102" s="348">
        <f>IF(C$16=0,0,C$16/OIS_fec!C$16)</f>
        <v>0.3395213185590103</v>
      </c>
      <c r="D102" s="348">
        <f>IF(D$16=0,0,D$16/OIS_fec!D$16)</f>
        <v>0.34056748869284525</v>
      </c>
      <c r="E102" s="348">
        <f>IF(E$16=0,0,E$16/OIS_fec!E$16)</f>
        <v>0.33990882247511411</v>
      </c>
      <c r="F102" s="348">
        <f>IF(F$16=0,0,F$16/OIS_fec!F$16)</f>
        <v>0.33595368988868723</v>
      </c>
      <c r="G102" s="348">
        <f>IF(G$16=0,0,G$16/OIS_fec!G$16)</f>
        <v>0.34118121837440263</v>
      </c>
      <c r="H102" s="348">
        <f>IF(H$16=0,0,H$16/OIS_fec!H$16)</f>
        <v>0.34201113096419156</v>
      </c>
      <c r="I102" s="348">
        <f>IF(I$16=0,0,I$16/OIS_fec!I$16)</f>
        <v>0.33268075880361087</v>
      </c>
      <c r="J102" s="348">
        <f>IF(J$16=0,0,J$16/OIS_fec!J$16)</f>
        <v>0.39921446441346953</v>
      </c>
      <c r="K102" s="348">
        <f>IF(K$16=0,0,K$16/OIS_fec!K$16)</f>
        <v>0.40201441165780422</v>
      </c>
      <c r="L102" s="348">
        <f>IF(L$16=0,0,L$16/OIS_fec!L$16)</f>
        <v>0.40465384722012349</v>
      </c>
      <c r="M102" s="348">
        <f>IF(M$16=0,0,M$16/OIS_fec!M$16)</f>
        <v>0.4037587115860406</v>
      </c>
      <c r="N102" s="348">
        <f>IF(N$16=0,0,N$16/OIS_fec!N$16)</f>
        <v>0.40358020529463362</v>
      </c>
      <c r="O102" s="348">
        <f>IF(O$16=0,0,O$16/OIS_fec!O$16)</f>
        <v>0.40505363978029374</v>
      </c>
      <c r="P102" s="348">
        <f>IF(P$16=0,0,P$16/OIS_fec!P$16)</f>
        <v>0.40490195993032646</v>
      </c>
      <c r="Q102" s="348">
        <f>IF(Q$16=0,0,Q$16/OIS_fec!Q$16)</f>
        <v>0.3921107118320864</v>
      </c>
      <c r="R102" s="348">
        <f>IF(R$16=0,0,R$16/OIS_fec!R$16)</f>
        <v>0.36757520618822709</v>
      </c>
      <c r="S102" s="348">
        <f>IF(S$16=0,0,S$16/OIS_fec!S$16)</f>
        <v>0.36647156513858614</v>
      </c>
      <c r="T102" s="348">
        <f>IF(T$16=0,0,T$16/OIS_fec!T$16)</f>
        <v>0.37786745812993239</v>
      </c>
      <c r="U102" s="348">
        <f>IF(U$16=0,0,U$16/OIS_fec!U$16)</f>
        <v>0.37825758885850935</v>
      </c>
      <c r="V102" s="348">
        <f>IF(V$16=0,0,V$16/OIS_fec!V$16)</f>
        <v>0.3777450565830297</v>
      </c>
      <c r="W102" s="348">
        <f>IF(W$16=0,0,W$16/OIS_fec!W$16)</f>
        <v>0.37817839211685017</v>
      </c>
      <c r="X102" s="348">
        <f>IF(X$16=0,0,X$16/OIS_fec!X$16)</f>
        <v>0.37672323677257336</v>
      </c>
      <c r="Y102" s="348">
        <f>IF(Y$16=0,0,Y$16/OIS_fec!Y$16)</f>
        <v>0.37762268715664948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0.20751250611719455</v>
      </c>
      <c r="C103" s="348">
        <f>IF(C$27=0,0,C$27/OIS_fec!C$27)</f>
        <v>0.21082505945525937</v>
      </c>
      <c r="D103" s="348">
        <f>IF(D$27=0,0,D$27/OIS_fec!D$27)</f>
        <v>0.21147595234390715</v>
      </c>
      <c r="E103" s="348">
        <f>IF(E$27=0,0,E$27/OIS_fec!E$27)</f>
        <v>0.21531385566887343</v>
      </c>
      <c r="F103" s="348">
        <f>IF(F$27=0,0,F$27/OIS_fec!F$27)</f>
        <v>0.21105598861482885</v>
      </c>
      <c r="G103" s="348">
        <f>IF(G$27=0,0,G$27/OIS_fec!G$27)</f>
        <v>0.21140854350061197</v>
      </c>
      <c r="H103" s="348">
        <f>IF(H$27=0,0,H$27/OIS_fec!H$27)</f>
        <v>0.21338949948593486</v>
      </c>
      <c r="I103" s="348">
        <f>IF(I$27=0,0,I$27/OIS_fec!I$27)</f>
        <v>0.21127240168617664</v>
      </c>
      <c r="J103" s="348">
        <f>IF(J$27=0,0,J$27/OIS_fec!J$27)</f>
        <v>0.2171825232449795</v>
      </c>
      <c r="K103" s="348">
        <f>IF(K$27=0,0,K$27/OIS_fec!K$27)</f>
        <v>0.22423943045787201</v>
      </c>
      <c r="L103" s="348">
        <f>IF(L$27=0,0,L$27/OIS_fec!L$27)</f>
        <v>0.22862089298138935</v>
      </c>
      <c r="M103" s="348">
        <f>IF(M$27=0,0,M$27/OIS_fec!M$27)</f>
        <v>0.22886074470398329</v>
      </c>
      <c r="N103" s="348">
        <f>IF(N$27=0,0,N$27/OIS_fec!N$27)</f>
        <v>0.2323501506658395</v>
      </c>
      <c r="O103" s="348">
        <f>IF(O$27=0,0,O$27/OIS_fec!O$27)</f>
        <v>0.23284144788672109</v>
      </c>
      <c r="P103" s="348">
        <f>IF(P$27=0,0,P$27/OIS_fec!P$27)</f>
        <v>0.23446461637077085</v>
      </c>
      <c r="Q103" s="348">
        <f>IF(Q$27=0,0,Q$27/OIS_fec!Q$27)</f>
        <v>0.23174070110131609</v>
      </c>
      <c r="R103" s="348">
        <f>IF(R$27=0,0,R$27/OIS_fec!R$27)</f>
        <v>0.23058406277177387</v>
      </c>
      <c r="S103" s="348">
        <f>IF(S$27=0,0,S$27/OIS_fec!S$27)</f>
        <v>0.23074977445158062</v>
      </c>
      <c r="T103" s="348">
        <f>IF(T$27=0,0,T$27/OIS_fec!T$27)</f>
        <v>0.23304516033196782</v>
      </c>
      <c r="U103" s="348">
        <f>IF(U$27=0,0,U$27/OIS_fec!U$27)</f>
        <v>0.23429657029164233</v>
      </c>
      <c r="V103" s="348">
        <f>IF(V$27=0,0,V$27/OIS_fec!V$27)</f>
        <v>0.23284109070983322</v>
      </c>
      <c r="W103" s="348">
        <f>IF(W$27=0,0,W$27/OIS_fec!W$27)</f>
        <v>0.23009308919660321</v>
      </c>
      <c r="X103" s="348">
        <f>IF(X$27=0,0,X$27/OIS_fec!X$27)</f>
        <v>0.22748859542505873</v>
      </c>
      <c r="Y103" s="348">
        <f>IF(Y$27=0,0,Y$27/OIS_fec!Y$27)</f>
        <v>0.22831417648835856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0.21859743561364006</v>
      </c>
      <c r="C104" s="348">
        <f>IF(C$35=0,0,C$35/OIS_fec!C$35)</f>
        <v>0.21694249383560013</v>
      </c>
      <c r="D104" s="348">
        <f>IF(D$35=0,0,D$35/OIS_fec!D$35)</f>
        <v>0.21566803604224377</v>
      </c>
      <c r="E104" s="348">
        <f>IF(E$35=0,0,E$35/OIS_fec!E$35)</f>
        <v>0.21515514875484495</v>
      </c>
      <c r="F104" s="348">
        <f>IF(F$35=0,0,F$35/OIS_fec!F$35)</f>
        <v>0.20973423127082499</v>
      </c>
      <c r="G104" s="348">
        <f>IF(G$35=0,0,G$35/OIS_fec!G$35)</f>
        <v>0.21441125908476352</v>
      </c>
      <c r="H104" s="348">
        <f>IF(H$35=0,0,H$35/OIS_fec!H$35)</f>
        <v>0.2133931268879633</v>
      </c>
      <c r="I104" s="348">
        <f>IF(I$35=0,0,I$35/OIS_fec!I$35)</f>
        <v>0.20770200718606294</v>
      </c>
      <c r="J104" s="348">
        <f>IF(J$35=0,0,J$35/OIS_fec!J$35)</f>
        <v>0.23617273222721327</v>
      </c>
      <c r="K104" s="348">
        <f>IF(K$35=0,0,K$35/OIS_fec!K$35)</f>
        <v>0.23380168454895395</v>
      </c>
      <c r="L104" s="348">
        <f>IF(L$35=0,0,L$35/OIS_fec!L$35)</f>
        <v>0.23569668016858317</v>
      </c>
      <c r="M104" s="348">
        <f>IF(M$35=0,0,M$35/OIS_fec!M$35)</f>
        <v>0.2357290672213769</v>
      </c>
      <c r="N104" s="348">
        <f>IF(N$35=0,0,N$35/OIS_fec!N$35)</f>
        <v>0.23430363148529165</v>
      </c>
      <c r="O104" s="348">
        <f>IF(O$35=0,0,O$35/OIS_fec!O$35)</f>
        <v>0.23500304181956855</v>
      </c>
      <c r="P104" s="348">
        <f>IF(P$35=0,0,P$35/OIS_fec!P$35)</f>
        <v>0.23637960228505719</v>
      </c>
      <c r="Q104" s="348">
        <f>IF(Q$35=0,0,Q$35/OIS_fec!Q$35)</f>
        <v>0.24339205686199736</v>
      </c>
      <c r="R104" s="348">
        <f>IF(R$35=0,0,R$35/OIS_fec!R$35)</f>
        <v>0.24447173645883735</v>
      </c>
      <c r="S104" s="348">
        <f>IF(S$35=0,0,S$35/OIS_fec!S$35)</f>
        <v>0.24715720583895442</v>
      </c>
      <c r="T104" s="348">
        <f>IF(T$35=0,0,T$35/OIS_fec!T$35)</f>
        <v>0.25131965448888732</v>
      </c>
      <c r="U104" s="348">
        <f>IF(U$35=0,0,U$35/OIS_fec!U$35)</f>
        <v>0.25075419444791924</v>
      </c>
      <c r="V104" s="348">
        <f>IF(V$35=0,0,V$35/OIS_fec!V$35)</f>
        <v>0.25103708541830683</v>
      </c>
      <c r="W104" s="348">
        <f>IF(W$35=0,0,W$35/OIS_fec!W$35)</f>
        <v>0.25205617923342677</v>
      </c>
      <c r="X104" s="348">
        <f>IF(X$35=0,0,X$35/OIS_fec!X$35)</f>
        <v>0.25159699725596046</v>
      </c>
      <c r="Y104" s="348">
        <f>IF(Y$35=0,0,Y$35/OIS_fec!Y$35)</f>
        <v>0.25046150059441941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0.56071000797973924</v>
      </c>
      <c r="C105" s="348">
        <f>IF(C$54=0,0,C$54/OIS_fec!C$54)</f>
        <v>0.57376986084202664</v>
      </c>
      <c r="D105" s="348">
        <f>IF(D$54=0,0,D$54/OIS_fec!D$54)</f>
        <v>0.55681837741674511</v>
      </c>
      <c r="E105" s="348">
        <f>IF(E$54=0,0,E$54/OIS_fec!E$54)</f>
        <v>0.57767348737137225</v>
      </c>
      <c r="F105" s="348">
        <f>IF(F$54=0,0,F$54/OIS_fec!F$54)</f>
        <v>0.55395994030970497</v>
      </c>
      <c r="G105" s="348">
        <f>IF(G$54=0,0,G$54/OIS_fec!G$54)</f>
        <v>0.57240327504171395</v>
      </c>
      <c r="H105" s="348">
        <f>IF(H$54=0,0,H$54/OIS_fec!H$54)</f>
        <v>0.57246671458541176</v>
      </c>
      <c r="I105" s="348">
        <f>IF(I$54=0,0,I$54/OIS_fec!I$54)</f>
        <v>0.5442224707374812</v>
      </c>
      <c r="J105" s="348">
        <f>IF(J$54=0,0,J$54/OIS_fec!J$54)</f>
        <v>0.58147274057044485</v>
      </c>
      <c r="K105" s="348">
        <f>IF(K$54=0,0,K$54/OIS_fec!K$54)</f>
        <v>0.56427679802977582</v>
      </c>
      <c r="L105" s="348">
        <f>IF(L$54=0,0,L$54/OIS_fec!L$54)</f>
        <v>0.5701833929472363</v>
      </c>
      <c r="M105" s="348">
        <f>IF(M$54=0,0,M$54/OIS_fec!M$54)</f>
        <v>0.5836329611739477</v>
      </c>
      <c r="N105" s="348">
        <f>IF(N$54=0,0,N$54/OIS_fec!N$54)</f>
        <v>0.58010099398094495</v>
      </c>
      <c r="O105" s="348">
        <f>IF(O$54=0,0,O$54/OIS_fec!O$54)</f>
        <v>0.5835367558222978</v>
      </c>
      <c r="P105" s="348">
        <f>IF(P$54=0,0,P$54/OIS_fec!P$54)</f>
        <v>0.58855417951788969</v>
      </c>
      <c r="Q105" s="348">
        <f>IF(Q$54=0,0,Q$54/OIS_fec!Q$54)</f>
        <v>0.62702618050128711</v>
      </c>
      <c r="R105" s="348">
        <f>IF(R$54=0,0,R$54/OIS_fec!R$54)</f>
        <v>0.65363639758847625</v>
      </c>
      <c r="S105" s="348">
        <f>IF(S$54=0,0,S$54/OIS_fec!S$54)</f>
        <v>0.65869881853743995</v>
      </c>
      <c r="T105" s="348">
        <f>IF(T$54=0,0,T$54/OIS_fec!T$54)</f>
        <v>0.65989827826699354</v>
      </c>
      <c r="U105" s="348">
        <f>IF(U$54=0,0,U$54/OIS_fec!U$54)</f>
        <v>0.65979089571506688</v>
      </c>
      <c r="V105" s="348">
        <f>IF(V$54=0,0,V$54/OIS_fec!V$54)</f>
        <v>0.6603880893634605</v>
      </c>
      <c r="W105" s="348">
        <f>IF(W$54=0,0,W$54/OIS_fec!W$54)</f>
        <v>0.66197436090564266</v>
      </c>
      <c r="X105" s="348">
        <f>IF(X$54=0,0,X$54/OIS_fec!X$54)</f>
        <v>0.6610337903278698</v>
      </c>
      <c r="Y105" s="348">
        <f>IF(Y$54=0,0,Y$54/OIS_fec!Y$54)</f>
        <v>0.66001800240717823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0.3114912695884372</v>
      </c>
      <c r="C106" s="348">
        <f>IF(C$68=0,0,C$68/OIS_fec!C$68)</f>
        <v>0.3170273696987842</v>
      </c>
      <c r="D106" s="348">
        <f>IF(D$68=0,0,D$68/OIS_fec!D$68)</f>
        <v>0.31477276500672491</v>
      </c>
      <c r="E106" s="348">
        <f>IF(E$68=0,0,E$68/OIS_fec!E$68)</f>
        <v>0.31806321379494645</v>
      </c>
      <c r="F106" s="348">
        <f>IF(F$68=0,0,F$68/OIS_fec!F$68)</f>
        <v>0.31644786234467248</v>
      </c>
      <c r="G106" s="348">
        <f>IF(G$68=0,0,G$68/OIS_fec!G$68)</f>
        <v>0.31771866061013687</v>
      </c>
      <c r="H106" s="348">
        <f>IF(H$68=0,0,H$68/OIS_fec!H$68)</f>
        <v>0.31971931378538132</v>
      </c>
      <c r="I106" s="348">
        <f>IF(I$68=0,0,I$68/OIS_fec!I$68)</f>
        <v>0.32000309360555612</v>
      </c>
      <c r="J106" s="348">
        <f>IF(J$68=0,0,J$68/OIS_fec!J$68)</f>
        <v>0.32492035481418019</v>
      </c>
      <c r="K106" s="348">
        <f>IF(K$68=0,0,K$68/OIS_fec!K$68)</f>
        <v>0.32301893059221642</v>
      </c>
      <c r="L106" s="348">
        <f>IF(L$68=0,0,L$68/OIS_fec!L$68)</f>
        <v>0.32446959824622318</v>
      </c>
      <c r="M106" s="348">
        <f>IF(M$68=0,0,M$68/OIS_fec!M$68)</f>
        <v>0.32473562640964054</v>
      </c>
      <c r="N106" s="348">
        <f>IF(N$68=0,0,N$68/OIS_fec!N$68)</f>
        <v>0.32403373583244327</v>
      </c>
      <c r="O106" s="348">
        <f>IF(O$68=0,0,O$68/OIS_fec!O$68)</f>
        <v>0.32259745781362659</v>
      </c>
      <c r="P106" s="348">
        <f>IF(P$68=0,0,P$68/OIS_fec!P$68)</f>
        <v>0.32503566795031363</v>
      </c>
      <c r="Q106" s="348">
        <f>IF(Q$68=0,0,Q$68/OIS_fec!Q$68)</f>
        <v>0.32522021544811341</v>
      </c>
      <c r="R106" s="348">
        <f>IF(R$68=0,0,R$68/OIS_fec!R$68)</f>
        <v>0.32170270044637261</v>
      </c>
      <c r="S106" s="348">
        <f>IF(S$68=0,0,S$68/OIS_fec!S$68)</f>
        <v>0.32195998735779191</v>
      </c>
      <c r="T106" s="348">
        <f>IF(T$68=0,0,T$68/OIS_fec!T$68)</f>
        <v>0.32283550089754681</v>
      </c>
      <c r="U106" s="348">
        <f>IF(U$68=0,0,U$68/OIS_fec!U$68)</f>
        <v>0.3224649118706972</v>
      </c>
      <c r="V106" s="348">
        <f>IF(V$68=0,0,V$68/OIS_fec!V$68)</f>
        <v>0.31407463314553474</v>
      </c>
      <c r="W106" s="348">
        <f>IF(W$68=0,0,W$68/OIS_fec!W$68)</f>
        <v>0.30731181195077756</v>
      </c>
      <c r="X106" s="348">
        <f>IF(X$68=0,0,X$68/OIS_fec!X$68)</f>
        <v>0.3062228423547817</v>
      </c>
      <c r="Y106" s="348">
        <f>IF(Y$68=0,0,Y$68/OIS_fec!Y$68)</f>
        <v>0.30758577806980575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0.43834435159327123</v>
      </c>
      <c r="C107" s="333">
        <f>IF(C$69=0,0,C$69/OIS_fec!C$69)</f>
        <v>0.43847261120839959</v>
      </c>
      <c r="D107" s="333">
        <f>IF(D$69=0,0,D$69/OIS_fec!D$69)</f>
        <v>0.43672176955995373</v>
      </c>
      <c r="E107" s="333">
        <f>IF(E$69=0,0,E$69/OIS_fec!E$69)</f>
        <v>0.4401672496166904</v>
      </c>
      <c r="F107" s="333">
        <f>IF(F$69=0,0,F$69/OIS_fec!F$69)</f>
        <v>0.4411643696013044</v>
      </c>
      <c r="G107" s="333">
        <f>IF(G$69=0,0,G$69/OIS_fec!G$69)</f>
        <v>0.44093736695682267</v>
      </c>
      <c r="H107" s="333">
        <f>IF(H$69=0,0,H$69/OIS_fec!H$69)</f>
        <v>0.44229679906316988</v>
      </c>
      <c r="I107" s="333">
        <f>IF(I$69=0,0,I$69/OIS_fec!I$69)</f>
        <v>0.44336423092265803</v>
      </c>
      <c r="J107" s="333">
        <f>IF(J$69=0,0,J$69/OIS_fec!J$69)</f>
        <v>0.44660257070160297</v>
      </c>
      <c r="K107" s="333">
        <f>IF(K$69=0,0,K$69/OIS_fec!K$69)</f>
        <v>0.44618674961868027</v>
      </c>
      <c r="L107" s="333">
        <f>IF(L$69=0,0,L$69/OIS_fec!L$69)</f>
        <v>0.44493733237381422</v>
      </c>
      <c r="M107" s="333">
        <f>IF(M$69=0,0,M$69/OIS_fec!M$69)</f>
        <v>0.44583173191617725</v>
      </c>
      <c r="N107" s="333">
        <f>IF(N$69=0,0,N$69/OIS_fec!N$69)</f>
        <v>0.44406359128370326</v>
      </c>
      <c r="O107" s="333">
        <f>IF(O$69=0,0,O$69/OIS_fec!O$69)</f>
        <v>0.44435051199486525</v>
      </c>
      <c r="P107" s="333">
        <f>IF(P$69=0,0,P$69/OIS_fec!P$69)</f>
        <v>0.44421822403811673</v>
      </c>
      <c r="Q107" s="333">
        <f>IF(Q$69=0,0,Q$69/OIS_fec!Q$69)</f>
        <v>0.44321859269328634</v>
      </c>
      <c r="R107" s="333">
        <f>IF(R$69=0,0,R$69/OIS_fec!R$69)</f>
        <v>0.44292435833044125</v>
      </c>
      <c r="S107" s="333">
        <f>IF(S$69=0,0,S$69/OIS_fec!S$69)</f>
        <v>0.44335721611004675</v>
      </c>
      <c r="T107" s="333">
        <f>IF(T$69=0,0,T$69/OIS_fec!T$69)</f>
        <v>0.44310534335955348</v>
      </c>
      <c r="U107" s="333">
        <f>IF(U$69=0,0,U$69/OIS_fec!U$69)</f>
        <v>0.44341361622847325</v>
      </c>
      <c r="V107" s="333">
        <f>IF(V$69=0,0,V$69/OIS_fec!V$69)</f>
        <v>0.44272967707097483</v>
      </c>
      <c r="W107" s="333">
        <f>IF(W$69=0,0,W$69/OIS_fec!W$69)</f>
        <v>0.44282236749674958</v>
      </c>
      <c r="X107" s="333">
        <f>IF(X$69=0,0,X$69/OIS_fec!X$69)</f>
        <v>0.44281579224271678</v>
      </c>
      <c r="Y107" s="333">
        <f>IF(Y$69=0,0,Y$69/OIS_fec!Y$69)</f>
        <v>0.44186103300157653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BG: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291.58260275714792</v>
      </c>
      <c r="C5" s="223">
        <v>275.61848279632932</v>
      </c>
      <c r="D5" s="223">
        <v>262.44825532326712</v>
      </c>
      <c r="E5" s="223">
        <v>271.21010984807259</v>
      </c>
      <c r="F5" s="223">
        <v>377.04247389477268</v>
      </c>
      <c r="G5" s="223">
        <v>452.27261237722462</v>
      </c>
      <c r="H5" s="223">
        <v>493.5958504881105</v>
      </c>
      <c r="I5" s="223">
        <v>594.71601956601501</v>
      </c>
      <c r="J5" s="223">
        <v>293.18917779332651</v>
      </c>
      <c r="K5" s="223">
        <v>266.22670905098551</v>
      </c>
      <c r="L5" s="223">
        <v>161.20718380433641</v>
      </c>
      <c r="M5" s="223">
        <v>179.16401994365501</v>
      </c>
      <c r="N5" s="223">
        <v>150.3352949795443</v>
      </c>
      <c r="O5" s="223">
        <v>164.77240257664039</v>
      </c>
      <c r="P5" s="223">
        <v>188.58566700469689</v>
      </c>
      <c r="Q5" s="223">
        <v>265.83458436312878</v>
      </c>
      <c r="R5" s="223">
        <v>201.06165132487601</v>
      </c>
      <c r="S5" s="223">
        <v>197.70764044461481</v>
      </c>
      <c r="T5" s="223">
        <v>220.96846341655521</v>
      </c>
      <c r="U5" s="223">
        <v>233.2218239364388</v>
      </c>
      <c r="V5" s="223">
        <v>264.55256414365749</v>
      </c>
      <c r="W5" s="223">
        <v>351.9019759549455</v>
      </c>
      <c r="X5" s="223">
        <v>336.44321889946372</v>
      </c>
      <c r="Y5" s="223">
        <v>321.47790444477312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1.8055400607243051</v>
      </c>
      <c r="C10" s="260">
        <v>1.364216247148919</v>
      </c>
      <c r="D10" s="260">
        <v>1.7642014527920029</v>
      </c>
      <c r="E10" s="260">
        <v>1.4214626609806611</v>
      </c>
      <c r="F10" s="260">
        <v>2.195644950519696</v>
      </c>
      <c r="G10" s="260">
        <v>2.2782399179137292</v>
      </c>
      <c r="H10" s="260">
        <v>2.6124063579795549</v>
      </c>
      <c r="I10" s="260">
        <v>2.7618843447524521</v>
      </c>
      <c r="J10" s="260">
        <v>0.60520305195916246</v>
      </c>
      <c r="K10" s="260">
        <v>0.94569335020262013</v>
      </c>
      <c r="L10" s="260">
        <v>0.52003613610238797</v>
      </c>
      <c r="M10" s="260">
        <v>0.48459243748776393</v>
      </c>
      <c r="N10" s="260">
        <v>0.45198272648557508</v>
      </c>
      <c r="O10" s="260">
        <v>0.49594636111089618</v>
      </c>
      <c r="P10" s="260">
        <v>0.90738268865450855</v>
      </c>
      <c r="Q10" s="260">
        <v>1.3774347694294331</v>
      </c>
      <c r="R10" s="260">
        <v>0.51007051612494092</v>
      </c>
      <c r="S10" s="260">
        <v>0.41116228872912342</v>
      </c>
      <c r="T10" s="260">
        <v>0.80471882176030807</v>
      </c>
      <c r="U10" s="260">
        <v>0.88157883590144914</v>
      </c>
      <c r="V10" s="260">
        <v>1.0805948832257479</v>
      </c>
      <c r="W10" s="260">
        <v>1.4696047448413929</v>
      </c>
      <c r="X10" s="260">
        <v>1.171763752778348</v>
      </c>
      <c r="Y10" s="260">
        <v>1.2488311763775479</v>
      </c>
      <c r="DA10" s="68" t="s">
        <v>3190</v>
      </c>
    </row>
    <row r="11" spans="1:105" ht="12" customHeight="1" x14ac:dyDescent="0.25">
      <c r="A11" s="37" t="s">
        <v>159</v>
      </c>
      <c r="B11" s="226">
        <v>0.70497167751023992</v>
      </c>
      <c r="C11" s="226">
        <v>0.53039878627241199</v>
      </c>
      <c r="D11" s="226">
        <v>0.75297573487056646</v>
      </c>
      <c r="E11" s="226">
        <v>0.68042285199631525</v>
      </c>
      <c r="F11" s="226">
        <v>0.68444770657355936</v>
      </c>
      <c r="G11" s="226">
        <v>1.224887164053341</v>
      </c>
      <c r="H11" s="226">
        <v>1.608868520439231</v>
      </c>
      <c r="I11" s="226">
        <v>1.035131049909249</v>
      </c>
      <c r="J11" s="226">
        <v>0.20304194443167439</v>
      </c>
      <c r="K11" s="226">
        <v>0.51380433791711777</v>
      </c>
      <c r="L11" s="226">
        <v>0.1336959342177626</v>
      </c>
      <c r="M11" s="226">
        <v>0.1278962794112109</v>
      </c>
      <c r="N11" s="226">
        <v>8.7597999270918353E-2</v>
      </c>
      <c r="O11" s="226">
        <v>0.13458273160096329</v>
      </c>
      <c r="P11" s="226">
        <v>0.26890778403685373</v>
      </c>
      <c r="Q11" s="226">
        <v>0.3313049357164134</v>
      </c>
      <c r="R11" s="226">
        <v>0.14407953408738811</v>
      </c>
      <c r="S11" s="226">
        <v>0.1171565300317257</v>
      </c>
      <c r="T11" s="226">
        <v>0.2125134555768648</v>
      </c>
      <c r="U11" s="226">
        <v>0.23336665835855211</v>
      </c>
      <c r="V11" s="226">
        <v>0.38918718367602839</v>
      </c>
      <c r="W11" s="226">
        <v>0.42584234099530532</v>
      </c>
      <c r="X11" s="226">
        <v>0.52490642588735614</v>
      </c>
      <c r="Y11" s="226">
        <v>0.51587110551475845</v>
      </c>
      <c r="DA11" s="69" t="s">
        <v>3191</v>
      </c>
    </row>
    <row r="12" spans="1:105" ht="12" customHeight="1" x14ac:dyDescent="0.25">
      <c r="A12" s="37" t="s">
        <v>35</v>
      </c>
      <c r="B12" s="226">
        <v>1.100568383214064</v>
      </c>
      <c r="C12" s="226">
        <v>0.83381746087650688</v>
      </c>
      <c r="D12" s="226">
        <v>1.011225717921437</v>
      </c>
      <c r="E12" s="226">
        <v>0.74103980898434552</v>
      </c>
      <c r="F12" s="226">
        <v>1.511197243946137</v>
      </c>
      <c r="G12" s="226">
        <v>1.053352753860388</v>
      </c>
      <c r="H12" s="226">
        <v>1.003537837540325</v>
      </c>
      <c r="I12" s="226">
        <v>1.7267532948432041</v>
      </c>
      <c r="J12" s="226">
        <v>0.40216110752748802</v>
      </c>
      <c r="K12" s="226">
        <v>0.43188901228550231</v>
      </c>
      <c r="L12" s="226">
        <v>0.38634020188462542</v>
      </c>
      <c r="M12" s="226">
        <v>0.35669615807655303</v>
      </c>
      <c r="N12" s="226">
        <v>0.36438472721465681</v>
      </c>
      <c r="O12" s="226">
        <v>0.36136362950993289</v>
      </c>
      <c r="P12" s="226">
        <v>0.63847490461765488</v>
      </c>
      <c r="Q12" s="226">
        <v>1.0461298337130189</v>
      </c>
      <c r="R12" s="226">
        <v>0.36599098203755293</v>
      </c>
      <c r="S12" s="226">
        <v>0.29400575869739759</v>
      </c>
      <c r="T12" s="226">
        <v>0.59220536618344322</v>
      </c>
      <c r="U12" s="226">
        <v>0.64821217754289695</v>
      </c>
      <c r="V12" s="226">
        <v>0.6914076995497197</v>
      </c>
      <c r="W12" s="226">
        <v>1.043762403846088</v>
      </c>
      <c r="X12" s="226">
        <v>0.64685732689099151</v>
      </c>
      <c r="Y12" s="226">
        <v>0.7329600708627898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42.466553603689789</v>
      </c>
      <c r="C16" s="261">
        <v>40.287696179702223</v>
      </c>
      <c r="D16" s="261">
        <v>36.874925513855892</v>
      </c>
      <c r="E16" s="261">
        <v>35.619687533089703</v>
      </c>
      <c r="F16" s="261">
        <v>74.752534237725484</v>
      </c>
      <c r="G16" s="261">
        <v>105.3862960504507</v>
      </c>
      <c r="H16" s="261">
        <v>111.722540145381</v>
      </c>
      <c r="I16" s="261">
        <v>166.36199613839381</v>
      </c>
      <c r="J16" s="261">
        <v>34.895684925991723</v>
      </c>
      <c r="K16" s="261">
        <v>27.220452215930941</v>
      </c>
      <c r="L16" s="261">
        <v>16.098978154350021</v>
      </c>
      <c r="M16" s="261">
        <v>16.70750358221979</v>
      </c>
      <c r="N16" s="261">
        <v>14.146458816407501</v>
      </c>
      <c r="O16" s="261">
        <v>15.36485436188153</v>
      </c>
      <c r="P16" s="261">
        <v>17.817852716343712</v>
      </c>
      <c r="Q16" s="261">
        <v>32.966303148777719</v>
      </c>
      <c r="R16" s="261">
        <v>32.011136320724141</v>
      </c>
      <c r="S16" s="261">
        <v>34.236287328325822</v>
      </c>
      <c r="T16" s="261">
        <v>32.833392963078403</v>
      </c>
      <c r="U16" s="261">
        <v>32.067560870899442</v>
      </c>
      <c r="V16" s="261">
        <v>32.343120183977589</v>
      </c>
      <c r="W16" s="261">
        <v>38.174350480776752</v>
      </c>
      <c r="X16" s="261">
        <v>36.891056600969733</v>
      </c>
      <c r="Y16" s="261">
        <v>37.202329062516739</v>
      </c>
      <c r="DA16" s="70" t="s">
        <v>3196</v>
      </c>
    </row>
    <row r="17" spans="1:105" ht="12" customHeight="1" x14ac:dyDescent="0.25">
      <c r="A17" s="46" t="s">
        <v>28</v>
      </c>
      <c r="B17" s="229">
        <v>6.8792937640891756</v>
      </c>
      <c r="C17" s="229">
        <v>5.5395856121031173</v>
      </c>
      <c r="D17" s="229">
        <v>6.1700038129477708</v>
      </c>
      <c r="E17" s="229">
        <v>4.4076388511523277</v>
      </c>
      <c r="F17" s="229">
        <v>42.223603488871397</v>
      </c>
      <c r="G17" s="229">
        <v>62.78161157906807</v>
      </c>
      <c r="H17" s="229">
        <v>67.181472524137291</v>
      </c>
      <c r="I17" s="229">
        <v>125.2961049106802</v>
      </c>
      <c r="J17" s="229">
        <v>10.987162768304341</v>
      </c>
      <c r="K17" s="229">
        <v>5.3962450108521054</v>
      </c>
      <c r="L17" s="229">
        <v>0.48641761189880672</v>
      </c>
      <c r="M17" s="229">
        <v>0.43362771185250792</v>
      </c>
      <c r="N17" s="229">
        <v>0.417607772319605</v>
      </c>
      <c r="O17" s="229">
        <v>0.43673660936627517</v>
      </c>
      <c r="P17" s="229">
        <v>0</v>
      </c>
      <c r="Q17" s="229">
        <v>0</v>
      </c>
      <c r="R17" s="229">
        <v>0</v>
      </c>
      <c r="S17" s="229">
        <v>0.57951917925898844</v>
      </c>
      <c r="T17" s="229">
        <v>0.2317546379677406</v>
      </c>
      <c r="U17" s="229">
        <v>0.1215596829300773</v>
      </c>
      <c r="V17" s="229">
        <v>6.2509475923354513E-2</v>
      </c>
      <c r="W17" s="229">
        <v>5.8251373757022239E-2</v>
      </c>
      <c r="X17" s="229">
        <v>4.4266256264948928E-2</v>
      </c>
      <c r="Y17" s="229">
        <v>2.8885247376282508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5.7170424384934991E-2</v>
      </c>
      <c r="DA18" s="73" t="s">
        <v>3198</v>
      </c>
    </row>
    <row r="19" spans="1:105" ht="12" customHeight="1" x14ac:dyDescent="0.25">
      <c r="A19" s="46" t="s">
        <v>31</v>
      </c>
      <c r="B19" s="229">
        <v>0.77784341373123234</v>
      </c>
      <c r="C19" s="229">
        <v>1.05726950764834</v>
      </c>
      <c r="D19" s="229">
        <v>1.444387789304018</v>
      </c>
      <c r="E19" s="229">
        <v>1.556921967308075</v>
      </c>
      <c r="F19" s="229">
        <v>1.60787135065273</v>
      </c>
      <c r="G19" s="229">
        <v>1.5398401313719601</v>
      </c>
      <c r="H19" s="229">
        <v>2.26564202052643</v>
      </c>
      <c r="I19" s="229">
        <v>1.0026096064984731</v>
      </c>
      <c r="J19" s="229">
        <v>1.0141070427906269</v>
      </c>
      <c r="K19" s="229">
        <v>1.540736308453158</v>
      </c>
      <c r="L19" s="229">
        <v>1.005630124430408</v>
      </c>
      <c r="M19" s="229">
        <v>0.86539719258856318</v>
      </c>
      <c r="N19" s="229">
        <v>0.43525437226030061</v>
      </c>
      <c r="O19" s="229">
        <v>0.43282140891401022</v>
      </c>
      <c r="P19" s="229">
        <v>0.46097652540963008</v>
      </c>
      <c r="Q19" s="229">
        <v>0.79671007756375234</v>
      </c>
      <c r="R19" s="229">
        <v>1.4636157912273311</v>
      </c>
      <c r="S19" s="229">
        <v>1.131216690338263</v>
      </c>
      <c r="T19" s="229">
        <v>1.4321926642041549</v>
      </c>
      <c r="U19" s="229">
        <v>1.4756881397606141</v>
      </c>
      <c r="V19" s="229">
        <v>1.177468170999991</v>
      </c>
      <c r="W19" s="229">
        <v>2.505678684308017</v>
      </c>
      <c r="X19" s="229">
        <v>1.513774673577823</v>
      </c>
      <c r="Y19" s="229">
        <v>1.90516245470185</v>
      </c>
      <c r="DA19" s="73" t="s">
        <v>3199</v>
      </c>
    </row>
    <row r="20" spans="1:105" ht="12" customHeight="1" x14ac:dyDescent="0.25">
      <c r="A20" s="46" t="s">
        <v>159</v>
      </c>
      <c r="B20" s="229">
        <v>7.064414333593124</v>
      </c>
      <c r="C20" s="229">
        <v>4.5505740275919067</v>
      </c>
      <c r="D20" s="229">
        <v>4.88790639496065</v>
      </c>
      <c r="E20" s="229">
        <v>5.3953314152062326</v>
      </c>
      <c r="F20" s="229">
        <v>5.1903862272908254</v>
      </c>
      <c r="G20" s="229">
        <v>8.4969674235192105</v>
      </c>
      <c r="H20" s="229">
        <v>13.460506242384319</v>
      </c>
      <c r="I20" s="229">
        <v>10.635940700260591</v>
      </c>
      <c r="J20" s="229">
        <v>5.6273854155345182</v>
      </c>
      <c r="K20" s="229">
        <v>10.412339208176929</v>
      </c>
      <c r="L20" s="229">
        <v>4.3119701375115014</v>
      </c>
      <c r="M20" s="229">
        <v>3.9987100907541788</v>
      </c>
      <c r="N20" s="229">
        <v>2.3221335953711741</v>
      </c>
      <c r="O20" s="229">
        <v>3.3885007363939779</v>
      </c>
      <c r="P20" s="229">
        <v>4.3982109618603156</v>
      </c>
      <c r="Q20" s="229">
        <v>4.3067746474866473</v>
      </c>
      <c r="R20" s="229">
        <v>3.2562870061344689</v>
      </c>
      <c r="S20" s="229">
        <v>4.0407214656354098</v>
      </c>
      <c r="T20" s="229">
        <v>4.2415336452179133</v>
      </c>
      <c r="U20" s="229">
        <v>5.0974531471417102</v>
      </c>
      <c r="V20" s="229">
        <v>7.0461322739698629</v>
      </c>
      <c r="W20" s="229">
        <v>7.3056447680498584</v>
      </c>
      <c r="X20" s="229">
        <v>10.187411565370089</v>
      </c>
      <c r="Y20" s="229">
        <v>8.8406426448308935</v>
      </c>
      <c r="DA20" s="73" t="s">
        <v>3200</v>
      </c>
    </row>
    <row r="21" spans="1:105" ht="12" customHeight="1" x14ac:dyDescent="0.25">
      <c r="A21" s="46" t="s">
        <v>32</v>
      </c>
      <c r="B21" s="229">
        <v>21.7224308338239</v>
      </c>
      <c r="C21" s="229">
        <v>20.606031494576751</v>
      </c>
      <c r="D21" s="229">
        <v>16.204500711426231</v>
      </c>
      <c r="E21" s="229">
        <v>15.70139676884755</v>
      </c>
      <c r="F21" s="229">
        <v>12.307719329305099</v>
      </c>
      <c r="G21" s="229">
        <v>17.30883146102839</v>
      </c>
      <c r="H21" s="229">
        <v>16.672118401667859</v>
      </c>
      <c r="I21" s="229">
        <v>16.429250239172799</v>
      </c>
      <c r="J21" s="229">
        <v>8.8810569293328019</v>
      </c>
      <c r="K21" s="229">
        <v>6.0389007770679708</v>
      </c>
      <c r="L21" s="229">
        <v>7.058876017306142</v>
      </c>
      <c r="M21" s="229">
        <v>7.3490572512819332</v>
      </c>
      <c r="N21" s="229">
        <v>5.7211212722904854</v>
      </c>
      <c r="O21" s="229">
        <v>5.3062454715924163</v>
      </c>
      <c r="P21" s="229">
        <v>5.8019717293095656</v>
      </c>
      <c r="Q21" s="229">
        <v>6.5004321920280113</v>
      </c>
      <c r="R21" s="229">
        <v>4.2285460569296642</v>
      </c>
      <c r="S21" s="229">
        <v>2.3907311911629439</v>
      </c>
      <c r="T21" s="229">
        <v>1.589826767045101</v>
      </c>
      <c r="U21" s="229">
        <v>1.1940632506973039</v>
      </c>
      <c r="V21" s="229">
        <v>1.1121103587329839</v>
      </c>
      <c r="W21" s="229">
        <v>1.2905915978579461</v>
      </c>
      <c r="X21" s="229">
        <v>1.210007863922226</v>
      </c>
      <c r="Y21" s="229">
        <v>0.75737703993627958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3.1180060800756699</v>
      </c>
      <c r="G22" s="229">
        <v>3.1180060800417921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0.69242112000851752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6.0225712584523619</v>
      </c>
      <c r="C23" s="229">
        <v>8.5342355377821004</v>
      </c>
      <c r="D23" s="229">
        <v>8.1681268052172165</v>
      </c>
      <c r="E23" s="229">
        <v>8.5583985305755128</v>
      </c>
      <c r="F23" s="229">
        <v>10.304947761529739</v>
      </c>
      <c r="G23" s="229">
        <v>12.141039375421251</v>
      </c>
      <c r="H23" s="229">
        <v>12.14280095666515</v>
      </c>
      <c r="I23" s="229">
        <v>12.99809068178171</v>
      </c>
      <c r="J23" s="229">
        <v>8.3859727700294293</v>
      </c>
      <c r="K23" s="229">
        <v>3.8322309113807829</v>
      </c>
      <c r="L23" s="229">
        <v>3.236084263203161</v>
      </c>
      <c r="M23" s="229">
        <v>4.0607113357426039</v>
      </c>
      <c r="N23" s="229">
        <v>5.2503418041659362</v>
      </c>
      <c r="O23" s="229">
        <v>5.8005501356148512</v>
      </c>
      <c r="P23" s="229">
        <v>7.1566934997641987</v>
      </c>
      <c r="Q23" s="229">
        <v>21.362386231699311</v>
      </c>
      <c r="R23" s="229">
        <v>23.062687466432681</v>
      </c>
      <c r="S23" s="229">
        <v>26.094098801930219</v>
      </c>
      <c r="T23" s="229">
        <v>25.338085248643491</v>
      </c>
      <c r="U23" s="229">
        <v>24.17879665036973</v>
      </c>
      <c r="V23" s="229">
        <v>22.944899904351399</v>
      </c>
      <c r="W23" s="229">
        <v>27.014184056803899</v>
      </c>
      <c r="X23" s="229">
        <v>23.24317512182612</v>
      </c>
      <c r="Y23" s="229">
        <v>22.75345176103453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174.23787134439229</v>
      </c>
      <c r="C27" s="261">
        <f t="shared" si="0"/>
        <v>176.89693657526141</v>
      </c>
      <c r="D27" s="261">
        <f t="shared" si="0"/>
        <v>165.9845613129213</v>
      </c>
      <c r="E27" s="261">
        <f t="shared" si="0"/>
        <v>172.29037504710959</v>
      </c>
      <c r="F27" s="261">
        <f t="shared" si="0"/>
        <v>219.13255989798029</v>
      </c>
      <c r="G27" s="261">
        <f t="shared" si="0"/>
        <v>242.0723323365205</v>
      </c>
      <c r="H27" s="261">
        <f t="shared" si="0"/>
        <v>257.88994224747489</v>
      </c>
      <c r="I27" s="261">
        <f t="shared" si="0"/>
        <v>294.29727212099431</v>
      </c>
      <c r="J27" s="261">
        <f t="shared" si="0"/>
        <v>197.94359071919561</v>
      </c>
      <c r="K27" s="261">
        <f t="shared" si="0"/>
        <v>155.14330235511761</v>
      </c>
      <c r="L27" s="261">
        <f t="shared" si="0"/>
        <v>97.283539663659965</v>
      </c>
      <c r="M27" s="261">
        <f t="shared" si="0"/>
        <v>109.32603000845739</v>
      </c>
      <c r="N27" s="261">
        <f t="shared" si="0"/>
        <v>94.012587131408367</v>
      </c>
      <c r="O27" s="261">
        <f t="shared" si="0"/>
        <v>99.036415837972967</v>
      </c>
      <c r="P27" s="261">
        <f t="shared" si="0"/>
        <v>111.80625183453709</v>
      </c>
      <c r="Q27" s="261">
        <f t="shared" si="0"/>
        <v>164.49986099459889</v>
      </c>
      <c r="R27" s="261">
        <f t="shared" si="0"/>
        <v>118.0694270124492</v>
      </c>
      <c r="S27" s="261">
        <f t="shared" si="0"/>
        <v>117.2574414360566</v>
      </c>
      <c r="T27" s="261">
        <f t="shared" si="0"/>
        <v>131.48960312590981</v>
      </c>
      <c r="U27" s="261">
        <f t="shared" si="0"/>
        <v>136.98670810484569</v>
      </c>
      <c r="V27" s="261">
        <f t="shared" si="0"/>
        <v>143.60052314662721</v>
      </c>
      <c r="W27" s="261">
        <f t="shared" si="0"/>
        <v>187.74858806987689</v>
      </c>
      <c r="X27" s="261">
        <f t="shared" si="0"/>
        <v>174.77852721805311</v>
      </c>
      <c r="Y27" s="261">
        <f t="shared" si="0"/>
        <v>166.34521861593441</v>
      </c>
      <c r="DA27" s="70"/>
    </row>
    <row r="28" spans="1:105" ht="12" customHeight="1" x14ac:dyDescent="0.25">
      <c r="A28" s="60" t="s">
        <v>3070</v>
      </c>
      <c r="B28" s="262">
        <v>174.23787134439229</v>
      </c>
      <c r="C28" s="262">
        <v>176.89693657526141</v>
      </c>
      <c r="D28" s="262">
        <v>165.9845613129213</v>
      </c>
      <c r="E28" s="262">
        <v>172.29037504710959</v>
      </c>
      <c r="F28" s="262">
        <v>219.13255989798029</v>
      </c>
      <c r="G28" s="262">
        <v>242.0723323365205</v>
      </c>
      <c r="H28" s="262">
        <v>257.88994224747489</v>
      </c>
      <c r="I28" s="262">
        <v>294.29727212099431</v>
      </c>
      <c r="J28" s="262">
        <v>197.94359071919561</v>
      </c>
      <c r="K28" s="262">
        <v>155.14330235511761</v>
      </c>
      <c r="L28" s="262">
        <v>97.283539663659965</v>
      </c>
      <c r="M28" s="262">
        <v>109.32603000845739</v>
      </c>
      <c r="N28" s="262">
        <v>94.012587131408367</v>
      </c>
      <c r="O28" s="262">
        <v>99.036415837972967</v>
      </c>
      <c r="P28" s="262">
        <v>111.80625183453709</v>
      </c>
      <c r="Q28" s="262">
        <v>164.49986099459889</v>
      </c>
      <c r="R28" s="262">
        <v>118.0694270124492</v>
      </c>
      <c r="S28" s="262">
        <v>117.2574414360566</v>
      </c>
      <c r="T28" s="262">
        <v>131.48960312590981</v>
      </c>
      <c r="U28" s="262">
        <v>136.98670810484569</v>
      </c>
      <c r="V28" s="262">
        <v>143.60052314662721</v>
      </c>
      <c r="W28" s="262">
        <v>187.74858806987689</v>
      </c>
      <c r="X28" s="262">
        <v>174.77852721805311</v>
      </c>
      <c r="Y28" s="262">
        <v>166.34521861593441</v>
      </c>
      <c r="DA28" s="72" t="s">
        <v>3207</v>
      </c>
    </row>
    <row r="29" spans="1:105" ht="12" customHeight="1" x14ac:dyDescent="0.25">
      <c r="A29" s="59" t="s">
        <v>28</v>
      </c>
      <c r="B29" s="230">
        <v>33.927593393593277</v>
      </c>
      <c r="C29" s="230">
        <v>28.321983302419159</v>
      </c>
      <c r="D29" s="230">
        <v>26.504480706631082</v>
      </c>
      <c r="E29" s="230">
        <v>22.12783681032252</v>
      </c>
      <c r="F29" s="230">
        <v>91.915566108283542</v>
      </c>
      <c r="G29" s="230">
        <v>87.980302720019779</v>
      </c>
      <c r="H29" s="230">
        <v>83.483611095676864</v>
      </c>
      <c r="I29" s="230">
        <v>130.41279482174929</v>
      </c>
      <c r="J29" s="230">
        <v>55.824308664154479</v>
      </c>
      <c r="K29" s="230">
        <v>26.54385799151818</v>
      </c>
      <c r="L29" s="230">
        <v>2.414796027887526</v>
      </c>
      <c r="M29" s="230">
        <v>2.4752555078857532</v>
      </c>
      <c r="N29" s="230">
        <v>2.3673600029702389</v>
      </c>
      <c r="O29" s="230">
        <v>2.4921705627932642</v>
      </c>
      <c r="P29" s="230">
        <v>0</v>
      </c>
      <c r="Q29" s="230">
        <v>0</v>
      </c>
      <c r="R29" s="230">
        <v>0</v>
      </c>
      <c r="S29" s="230">
        <v>2.236798748388368</v>
      </c>
      <c r="T29" s="230">
        <v>0.61896491522519659</v>
      </c>
      <c r="U29" s="230">
        <v>0.42112238886589792</v>
      </c>
      <c r="V29" s="230">
        <v>0.17789665290949819</v>
      </c>
      <c r="W29" s="230">
        <v>0.2007270237886371</v>
      </c>
      <c r="X29" s="230">
        <v>0.14538922171798449</v>
      </c>
      <c r="Y29" s="230">
        <v>2.9928060383923341</v>
      </c>
      <c r="DA29" s="71" t="s">
        <v>3208</v>
      </c>
    </row>
    <row r="30" spans="1:105" ht="12" customHeight="1" x14ac:dyDescent="0.25">
      <c r="A30" s="59" t="s">
        <v>31</v>
      </c>
      <c r="B30" s="230">
        <v>1.7924372968569591</v>
      </c>
      <c r="C30" s="230">
        <v>4.9120409724432577</v>
      </c>
      <c r="D30" s="230">
        <v>7.5095779309155306</v>
      </c>
      <c r="E30" s="230">
        <v>7.3970437528124577</v>
      </c>
      <c r="F30" s="230">
        <v>8.2831293695863213</v>
      </c>
      <c r="G30" s="230">
        <v>8.3511605887595426</v>
      </c>
      <c r="H30" s="230">
        <v>10.922358939662381</v>
      </c>
      <c r="I30" s="230">
        <v>4.8026913535483162</v>
      </c>
      <c r="J30" s="230">
        <v>7.323757971928349</v>
      </c>
      <c r="K30" s="230">
        <v>9.7004482417936977</v>
      </c>
      <c r="L30" s="230">
        <v>7.333224420295033</v>
      </c>
      <c r="M30" s="230">
        <v>4.9399037674794757</v>
      </c>
      <c r="N30" s="230">
        <v>2.4673961077964872</v>
      </c>
      <c r="O30" s="230">
        <v>2.46982907113602</v>
      </c>
      <c r="P30" s="230">
        <v>2.441673954645847</v>
      </c>
      <c r="Q30" s="230">
        <v>4.6264411652362423</v>
      </c>
      <c r="R30" s="230">
        <v>3.9268300614092801</v>
      </c>
      <c r="S30" s="230">
        <v>3.3401668955038808</v>
      </c>
      <c r="T30" s="230">
        <v>5.0638807609648397</v>
      </c>
      <c r="U30" s="230">
        <v>4.3145241708715734</v>
      </c>
      <c r="V30" s="230">
        <v>3.3623034619658529</v>
      </c>
      <c r="W30" s="230">
        <v>8.8586495460419403</v>
      </c>
      <c r="X30" s="230">
        <v>4.0553587505773852</v>
      </c>
      <c r="Y30" s="230">
        <v>5.7122181554417466</v>
      </c>
      <c r="DA30" s="71" t="s">
        <v>3209</v>
      </c>
    </row>
    <row r="31" spans="1:105" ht="12" customHeight="1" x14ac:dyDescent="0.25">
      <c r="A31" s="59" t="s">
        <v>159</v>
      </c>
      <c r="B31" s="230">
        <v>31.06111308501676</v>
      </c>
      <c r="C31" s="230">
        <v>18.65812958609002</v>
      </c>
      <c r="D31" s="230">
        <v>20.887145446612649</v>
      </c>
      <c r="E31" s="230">
        <v>24.984248725005671</v>
      </c>
      <c r="F31" s="230">
        <v>23.921931101283519</v>
      </c>
      <c r="G31" s="230">
        <v>35.045423417941869</v>
      </c>
      <c r="H31" s="230">
        <v>55.616269857592357</v>
      </c>
      <c r="I31" s="230">
        <v>46.422424904971777</v>
      </c>
      <c r="J31" s="230">
        <v>30.731227644511431</v>
      </c>
      <c r="K31" s="230">
        <v>52.222339008935577</v>
      </c>
      <c r="L31" s="230">
        <v>21.39102484376685</v>
      </c>
      <c r="M31" s="230">
        <v>22.798385924661691</v>
      </c>
      <c r="N31" s="230">
        <v>13.136810695911199</v>
      </c>
      <c r="O31" s="230">
        <v>19.15435225320045</v>
      </c>
      <c r="P31" s="230">
        <v>23.26727580996846</v>
      </c>
      <c r="Q31" s="230">
        <v>21.440331816670419</v>
      </c>
      <c r="R31" s="230">
        <v>17.559187648481259</v>
      </c>
      <c r="S31" s="230">
        <v>18.06906460841622</v>
      </c>
      <c r="T31" s="230">
        <v>18.61201013077028</v>
      </c>
      <c r="U31" s="230">
        <v>21.245560736502089</v>
      </c>
      <c r="V31" s="230">
        <v>34.860974554746569</v>
      </c>
      <c r="W31" s="230">
        <v>56.53967494398637</v>
      </c>
      <c r="X31" s="230">
        <v>73.343901319859668</v>
      </c>
      <c r="Y31" s="230">
        <v>66.682384167891939</v>
      </c>
      <c r="DA31" s="71" t="s">
        <v>3210</v>
      </c>
    </row>
    <row r="32" spans="1:105" ht="12" customHeight="1" x14ac:dyDescent="0.25">
      <c r="A32" s="59" t="s">
        <v>32</v>
      </c>
      <c r="B32" s="230">
        <v>93.195021305541971</v>
      </c>
      <c r="C32" s="230">
        <v>92.088138691289942</v>
      </c>
      <c r="D32" s="230">
        <v>79.018909022629202</v>
      </c>
      <c r="E32" s="230">
        <v>76.427745901983798</v>
      </c>
      <c r="F32" s="230">
        <v>58.733127529096713</v>
      </c>
      <c r="G32" s="230">
        <v>75.129216092462812</v>
      </c>
      <c r="H32" s="230">
        <v>71.688460990854367</v>
      </c>
      <c r="I32" s="230">
        <v>69.34977939197006</v>
      </c>
      <c r="J32" s="230">
        <v>46.452208630266377</v>
      </c>
      <c r="K32" s="230">
        <v>36.123608812716263</v>
      </c>
      <c r="L32" s="230">
        <v>33.189278784727797</v>
      </c>
      <c r="M32" s="230">
        <v>39.157517142684171</v>
      </c>
      <c r="N32" s="230">
        <v>28.33509544954989</v>
      </c>
      <c r="O32" s="230">
        <v>25.653723570163059</v>
      </c>
      <c r="P32" s="230">
        <v>28.254244992442981</v>
      </c>
      <c r="Q32" s="230">
        <v>30.651753568579782</v>
      </c>
      <c r="R32" s="230">
        <v>20.539206263563809</v>
      </c>
      <c r="S32" s="230">
        <v>10.808354219228571</v>
      </c>
      <c r="T32" s="230">
        <v>12.078060324931551</v>
      </c>
      <c r="U32" s="230">
        <v>10.4759018656856</v>
      </c>
      <c r="V32" s="230">
        <v>7.6806534813979024</v>
      </c>
      <c r="W32" s="230">
        <v>8.8179103222506168</v>
      </c>
      <c r="X32" s="230">
        <v>8.4877950111541196</v>
      </c>
      <c r="Y32" s="230">
        <v>7.6976751201702847</v>
      </c>
      <c r="DA32" s="71" t="s">
        <v>3211</v>
      </c>
    </row>
    <row r="33" spans="1:105" ht="12" customHeight="1" x14ac:dyDescent="0.25">
      <c r="A33" s="59" t="s">
        <v>35</v>
      </c>
      <c r="B33" s="230">
        <v>14.26170626338334</v>
      </c>
      <c r="C33" s="230">
        <v>32.916644023019018</v>
      </c>
      <c r="D33" s="230">
        <v>32.064448206132873</v>
      </c>
      <c r="E33" s="230">
        <v>41.353499856985152</v>
      </c>
      <c r="F33" s="230">
        <v>36.278805789730271</v>
      </c>
      <c r="G33" s="230">
        <v>35.566229517336531</v>
      </c>
      <c r="H33" s="230">
        <v>36.179241363688888</v>
      </c>
      <c r="I33" s="230">
        <v>43.30958164875485</v>
      </c>
      <c r="J33" s="230">
        <v>57.612087808334927</v>
      </c>
      <c r="K33" s="230">
        <v>30.553048300153911</v>
      </c>
      <c r="L33" s="230">
        <v>32.955215586982753</v>
      </c>
      <c r="M33" s="230">
        <v>39.954967665746338</v>
      </c>
      <c r="N33" s="230">
        <v>47.70592487518055</v>
      </c>
      <c r="O33" s="230">
        <v>49.266340380680177</v>
      </c>
      <c r="P33" s="230">
        <v>57.843057077479813</v>
      </c>
      <c r="Q33" s="230">
        <v>107.7813344441125</v>
      </c>
      <c r="R33" s="230">
        <v>76.044203038994851</v>
      </c>
      <c r="S33" s="230">
        <v>82.803056964519584</v>
      </c>
      <c r="T33" s="230">
        <v>95.116686994017925</v>
      </c>
      <c r="U33" s="230">
        <v>100.5295989429205</v>
      </c>
      <c r="V33" s="230">
        <v>97.518694995607319</v>
      </c>
      <c r="W33" s="230">
        <v>113.3316262338094</v>
      </c>
      <c r="X33" s="230">
        <v>88.746082914743951</v>
      </c>
      <c r="Y33" s="230">
        <v>83.260135134038109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8.8132088517345455</v>
      </c>
      <c r="C35" s="261">
        <f t="shared" si="1"/>
        <v>6.7170804175612204</v>
      </c>
      <c r="D35" s="261">
        <f t="shared" si="1"/>
        <v>7.3988472425684764</v>
      </c>
      <c r="E35" s="261">
        <f t="shared" si="1"/>
        <v>6.4354198391164319</v>
      </c>
      <c r="F35" s="261">
        <f t="shared" si="1"/>
        <v>21.583178723242199</v>
      </c>
      <c r="G35" s="261">
        <f t="shared" si="1"/>
        <v>23.719194527863749</v>
      </c>
      <c r="H35" s="261">
        <f t="shared" si="1"/>
        <v>24.989238297738332</v>
      </c>
      <c r="I35" s="261">
        <f t="shared" si="1"/>
        <v>43.297054472044223</v>
      </c>
      <c r="J35" s="261">
        <f t="shared" si="1"/>
        <v>4.3377078959787321</v>
      </c>
      <c r="K35" s="261">
        <f t="shared" si="1"/>
        <v>4.0872499409173537</v>
      </c>
      <c r="L35" s="261">
        <f t="shared" si="1"/>
        <v>3.0396782650254051</v>
      </c>
      <c r="M35" s="261">
        <f t="shared" si="1"/>
        <v>3.1770020776854544</v>
      </c>
      <c r="N35" s="261">
        <f t="shared" si="1"/>
        <v>2.8792771355536089</v>
      </c>
      <c r="O35" s="261">
        <f t="shared" si="1"/>
        <v>2.5966372960029713</v>
      </c>
      <c r="P35" s="261">
        <f t="shared" si="1"/>
        <v>3.2514946777390494</v>
      </c>
      <c r="Q35" s="261">
        <f t="shared" si="1"/>
        <v>3.9706080000095607</v>
      </c>
      <c r="R35" s="261">
        <f t="shared" si="1"/>
        <v>4.5219011709682357</v>
      </c>
      <c r="S35" s="261">
        <f t="shared" si="1"/>
        <v>4.8056202249784175</v>
      </c>
      <c r="T35" s="261">
        <f t="shared" si="1"/>
        <v>5.4223255194530591</v>
      </c>
      <c r="U35" s="261">
        <f t="shared" si="1"/>
        <v>5.4145547306791517</v>
      </c>
      <c r="V35" s="261">
        <f t="shared" si="1"/>
        <v>5.2497625917865616</v>
      </c>
      <c r="W35" s="261">
        <f t="shared" si="1"/>
        <v>5.4041563516429925</v>
      </c>
      <c r="X35" s="261">
        <f t="shared" si="1"/>
        <v>5.7586296351570514</v>
      </c>
      <c r="Y35" s="261">
        <f t="shared" si="1"/>
        <v>6.098853895080115</v>
      </c>
      <c r="DA35" s="70"/>
    </row>
    <row r="36" spans="1:105" ht="12" customHeight="1" x14ac:dyDescent="0.25">
      <c r="A36" s="60" t="s">
        <v>3080</v>
      </c>
      <c r="B36" s="262">
        <v>5.6758565081554764</v>
      </c>
      <c r="C36" s="262">
        <v>4.6274950552771186</v>
      </c>
      <c r="D36" s="262">
        <v>5.1594044250921414</v>
      </c>
      <c r="E36" s="262">
        <v>4.9623529909933097</v>
      </c>
      <c r="F36" s="262">
        <v>12.90149225885817</v>
      </c>
      <c r="G36" s="262">
        <v>10.718517660947731</v>
      </c>
      <c r="H36" s="262">
        <v>11.184156677373711</v>
      </c>
      <c r="I36" s="262">
        <v>18.8390071298303</v>
      </c>
      <c r="J36" s="262">
        <v>4.2217565926808414</v>
      </c>
      <c r="K36" s="262">
        <v>4.0170114520185924</v>
      </c>
      <c r="L36" s="262">
        <v>2.9904690811663071</v>
      </c>
      <c r="M36" s="262">
        <v>3.1130040103447221</v>
      </c>
      <c r="N36" s="262">
        <v>2.8449322722741388</v>
      </c>
      <c r="O36" s="262">
        <v>2.568521313504283</v>
      </c>
      <c r="P36" s="262">
        <v>3.1892743195258828</v>
      </c>
      <c r="Q36" s="262">
        <v>3.3665719602371769</v>
      </c>
      <c r="R36" s="262">
        <v>2.4174284434258309</v>
      </c>
      <c r="S36" s="262">
        <v>2.467300567549874</v>
      </c>
      <c r="T36" s="262">
        <v>2.5643274678362928</v>
      </c>
      <c r="U36" s="262">
        <v>2.5858249790417092</v>
      </c>
      <c r="V36" s="262">
        <v>2.502372690686971</v>
      </c>
      <c r="W36" s="262">
        <v>2.524552103461088</v>
      </c>
      <c r="X36" s="262">
        <v>2.6952612774740849</v>
      </c>
      <c r="Y36" s="262">
        <v>2.730953492371925</v>
      </c>
      <c r="DA36" s="72" t="s">
        <v>3214</v>
      </c>
    </row>
    <row r="37" spans="1:105" ht="12" customHeight="1" x14ac:dyDescent="0.25">
      <c r="A37" s="59" t="s">
        <v>28</v>
      </c>
      <c r="B37" s="230">
        <v>0.47059382706196512</v>
      </c>
      <c r="C37" s="230">
        <v>0</v>
      </c>
      <c r="D37" s="230">
        <v>1.103259615005427</v>
      </c>
      <c r="E37" s="230">
        <v>0.33600496517934358</v>
      </c>
      <c r="F37" s="230">
        <v>10.631502962161241</v>
      </c>
      <c r="G37" s="230">
        <v>8.7426042730771982</v>
      </c>
      <c r="H37" s="230">
        <v>9.5092637884986093</v>
      </c>
      <c r="I37" s="230">
        <v>17.549782663609431</v>
      </c>
      <c r="J37" s="230">
        <v>0.39529345900215862</v>
      </c>
      <c r="K37" s="230">
        <v>0.20983302314304261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2.235158579014403E-2</v>
      </c>
      <c r="T37" s="230">
        <v>2.4925919238637909E-2</v>
      </c>
      <c r="U37" s="230">
        <v>9.3147373970101106E-3</v>
      </c>
      <c r="V37" s="230">
        <v>6.7660556841337106E-3</v>
      </c>
      <c r="W37" s="230">
        <v>5.1163075304243447E-3</v>
      </c>
      <c r="X37" s="230">
        <v>3.7278738217600168E-3</v>
      </c>
      <c r="Y37" s="230">
        <v>0.43395687556688828</v>
      </c>
      <c r="DA37" s="71" t="s">
        <v>3215</v>
      </c>
    </row>
    <row r="38" spans="1:105" ht="12" customHeight="1" x14ac:dyDescent="0.25">
      <c r="A38" s="59" t="s">
        <v>31</v>
      </c>
      <c r="B38" s="230">
        <v>0.25990340804425899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0.35947070703831652</v>
      </c>
      <c r="K38" s="230">
        <v>0.36237724046445641</v>
      </c>
      <c r="L38" s="230">
        <v>0.36267987037975452</v>
      </c>
      <c r="M38" s="230">
        <v>0</v>
      </c>
      <c r="N38" s="230">
        <v>0</v>
      </c>
      <c r="O38" s="230">
        <v>0</v>
      </c>
      <c r="P38" s="230">
        <v>0</v>
      </c>
      <c r="Q38" s="230">
        <v>0.32034801656066197</v>
      </c>
      <c r="R38" s="230">
        <v>0.21428054503680041</v>
      </c>
      <c r="S38" s="230">
        <v>0.1186019872645699</v>
      </c>
      <c r="T38" s="230">
        <v>0.1057171891318112</v>
      </c>
      <c r="U38" s="230">
        <v>0.15369429958579051</v>
      </c>
      <c r="V38" s="230">
        <v>0.12637655191606181</v>
      </c>
      <c r="W38" s="230">
        <v>0.144383575310645</v>
      </c>
      <c r="X38" s="230">
        <v>0.16230299260334849</v>
      </c>
      <c r="Y38" s="230">
        <v>0.15085180321912001</v>
      </c>
      <c r="DA38" s="71" t="s">
        <v>3216</v>
      </c>
    </row>
    <row r="39" spans="1:105" ht="12" customHeight="1" x14ac:dyDescent="0.25">
      <c r="A39" s="59" t="s">
        <v>159</v>
      </c>
      <c r="B39" s="230">
        <v>0.52935208262498568</v>
      </c>
      <c r="C39" s="230">
        <v>0.56839036236099783</v>
      </c>
      <c r="D39" s="230">
        <v>0.85411455737486386</v>
      </c>
      <c r="E39" s="230">
        <v>0.94541335116120495</v>
      </c>
      <c r="F39" s="230">
        <v>0.24118215661236531</v>
      </c>
      <c r="G39" s="230">
        <v>0.38176573194418661</v>
      </c>
      <c r="H39" s="230">
        <v>0.3678730748726311</v>
      </c>
      <c r="I39" s="230">
        <v>0.169821120659465</v>
      </c>
      <c r="J39" s="230">
        <v>0.38266092278499519</v>
      </c>
      <c r="K39" s="230">
        <v>0.38444500880047089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0.1058453559362031</v>
      </c>
      <c r="T39" s="230">
        <v>0.12779920523280211</v>
      </c>
      <c r="U39" s="230">
        <v>0.14748033179680931</v>
      </c>
      <c r="V39" s="230">
        <v>0.1449581478260675</v>
      </c>
      <c r="W39" s="230">
        <v>0.1754417994217975</v>
      </c>
      <c r="X39" s="230">
        <v>0.21071206042215651</v>
      </c>
      <c r="Y39" s="230">
        <v>0.14285751640218919</v>
      </c>
      <c r="DA39" s="71" t="s">
        <v>3217</v>
      </c>
    </row>
    <row r="40" spans="1:105" ht="12" customHeight="1" x14ac:dyDescent="0.25">
      <c r="A40" s="59" t="s">
        <v>32</v>
      </c>
      <c r="B40" s="230">
        <v>2.4506576000257518</v>
      </c>
      <c r="C40" s="230">
        <v>2.021692228301835</v>
      </c>
      <c r="D40" s="230">
        <v>1.1675009527142071</v>
      </c>
      <c r="E40" s="230">
        <v>1.273327223636544</v>
      </c>
      <c r="F40" s="230">
        <v>0.50995002072903983</v>
      </c>
      <c r="G40" s="230">
        <v>0.59494069138856542</v>
      </c>
      <c r="H40" s="230">
        <v>0.38700014480175859</v>
      </c>
      <c r="I40" s="230">
        <v>0.37936628377765491</v>
      </c>
      <c r="J40" s="230">
        <v>0.3834117085214952</v>
      </c>
      <c r="K40" s="230">
        <v>1.159535457343724</v>
      </c>
      <c r="L40" s="230">
        <v>0</v>
      </c>
      <c r="M40" s="230">
        <v>0.38940359960776388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4.1854785168195987E-3</v>
      </c>
      <c r="T40" s="230">
        <v>3.2782560153261E-3</v>
      </c>
      <c r="U40" s="230">
        <v>1.040548986578287E-3</v>
      </c>
      <c r="V40" s="230">
        <v>0</v>
      </c>
      <c r="W40" s="230">
        <v>0</v>
      </c>
      <c r="X40" s="230">
        <v>3.021301763356038E-2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1.9653495903985141</v>
      </c>
      <c r="C41" s="230">
        <v>2.0374124646142882</v>
      </c>
      <c r="D41" s="230">
        <v>2.034529299997645</v>
      </c>
      <c r="E41" s="230">
        <v>2.4076074510162182</v>
      </c>
      <c r="F41" s="230">
        <v>1.5188571193555209</v>
      </c>
      <c r="G41" s="230">
        <v>0.99920696453778379</v>
      </c>
      <c r="H41" s="230">
        <v>0.92001966920071265</v>
      </c>
      <c r="I41" s="230">
        <v>0.74003706178374884</v>
      </c>
      <c r="J41" s="230">
        <v>2.7009197953338759</v>
      </c>
      <c r="K41" s="230">
        <v>1.900820722266898</v>
      </c>
      <c r="L41" s="230">
        <v>2.627789210786553</v>
      </c>
      <c r="M41" s="230">
        <v>2.723600410736958</v>
      </c>
      <c r="N41" s="230">
        <v>2.8449322722741388</v>
      </c>
      <c r="O41" s="230">
        <v>2.568521313504283</v>
      </c>
      <c r="P41" s="230">
        <v>3.1892743195258828</v>
      </c>
      <c r="Q41" s="230">
        <v>3.0462239436765151</v>
      </c>
      <c r="R41" s="230">
        <v>2.2031478983890311</v>
      </c>
      <c r="S41" s="230">
        <v>2.2163161600421368</v>
      </c>
      <c r="T41" s="230">
        <v>2.3026068982177161</v>
      </c>
      <c r="U41" s="230">
        <v>2.2742950612755211</v>
      </c>
      <c r="V41" s="230">
        <v>2.2242719352607079</v>
      </c>
      <c r="W41" s="230">
        <v>2.199610421198221</v>
      </c>
      <c r="X41" s="230">
        <v>2.288305332993259</v>
      </c>
      <c r="Y41" s="230">
        <v>2.0032872971837268</v>
      </c>
      <c r="DA41" s="71" t="s">
        <v>3219</v>
      </c>
    </row>
    <row r="42" spans="1:105" ht="12" customHeight="1" x14ac:dyDescent="0.25">
      <c r="A42" s="60" t="s">
        <v>3087</v>
      </c>
      <c r="B42" s="262">
        <v>3.1373523435790691</v>
      </c>
      <c r="C42" s="262">
        <v>2.0895853622841019</v>
      </c>
      <c r="D42" s="262">
        <v>2.239442817476335</v>
      </c>
      <c r="E42" s="262">
        <v>1.4730668481231219</v>
      </c>
      <c r="F42" s="262">
        <v>8.681686464384029</v>
      </c>
      <c r="G42" s="262">
        <v>13.00067686691602</v>
      </c>
      <c r="H42" s="262">
        <v>13.80508162036462</v>
      </c>
      <c r="I42" s="262">
        <v>24.45804734221392</v>
      </c>
      <c r="J42" s="262">
        <v>0.1159513032978909</v>
      </c>
      <c r="K42" s="262">
        <v>7.023848889876104E-2</v>
      </c>
      <c r="L42" s="262">
        <v>4.9209183859097831E-2</v>
      </c>
      <c r="M42" s="262">
        <v>6.3998067340732434E-2</v>
      </c>
      <c r="N42" s="262">
        <v>3.4344863279469923E-2</v>
      </c>
      <c r="O42" s="262">
        <v>2.8115982498688481E-2</v>
      </c>
      <c r="P42" s="262">
        <v>6.2220358213166682E-2</v>
      </c>
      <c r="Q42" s="262">
        <v>0.60403603977238396</v>
      </c>
      <c r="R42" s="262">
        <v>2.1044727275424049</v>
      </c>
      <c r="S42" s="262">
        <v>2.338319657428543</v>
      </c>
      <c r="T42" s="262">
        <v>2.8579980516167658</v>
      </c>
      <c r="U42" s="262">
        <v>2.828729751637443</v>
      </c>
      <c r="V42" s="262">
        <v>2.747389901099591</v>
      </c>
      <c r="W42" s="262">
        <v>2.8796042481819049</v>
      </c>
      <c r="X42" s="262">
        <v>3.063368357682966</v>
      </c>
      <c r="Y42" s="262">
        <v>3.36790040270819</v>
      </c>
      <c r="DA42" s="72" t="s">
        <v>3220</v>
      </c>
    </row>
    <row r="43" spans="1:105" ht="12" customHeight="1" x14ac:dyDescent="0.25">
      <c r="A43" s="64" t="s">
        <v>28</v>
      </c>
      <c r="B43" s="229">
        <v>0.26012261657518571</v>
      </c>
      <c r="C43" s="229">
        <v>0</v>
      </c>
      <c r="D43" s="229">
        <v>0.47887054727086759</v>
      </c>
      <c r="E43" s="229">
        <v>9.9742556788847039E-2</v>
      </c>
      <c r="F43" s="229">
        <v>7.1541627519313664</v>
      </c>
      <c r="G43" s="229">
        <v>10.604057083724211</v>
      </c>
      <c r="H43" s="229">
        <v>11.7376898890715</v>
      </c>
      <c r="I43" s="229">
        <v>22.784290715218329</v>
      </c>
      <c r="J43" s="229">
        <v>1.085680586983493E-2</v>
      </c>
      <c r="K43" s="229">
        <v>3.6689849263984269E-3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2.1183131522437761E-2</v>
      </c>
      <c r="T43" s="229">
        <v>2.778047246785249E-2</v>
      </c>
      <c r="U43" s="229">
        <v>1.0189736357708619E-2</v>
      </c>
      <c r="V43" s="229">
        <v>7.4285469650658782E-3</v>
      </c>
      <c r="W43" s="229">
        <v>5.8358632723074224E-3</v>
      </c>
      <c r="X43" s="229">
        <v>4.2370106388040559E-3</v>
      </c>
      <c r="Y43" s="229">
        <v>0.53349183211414064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1.055900752745681E-2</v>
      </c>
      <c r="DA44" s="73" t="s">
        <v>3222</v>
      </c>
    </row>
    <row r="45" spans="1:105" ht="12" customHeight="1" x14ac:dyDescent="0.25">
      <c r="A45" s="64" t="s">
        <v>31</v>
      </c>
      <c r="B45" s="229">
        <v>0.14366264636186729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9.8729275512398386E-3</v>
      </c>
      <c r="K45" s="229">
        <v>6.3362601987943176E-3</v>
      </c>
      <c r="L45" s="229">
        <v>5.9680203804516694E-3</v>
      </c>
      <c r="M45" s="229">
        <v>0</v>
      </c>
      <c r="N45" s="229">
        <v>0</v>
      </c>
      <c r="O45" s="229">
        <v>0</v>
      </c>
      <c r="P45" s="229">
        <v>0</v>
      </c>
      <c r="Q45" s="229">
        <v>5.7477383391088398E-2</v>
      </c>
      <c r="R45" s="229">
        <v>0.18654019079622189</v>
      </c>
      <c r="S45" s="229">
        <v>0.1124019350857737</v>
      </c>
      <c r="T45" s="229">
        <v>0.11782407837952701</v>
      </c>
      <c r="U45" s="229">
        <v>0.16813188882432531</v>
      </c>
      <c r="V45" s="229">
        <v>0.13875058010430039</v>
      </c>
      <c r="W45" s="229">
        <v>0.1646896319795578</v>
      </c>
      <c r="X45" s="229">
        <v>0.18446963047838719</v>
      </c>
      <c r="Y45" s="229">
        <v>0.18545207924626031</v>
      </c>
      <c r="DA45" s="73" t="s">
        <v>3223</v>
      </c>
    </row>
    <row r="46" spans="1:105" ht="12" customHeight="1" x14ac:dyDescent="0.25">
      <c r="A46" s="64" t="s">
        <v>159</v>
      </c>
      <c r="B46" s="229">
        <v>0.29260147690760951</v>
      </c>
      <c r="C46" s="229">
        <v>0.25666157760632569</v>
      </c>
      <c r="D46" s="229">
        <v>0.37072897435850027</v>
      </c>
      <c r="E46" s="229">
        <v>0.28064449826447918</v>
      </c>
      <c r="F46" s="229">
        <v>0.16229656403311571</v>
      </c>
      <c r="G46" s="229">
        <v>0.4630503094612809</v>
      </c>
      <c r="H46" s="229">
        <v>0.45408142706238658</v>
      </c>
      <c r="I46" s="229">
        <v>0.2204730313106702</v>
      </c>
      <c r="J46" s="229">
        <v>1.0509850993071709E-2</v>
      </c>
      <c r="K46" s="229">
        <v>6.7221208615790137E-3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0.1003121709970351</v>
      </c>
      <c r="T46" s="229">
        <v>0.14243495970571471</v>
      </c>
      <c r="U46" s="229">
        <v>0.1613341992270495</v>
      </c>
      <c r="V46" s="229">
        <v>0.15915157358519089</v>
      </c>
      <c r="W46" s="229">
        <v>0.20011587411131929</v>
      </c>
      <c r="X46" s="229">
        <v>0.23949019854741041</v>
      </c>
      <c r="Y46" s="229">
        <v>0.17562417476879591</v>
      </c>
      <c r="DA46" s="73" t="s">
        <v>3224</v>
      </c>
    </row>
    <row r="47" spans="1:105" ht="12" customHeight="1" x14ac:dyDescent="0.25">
      <c r="A47" s="64" t="s">
        <v>32</v>
      </c>
      <c r="B47" s="229">
        <v>1.3546107717316589</v>
      </c>
      <c r="C47" s="229">
        <v>0.91291258809352893</v>
      </c>
      <c r="D47" s="229">
        <v>0.50675454132594255</v>
      </c>
      <c r="E47" s="229">
        <v>0.37798522663664691</v>
      </c>
      <c r="F47" s="229">
        <v>0.34315613292221481</v>
      </c>
      <c r="G47" s="229">
        <v>0.72161393285780639</v>
      </c>
      <c r="H47" s="229">
        <v>0.47769078529537889</v>
      </c>
      <c r="I47" s="229">
        <v>0.49251844668510508</v>
      </c>
      <c r="J47" s="229">
        <v>1.0530471458210689E-2</v>
      </c>
      <c r="K47" s="229">
        <v>2.027477873069803E-2</v>
      </c>
      <c r="L47" s="229">
        <v>0</v>
      </c>
      <c r="M47" s="229">
        <v>8.0054756459056499E-3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3.9666779233723439E-3</v>
      </c>
      <c r="T47" s="229">
        <v>3.653686754916854E-3</v>
      </c>
      <c r="U47" s="229">
        <v>1.1382950896626459E-3</v>
      </c>
      <c r="V47" s="229">
        <v>0</v>
      </c>
      <c r="W47" s="229">
        <v>0</v>
      </c>
      <c r="X47" s="229">
        <v>3.4339380371874277E-2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1.086354832002747</v>
      </c>
      <c r="C49" s="229">
        <v>0.92001119658424779</v>
      </c>
      <c r="D49" s="229">
        <v>0.88308875452102442</v>
      </c>
      <c r="E49" s="229">
        <v>0.71469456643314888</v>
      </c>
      <c r="F49" s="229">
        <v>1.0220710154973329</v>
      </c>
      <c r="G49" s="229">
        <v>1.2119555408727229</v>
      </c>
      <c r="H49" s="229">
        <v>1.135619518935348</v>
      </c>
      <c r="I49" s="229">
        <v>0.96076514899980581</v>
      </c>
      <c r="J49" s="229">
        <v>7.4181247425533697E-2</v>
      </c>
      <c r="K49" s="229">
        <v>3.3236344181291247E-2</v>
      </c>
      <c r="L49" s="229">
        <v>4.3241163478646157E-2</v>
      </c>
      <c r="M49" s="229">
        <v>5.5992591694826781E-2</v>
      </c>
      <c r="N49" s="229">
        <v>3.4344863279469923E-2</v>
      </c>
      <c r="O49" s="229">
        <v>2.8115982498688481E-2</v>
      </c>
      <c r="P49" s="229">
        <v>6.2220358213166682E-2</v>
      </c>
      <c r="Q49" s="229">
        <v>0.54655865638129553</v>
      </c>
      <c r="R49" s="229">
        <v>1.917932536746183</v>
      </c>
      <c r="S49" s="229">
        <v>2.1004557418999248</v>
      </c>
      <c r="T49" s="229">
        <v>2.566304854308755</v>
      </c>
      <c r="U49" s="229">
        <v>2.4879356321386972</v>
      </c>
      <c r="V49" s="229">
        <v>2.4420592004450339</v>
      </c>
      <c r="W49" s="229">
        <v>2.5089628788187199</v>
      </c>
      <c r="X49" s="229">
        <v>2.6008321376464898</v>
      </c>
      <c r="Y49" s="229">
        <v>2.4627733090515371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1.9723547350193105</v>
      </c>
      <c r="C54" s="261">
        <f t="shared" si="2"/>
        <v>1.6509101975985521</v>
      </c>
      <c r="D54" s="261">
        <f t="shared" si="2"/>
        <v>1.7354605829975922</v>
      </c>
      <c r="E54" s="261">
        <f t="shared" si="2"/>
        <v>1.7202399280459066</v>
      </c>
      <c r="F54" s="261">
        <f t="shared" si="2"/>
        <v>3.5611769990542412</v>
      </c>
      <c r="G54" s="261">
        <f t="shared" si="2"/>
        <v>3.3840515907430491</v>
      </c>
      <c r="H54" s="261">
        <f t="shared" si="2"/>
        <v>3.4952890256689857</v>
      </c>
      <c r="I54" s="261">
        <f t="shared" si="2"/>
        <v>5.4488406083721816</v>
      </c>
      <c r="J54" s="261">
        <f t="shared" si="2"/>
        <v>1.4641376869863207</v>
      </c>
      <c r="K54" s="261">
        <f t="shared" si="2"/>
        <v>1.3208166106067365</v>
      </c>
      <c r="L54" s="261">
        <f t="shared" si="2"/>
        <v>1.1441824989629281</v>
      </c>
      <c r="M54" s="261">
        <f t="shared" si="2"/>
        <v>1.1675641315059195</v>
      </c>
      <c r="N54" s="261">
        <f t="shared" si="2"/>
        <v>1.1062214589737682</v>
      </c>
      <c r="O54" s="261">
        <f t="shared" si="2"/>
        <v>0.99852443926684453</v>
      </c>
      <c r="P54" s="261">
        <f t="shared" si="2"/>
        <v>1.2418996414998247</v>
      </c>
      <c r="Q54" s="261">
        <f t="shared" si="2"/>
        <v>1.33474884900321</v>
      </c>
      <c r="R54" s="261">
        <f t="shared" si="2"/>
        <v>1.0856404921870328</v>
      </c>
      <c r="S54" s="261">
        <f t="shared" si="2"/>
        <v>1.1127701734010067</v>
      </c>
      <c r="T54" s="261">
        <f t="shared" si="2"/>
        <v>1.187770531214611</v>
      </c>
      <c r="U54" s="261">
        <f t="shared" si="2"/>
        <v>1.1923129415922558</v>
      </c>
      <c r="V54" s="261">
        <f t="shared" si="2"/>
        <v>1.1559154160781488</v>
      </c>
      <c r="W54" s="261">
        <f t="shared" si="2"/>
        <v>1.1708988120084842</v>
      </c>
      <c r="X54" s="261">
        <f t="shared" si="2"/>
        <v>1.243445811378739</v>
      </c>
      <c r="Y54" s="261">
        <f t="shared" si="2"/>
        <v>1.2098769660203619</v>
      </c>
      <c r="DA54" s="70"/>
    </row>
    <row r="55" spans="1:105" ht="12" customHeight="1" x14ac:dyDescent="0.25">
      <c r="A55" s="60" t="s">
        <v>3102</v>
      </c>
      <c r="B55" s="262">
        <v>1.736315687226528</v>
      </c>
      <c r="C55" s="262">
        <v>1.493700013602256</v>
      </c>
      <c r="D55" s="262">
        <v>1.566975856917868</v>
      </c>
      <c r="E55" s="262">
        <v>1.609413582105609</v>
      </c>
      <c r="F55" s="262">
        <v>2.9080093653701762</v>
      </c>
      <c r="G55" s="262">
        <v>2.4059442402540689</v>
      </c>
      <c r="H55" s="262">
        <v>2.456662195296726</v>
      </c>
      <c r="I55" s="262">
        <v>3.6087367330959008</v>
      </c>
      <c r="J55" s="262">
        <v>1.455414077960774</v>
      </c>
      <c r="K55" s="262">
        <v>1.3155322101880209</v>
      </c>
      <c r="L55" s="262">
        <v>1.140480240616162</v>
      </c>
      <c r="M55" s="262">
        <v>1.1627492298878079</v>
      </c>
      <c r="N55" s="262">
        <v>1.1036375194166921</v>
      </c>
      <c r="O55" s="262">
        <v>0.99640913023873001</v>
      </c>
      <c r="P55" s="262">
        <v>1.237218486022972</v>
      </c>
      <c r="Q55" s="262">
        <v>1.2893041312773881</v>
      </c>
      <c r="R55" s="262">
        <v>0.92731025563211833</v>
      </c>
      <c r="S55" s="262">
        <v>0.93684643741892193</v>
      </c>
      <c r="T55" s="262">
        <v>0.97274873422776964</v>
      </c>
      <c r="U55" s="262">
        <v>0.9794931483656143</v>
      </c>
      <c r="V55" s="262">
        <v>0.94921523543115782</v>
      </c>
      <c r="W55" s="262">
        <v>0.95425147045247882</v>
      </c>
      <c r="X55" s="262">
        <v>1.012972956882215</v>
      </c>
      <c r="Y55" s="262">
        <v>0.95649260970375816</v>
      </c>
      <c r="DA55" s="72" t="s">
        <v>3232</v>
      </c>
    </row>
    <row r="56" spans="1:105" ht="12" customHeight="1" x14ac:dyDescent="0.25">
      <c r="A56" s="60" t="s">
        <v>3104</v>
      </c>
      <c r="B56" s="262">
        <v>0.23603904779278251</v>
      </c>
      <c r="C56" s="262">
        <v>0.15721018399629599</v>
      </c>
      <c r="D56" s="262">
        <v>0.1684847260797242</v>
      </c>
      <c r="E56" s="262">
        <v>0.1108263459402975</v>
      </c>
      <c r="F56" s="262">
        <v>0.65316763368406494</v>
      </c>
      <c r="G56" s="262">
        <v>0.97810735048898012</v>
      </c>
      <c r="H56" s="262">
        <v>1.0386268303722599</v>
      </c>
      <c r="I56" s="262">
        <v>1.8401038752762811</v>
      </c>
      <c r="J56" s="262">
        <v>8.7236090255466518E-3</v>
      </c>
      <c r="K56" s="262">
        <v>5.2844004187155638E-3</v>
      </c>
      <c r="L56" s="262">
        <v>3.70225834676598E-3</v>
      </c>
      <c r="M56" s="262">
        <v>4.8149016181115289E-3</v>
      </c>
      <c r="N56" s="262">
        <v>2.583939557076107E-3</v>
      </c>
      <c r="O56" s="262">
        <v>2.1153090281144931E-3</v>
      </c>
      <c r="P56" s="262">
        <v>4.6811554768526661E-3</v>
      </c>
      <c r="Q56" s="262">
        <v>4.5444717725821988E-2</v>
      </c>
      <c r="R56" s="262">
        <v>0.15833023655491449</v>
      </c>
      <c r="S56" s="262">
        <v>0.17592373598208469</v>
      </c>
      <c r="T56" s="262">
        <v>0.21502179698684121</v>
      </c>
      <c r="U56" s="262">
        <v>0.21281979322664141</v>
      </c>
      <c r="V56" s="262">
        <v>0.20670018064699111</v>
      </c>
      <c r="W56" s="262">
        <v>0.2166473415560054</v>
      </c>
      <c r="X56" s="262">
        <v>0.23047285449652399</v>
      </c>
      <c r="Y56" s="262">
        <v>0.25338435631660372</v>
      </c>
      <c r="DA56" s="72" t="s">
        <v>3233</v>
      </c>
    </row>
    <row r="57" spans="1:105" ht="12" customHeight="1" x14ac:dyDescent="0.25">
      <c r="A57" s="64" t="s">
        <v>28</v>
      </c>
      <c r="B57" s="229">
        <v>1.957035359813309E-2</v>
      </c>
      <c r="C57" s="229">
        <v>0</v>
      </c>
      <c r="D57" s="229">
        <v>3.602787816457937E-2</v>
      </c>
      <c r="E57" s="229">
        <v>7.5041422035496174E-3</v>
      </c>
      <c r="F57" s="229">
        <v>0.53824421958104318</v>
      </c>
      <c r="G57" s="229">
        <v>0.79779739814853035</v>
      </c>
      <c r="H57" s="229">
        <v>0.8830863866386085</v>
      </c>
      <c r="I57" s="229">
        <v>1.71417861180326</v>
      </c>
      <c r="J57" s="229">
        <v>8.1681298080262855E-4</v>
      </c>
      <c r="K57" s="229">
        <v>2.7603648349079071E-4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1.59371522425864E-3</v>
      </c>
      <c r="T57" s="229">
        <v>2.090066894133102E-3</v>
      </c>
      <c r="U57" s="229">
        <v>7.6662593286835976E-4</v>
      </c>
      <c r="V57" s="229">
        <v>5.588875459610691E-4</v>
      </c>
      <c r="W57" s="229">
        <v>4.3906181359052717E-4</v>
      </c>
      <c r="X57" s="229">
        <v>3.1877196028619841E-4</v>
      </c>
      <c r="Y57" s="229">
        <v>4.0137316522693978E-2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7.94408089840011E-4</v>
      </c>
      <c r="DA58" s="73" t="s">
        <v>3235</v>
      </c>
    </row>
    <row r="59" spans="1:105" ht="12" customHeight="1" x14ac:dyDescent="0.25">
      <c r="A59" s="64" t="s">
        <v>31</v>
      </c>
      <c r="B59" s="229">
        <v>1.08084749613944E-2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7.4279078755409443E-4</v>
      </c>
      <c r="K59" s="229">
        <v>4.7670923125725279E-4</v>
      </c>
      <c r="L59" s="229">
        <v>4.4900466812175559E-4</v>
      </c>
      <c r="M59" s="229">
        <v>0</v>
      </c>
      <c r="N59" s="229">
        <v>0</v>
      </c>
      <c r="O59" s="229">
        <v>0</v>
      </c>
      <c r="P59" s="229">
        <v>0</v>
      </c>
      <c r="Q59" s="229">
        <v>4.3243172457245191E-3</v>
      </c>
      <c r="R59" s="229">
        <v>1.403437172134585E-2</v>
      </c>
      <c r="S59" s="229">
        <v>8.4565719186789016E-3</v>
      </c>
      <c r="T59" s="229">
        <v>8.8645074642904314E-3</v>
      </c>
      <c r="U59" s="229">
        <v>1.264942110277056E-2</v>
      </c>
      <c r="V59" s="229">
        <v>1.043891511756492E-2</v>
      </c>
      <c r="W59" s="229">
        <v>1.239044253137739E-2</v>
      </c>
      <c r="X59" s="229">
        <v>1.387859288865608E-2</v>
      </c>
      <c r="Y59" s="229">
        <v>1.395250752949921E-2</v>
      </c>
      <c r="DA59" s="73" t="s">
        <v>3236</v>
      </c>
    </row>
    <row r="60" spans="1:105" ht="12" customHeight="1" x14ac:dyDescent="0.25">
      <c r="A60" s="64" t="s">
        <v>159</v>
      </c>
      <c r="B60" s="229">
        <v>2.2013904218754311E-2</v>
      </c>
      <c r="C60" s="229">
        <v>1.9309961951573092E-2</v>
      </c>
      <c r="D60" s="229">
        <v>2.789183506145455E-2</v>
      </c>
      <c r="E60" s="229">
        <v>2.1114319618644191E-2</v>
      </c>
      <c r="F60" s="229">
        <v>1.22103998018645E-2</v>
      </c>
      <c r="G60" s="229">
        <v>3.4837640837212358E-2</v>
      </c>
      <c r="H60" s="229">
        <v>3.4162865985884888E-2</v>
      </c>
      <c r="I60" s="229">
        <v>1.6587312700489291E-2</v>
      </c>
      <c r="J60" s="229">
        <v>7.9070979258219791E-4</v>
      </c>
      <c r="K60" s="229">
        <v>5.0573950055766862E-4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7.5469971909995041E-3</v>
      </c>
      <c r="T60" s="229">
        <v>1.0716109821119601E-2</v>
      </c>
      <c r="U60" s="229">
        <v>1.2137996180091501E-2</v>
      </c>
      <c r="V60" s="229">
        <v>1.1973786100453229E-2</v>
      </c>
      <c r="W60" s="229">
        <v>1.5055739745052241E-2</v>
      </c>
      <c r="X60" s="229">
        <v>1.8018071364068491E-2</v>
      </c>
      <c r="Y60" s="229">
        <v>1.3213104057840441E-2</v>
      </c>
      <c r="DA60" s="73" t="s">
        <v>3237</v>
      </c>
    </row>
    <row r="61" spans="1:105" ht="12" customHeight="1" x14ac:dyDescent="0.25">
      <c r="A61" s="64" t="s">
        <v>32</v>
      </c>
      <c r="B61" s="229">
        <v>0.1019142900362376</v>
      </c>
      <c r="C61" s="229">
        <v>6.8683078728039762E-2</v>
      </c>
      <c r="D61" s="229">
        <v>3.8125733516685328E-2</v>
      </c>
      <c r="E61" s="229">
        <v>2.8437759997741442E-2</v>
      </c>
      <c r="F61" s="229">
        <v>2.5817389310762238E-2</v>
      </c>
      <c r="G61" s="229">
        <v>5.4290703412499558E-2</v>
      </c>
      <c r="H61" s="229">
        <v>3.5939118642912528E-2</v>
      </c>
      <c r="I61" s="229">
        <v>3.7054679374427968E-2</v>
      </c>
      <c r="J61" s="229">
        <v>7.9226117553936283E-4</v>
      </c>
      <c r="K61" s="229">
        <v>1.5253752023095691E-3</v>
      </c>
      <c r="L61" s="229">
        <v>0</v>
      </c>
      <c r="M61" s="229">
        <v>6.0229283856343423E-4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2.9843344878036429E-4</v>
      </c>
      <c r="T61" s="229">
        <v>2.7488552388089168E-4</v>
      </c>
      <c r="U61" s="229">
        <v>8.5639755962079906E-5</v>
      </c>
      <c r="V61" s="229">
        <v>0</v>
      </c>
      <c r="W61" s="229">
        <v>0</v>
      </c>
      <c r="X61" s="229">
        <v>2.5835270499215751E-3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8.173202497826311E-2</v>
      </c>
      <c r="C63" s="229">
        <v>6.9217143316683188E-2</v>
      </c>
      <c r="D63" s="229">
        <v>6.6439279337004942E-2</v>
      </c>
      <c r="E63" s="229">
        <v>5.3770124120362271E-2</v>
      </c>
      <c r="F63" s="229">
        <v>7.6895624990394928E-2</v>
      </c>
      <c r="G63" s="229">
        <v>9.118160809073779E-2</v>
      </c>
      <c r="H63" s="229">
        <v>8.5438459104853759E-2</v>
      </c>
      <c r="I63" s="229">
        <v>7.2283271398104518E-2</v>
      </c>
      <c r="J63" s="229">
        <v>5.5810342890683677E-3</v>
      </c>
      <c r="K63" s="229">
        <v>2.5005400011002821E-3</v>
      </c>
      <c r="L63" s="229">
        <v>3.2532536786442239E-3</v>
      </c>
      <c r="M63" s="229">
        <v>4.212608779548095E-3</v>
      </c>
      <c r="N63" s="229">
        <v>2.583939557076107E-3</v>
      </c>
      <c r="O63" s="229">
        <v>2.1153090281144931E-3</v>
      </c>
      <c r="P63" s="229">
        <v>4.6811554768526661E-3</v>
      </c>
      <c r="Q63" s="229">
        <v>4.112040048009747E-2</v>
      </c>
      <c r="R63" s="229">
        <v>0.1442958648335686</v>
      </c>
      <c r="S63" s="229">
        <v>0.15802801819936729</v>
      </c>
      <c r="T63" s="229">
        <v>0.1930762272834172</v>
      </c>
      <c r="U63" s="229">
        <v>0.18718011025494899</v>
      </c>
      <c r="V63" s="229">
        <v>0.18372859188301191</v>
      </c>
      <c r="W63" s="229">
        <v>0.1887620974659853</v>
      </c>
      <c r="X63" s="229">
        <v>0.19567389123359169</v>
      </c>
      <c r="Y63" s="229">
        <v>0.18528702011673009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62.287074161587668</v>
      </c>
      <c r="C68" s="261">
        <v>48.701643179056958</v>
      </c>
      <c r="D68" s="261">
        <v>48.690259218131807</v>
      </c>
      <c r="E68" s="261">
        <v>53.722924839730382</v>
      </c>
      <c r="F68" s="261">
        <v>55.817379086250646</v>
      </c>
      <c r="G68" s="261">
        <v>75.432497953732835</v>
      </c>
      <c r="H68" s="261">
        <v>92.88643441386769</v>
      </c>
      <c r="I68" s="261">
        <v>82.548971881458172</v>
      </c>
      <c r="J68" s="261">
        <v>53.942853513215013</v>
      </c>
      <c r="K68" s="261">
        <v>77.509194578210199</v>
      </c>
      <c r="L68" s="261">
        <v>43.120769086235661</v>
      </c>
      <c r="M68" s="261">
        <v>48.301327706298657</v>
      </c>
      <c r="N68" s="261">
        <v>37.738767710715472</v>
      </c>
      <c r="O68" s="261">
        <v>46.280024280405208</v>
      </c>
      <c r="P68" s="261">
        <v>53.560785445922761</v>
      </c>
      <c r="Q68" s="261">
        <v>61.685628601309922</v>
      </c>
      <c r="R68" s="261">
        <v>44.8634758124225</v>
      </c>
      <c r="S68" s="261">
        <v>39.884358993123811</v>
      </c>
      <c r="T68" s="261">
        <v>49.23065245513903</v>
      </c>
      <c r="U68" s="261">
        <v>56.679108452520822</v>
      </c>
      <c r="V68" s="261">
        <v>81.122647921962368</v>
      </c>
      <c r="W68" s="261">
        <v>117.934377495799</v>
      </c>
      <c r="X68" s="261">
        <v>116.5997958811267</v>
      </c>
      <c r="Y68" s="261">
        <v>109.3727947288439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0.99999999999999978</v>
      </c>
      <c r="E73" s="232">
        <f t="shared" si="3"/>
        <v>1.0000000000000004</v>
      </c>
      <c r="F73" s="232">
        <f t="shared" si="3"/>
        <v>0.99999999999999967</v>
      </c>
      <c r="G73" s="232">
        <f t="shared" si="3"/>
        <v>0.99999999999999989</v>
      </c>
      <c r="H73" s="232">
        <f t="shared" si="3"/>
        <v>0.99999999999999989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0.99999999999999978</v>
      </c>
      <c r="L73" s="232">
        <f t="shared" si="3"/>
        <v>0.99999999999999978</v>
      </c>
      <c r="M73" s="232">
        <f t="shared" si="3"/>
        <v>0.99999999999999978</v>
      </c>
      <c r="N73" s="232">
        <f t="shared" si="3"/>
        <v>1</v>
      </c>
      <c r="O73" s="232">
        <f t="shared" si="3"/>
        <v>1.0000000000000002</v>
      </c>
      <c r="P73" s="232">
        <f t="shared" si="3"/>
        <v>1.0000000000000004</v>
      </c>
      <c r="Q73" s="232">
        <f t="shared" si="3"/>
        <v>0.99999999999999989</v>
      </c>
      <c r="R73" s="232">
        <f t="shared" si="3"/>
        <v>1.0000000000000002</v>
      </c>
      <c r="S73" s="232">
        <f t="shared" si="3"/>
        <v>0.99999999999999978</v>
      </c>
      <c r="T73" s="232">
        <f t="shared" si="3"/>
        <v>1</v>
      </c>
      <c r="U73" s="232">
        <f t="shared" si="3"/>
        <v>1.0000000000000002</v>
      </c>
      <c r="V73" s="232">
        <f t="shared" si="3"/>
        <v>1.0000000000000007</v>
      </c>
      <c r="W73" s="232">
        <f t="shared" si="3"/>
        <v>1</v>
      </c>
      <c r="X73" s="232">
        <f t="shared" si="3"/>
        <v>0.99999999999999989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6.1922077780068915E-3</v>
      </c>
      <c r="C78" s="300">
        <f t="shared" si="8"/>
        <v>4.9496544401088603E-3</v>
      </c>
      <c r="D78" s="300">
        <f t="shared" si="8"/>
        <v>6.7220925154140247E-3</v>
      </c>
      <c r="E78" s="300">
        <f t="shared" si="8"/>
        <v>5.241186111302934E-3</v>
      </c>
      <c r="F78" s="300">
        <f t="shared" si="8"/>
        <v>5.8233358375758748E-3</v>
      </c>
      <c r="G78" s="300">
        <f t="shared" si="8"/>
        <v>5.0373156710482609E-3</v>
      </c>
      <c r="H78" s="300">
        <f t="shared" si="8"/>
        <v>5.2926019442752206E-3</v>
      </c>
      <c r="I78" s="300">
        <f t="shared" si="8"/>
        <v>4.6440389259530881E-3</v>
      </c>
      <c r="J78" s="300">
        <f t="shared" si="8"/>
        <v>2.0642066549461089E-3</v>
      </c>
      <c r="K78" s="300">
        <f t="shared" si="8"/>
        <v>3.5522106462335034E-3</v>
      </c>
      <c r="L78" s="300">
        <f t="shared" si="8"/>
        <v>3.2258868608087379E-3</v>
      </c>
      <c r="M78" s="300">
        <f t="shared" si="8"/>
        <v>2.7047419322259155E-3</v>
      </c>
      <c r="N78" s="300">
        <f t="shared" si="8"/>
        <v>3.0064977525542163E-3</v>
      </c>
      <c r="O78" s="300">
        <f t="shared" si="8"/>
        <v>3.0098872951750356E-3</v>
      </c>
      <c r="P78" s="300">
        <f t="shared" si="8"/>
        <v>4.8115145921026406E-3</v>
      </c>
      <c r="Q78" s="300">
        <f t="shared" si="8"/>
        <v>5.1815484156412985E-3</v>
      </c>
      <c r="R78" s="300">
        <f t="shared" si="8"/>
        <v>2.5368861379774879E-3</v>
      </c>
      <c r="S78" s="300">
        <f t="shared" si="8"/>
        <v>2.079647947871317E-3</v>
      </c>
      <c r="T78" s="300">
        <f t="shared" si="8"/>
        <v>3.6417813171977626E-3</v>
      </c>
      <c r="U78" s="300">
        <f t="shared" si="8"/>
        <v>3.7800014639355131E-3</v>
      </c>
      <c r="V78" s="300">
        <f t="shared" si="8"/>
        <v>4.0846131532445195E-3</v>
      </c>
      <c r="W78" s="300">
        <f t="shared" si="8"/>
        <v>4.1761764504259233E-3</v>
      </c>
      <c r="X78" s="300">
        <f t="shared" si="8"/>
        <v>3.4827979491198948E-3</v>
      </c>
      <c r="Y78" s="300">
        <f t="shared" si="8"/>
        <v>3.8846563297543373E-3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0.14564158904589775</v>
      </c>
      <c r="C79" s="301">
        <f t="shared" si="9"/>
        <v>0.14617196847960726</v>
      </c>
      <c r="D79" s="301">
        <f t="shared" si="9"/>
        <v>0.14050360315192684</v>
      </c>
      <c r="E79" s="301">
        <f t="shared" si="9"/>
        <v>0.1313361347519208</v>
      </c>
      <c r="F79" s="301">
        <f t="shared" si="9"/>
        <v>0.19826024762023994</v>
      </c>
      <c r="G79" s="301">
        <f t="shared" si="9"/>
        <v>0.23301498513589344</v>
      </c>
      <c r="H79" s="301">
        <f t="shared" si="9"/>
        <v>0.22634416402589291</v>
      </c>
      <c r="I79" s="301">
        <f t="shared" si="9"/>
        <v>0.27973350416858445</v>
      </c>
      <c r="J79" s="301">
        <f t="shared" si="9"/>
        <v>0.11902105387597293</v>
      </c>
      <c r="K79" s="301">
        <f t="shared" si="9"/>
        <v>0.10224538444306844</v>
      </c>
      <c r="L79" s="301">
        <f t="shared" si="9"/>
        <v>9.9865141083848932E-2</v>
      </c>
      <c r="M79" s="301">
        <f t="shared" si="9"/>
        <v>9.3252560349305097E-2</v>
      </c>
      <c r="N79" s="301">
        <f t="shared" si="9"/>
        <v>9.4099385100035016E-2</v>
      </c>
      <c r="O79" s="301">
        <f t="shared" si="9"/>
        <v>9.3248955053228014E-2</v>
      </c>
      <c r="P79" s="301">
        <f t="shared" si="9"/>
        <v>9.4481478891499979E-2</v>
      </c>
      <c r="Q79" s="301">
        <f t="shared" si="9"/>
        <v>0.12401058811725529</v>
      </c>
      <c r="R79" s="301">
        <f t="shared" si="9"/>
        <v>0.15921055114085605</v>
      </c>
      <c r="S79" s="301">
        <f t="shared" si="9"/>
        <v>0.17316623298590561</v>
      </c>
      <c r="T79" s="301">
        <f t="shared" si="9"/>
        <v>0.14858859248698783</v>
      </c>
      <c r="U79" s="301">
        <f t="shared" si="9"/>
        <v>0.13749811372557907</v>
      </c>
      <c r="V79" s="301">
        <f t="shared" si="9"/>
        <v>0.12225593159027032</v>
      </c>
      <c r="W79" s="301">
        <f t="shared" si="9"/>
        <v>0.10848006856791355</v>
      </c>
      <c r="X79" s="301">
        <f t="shared" si="9"/>
        <v>0.10965017134731894</v>
      </c>
      <c r="Y79" s="301">
        <f t="shared" si="9"/>
        <v>0.11572281811021867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0.59755921545672874</v>
      </c>
      <c r="C80" s="301">
        <f t="shared" si="10"/>
        <v>0.64181812039790143</v>
      </c>
      <c r="D80" s="301">
        <f t="shared" si="10"/>
        <v>0.63244680788017449</v>
      </c>
      <c r="E80" s="301">
        <f t="shared" si="10"/>
        <v>0.63526531198864156</v>
      </c>
      <c r="F80" s="301">
        <f t="shared" si="10"/>
        <v>0.58118799623391271</v>
      </c>
      <c r="G80" s="301">
        <f t="shared" si="10"/>
        <v>0.53523544365011544</v>
      </c>
      <c r="H80" s="301">
        <f t="shared" si="10"/>
        <v>0.52247186031335335</v>
      </c>
      <c r="I80" s="301">
        <f t="shared" si="10"/>
        <v>0.494853446752205</v>
      </c>
      <c r="J80" s="301">
        <f t="shared" si="10"/>
        <v>0.67513948573752969</v>
      </c>
      <c r="K80" s="301">
        <f t="shared" si="10"/>
        <v>0.58274882677307127</v>
      </c>
      <c r="L80" s="301">
        <f t="shared" si="10"/>
        <v>0.60346901030004274</v>
      </c>
      <c r="M80" s="301">
        <f t="shared" si="10"/>
        <v>0.61020080953106071</v>
      </c>
      <c r="N80" s="301">
        <f t="shared" si="10"/>
        <v>0.62535273000395808</v>
      </c>
      <c r="O80" s="301">
        <f t="shared" si="10"/>
        <v>0.60104977708210738</v>
      </c>
      <c r="P80" s="301">
        <f t="shared" si="10"/>
        <v>0.59286717601795513</v>
      </c>
      <c r="Q80" s="301">
        <f t="shared" si="10"/>
        <v>0.61880534238499552</v>
      </c>
      <c r="R80" s="301">
        <f t="shared" si="10"/>
        <v>0.58722996769618818</v>
      </c>
      <c r="S80" s="301">
        <f t="shared" si="10"/>
        <v>0.59308502783383688</v>
      </c>
      <c r="T80" s="301">
        <f t="shared" si="10"/>
        <v>0.59506049457398935</v>
      </c>
      <c r="U80" s="301">
        <f t="shared" si="10"/>
        <v>0.5873665928544467</v>
      </c>
      <c r="V80" s="301">
        <f t="shared" si="10"/>
        <v>0.54280525917960554</v>
      </c>
      <c r="W80" s="301">
        <f t="shared" si="10"/>
        <v>0.53352524537661195</v>
      </c>
      <c r="X80" s="301">
        <f t="shared" si="10"/>
        <v>0.51948892829455595</v>
      </c>
      <c r="Y80" s="301">
        <f t="shared" si="10"/>
        <v>0.51743904111615535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0.59755921545672874</v>
      </c>
      <c r="C81" s="302">
        <f t="shared" si="11"/>
        <v>0.64181812039790143</v>
      </c>
      <c r="D81" s="302">
        <f t="shared" si="11"/>
        <v>0.63244680788017449</v>
      </c>
      <c r="E81" s="302">
        <f t="shared" si="11"/>
        <v>0.63526531198864156</v>
      </c>
      <c r="F81" s="302">
        <f t="shared" si="11"/>
        <v>0.58118799623391271</v>
      </c>
      <c r="G81" s="302">
        <f t="shared" si="11"/>
        <v>0.53523544365011544</v>
      </c>
      <c r="H81" s="302">
        <f t="shared" si="11"/>
        <v>0.52247186031335335</v>
      </c>
      <c r="I81" s="302">
        <f t="shared" si="11"/>
        <v>0.494853446752205</v>
      </c>
      <c r="J81" s="302">
        <f t="shared" si="11"/>
        <v>0.67513948573752969</v>
      </c>
      <c r="K81" s="302">
        <f t="shared" si="11"/>
        <v>0.58274882677307127</v>
      </c>
      <c r="L81" s="302">
        <f t="shared" si="11"/>
        <v>0.60346901030004274</v>
      </c>
      <c r="M81" s="302">
        <f t="shared" si="11"/>
        <v>0.61020080953106071</v>
      </c>
      <c r="N81" s="302">
        <f t="shared" si="11"/>
        <v>0.62535273000395808</v>
      </c>
      <c r="O81" s="302">
        <f t="shared" si="11"/>
        <v>0.60104977708210738</v>
      </c>
      <c r="P81" s="302">
        <f t="shared" si="11"/>
        <v>0.59286717601795513</v>
      </c>
      <c r="Q81" s="302">
        <f t="shared" si="11"/>
        <v>0.61880534238499552</v>
      </c>
      <c r="R81" s="302">
        <f t="shared" si="11"/>
        <v>0.58722996769618818</v>
      </c>
      <c r="S81" s="302">
        <f t="shared" si="11"/>
        <v>0.59308502783383688</v>
      </c>
      <c r="T81" s="302">
        <f t="shared" si="11"/>
        <v>0.59506049457398935</v>
      </c>
      <c r="U81" s="302">
        <f t="shared" si="11"/>
        <v>0.5873665928544467</v>
      </c>
      <c r="V81" s="302">
        <f t="shared" si="11"/>
        <v>0.54280525917960554</v>
      </c>
      <c r="W81" s="302">
        <f t="shared" si="11"/>
        <v>0.53352524537661195</v>
      </c>
      <c r="X81" s="302">
        <f t="shared" si="11"/>
        <v>0.51948892829455595</v>
      </c>
      <c r="Y81" s="302">
        <f t="shared" si="11"/>
        <v>0.51743904111615535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3.0225427609187141E-2</v>
      </c>
      <c r="C83" s="301">
        <f t="shared" si="13"/>
        <v>2.4370936046857444E-2</v>
      </c>
      <c r="D83" s="301">
        <f t="shared" si="13"/>
        <v>2.8191641942732847E-2</v>
      </c>
      <c r="E83" s="301">
        <f t="shared" si="13"/>
        <v>2.3728539628266244E-2</v>
      </c>
      <c r="F83" s="301">
        <f t="shared" si="13"/>
        <v>5.7243361736656131E-2</v>
      </c>
      <c r="G83" s="301">
        <f t="shared" si="13"/>
        <v>5.2444463535369697E-2</v>
      </c>
      <c r="H83" s="301">
        <f t="shared" si="13"/>
        <v>5.0626921342687141E-2</v>
      </c>
      <c r="I83" s="301">
        <f t="shared" si="13"/>
        <v>7.2802906004851842E-2</v>
      </c>
      <c r="J83" s="301">
        <f t="shared" si="13"/>
        <v>1.4794911355958876E-2</v>
      </c>
      <c r="K83" s="301">
        <f t="shared" si="13"/>
        <v>1.5352516490502078E-2</v>
      </c>
      <c r="L83" s="301">
        <f t="shared" si="13"/>
        <v>1.8855724622761128E-2</v>
      </c>
      <c r="M83" s="301">
        <f t="shared" si="13"/>
        <v>1.7732366569384771E-2</v>
      </c>
      <c r="N83" s="301">
        <f t="shared" si="13"/>
        <v>1.915236961450326E-2</v>
      </c>
      <c r="O83" s="301">
        <f t="shared" si="13"/>
        <v>1.5758933264295887E-2</v>
      </c>
      <c r="P83" s="301">
        <f t="shared" si="13"/>
        <v>1.7241472956998731E-2</v>
      </c>
      <c r="Q83" s="301">
        <f t="shared" si="13"/>
        <v>1.4936386134716501E-2</v>
      </c>
      <c r="R83" s="301">
        <f t="shared" si="13"/>
        <v>2.2490122513028277E-2</v>
      </c>
      <c r="S83" s="301">
        <f t="shared" si="13"/>
        <v>2.4306699600335623E-2</v>
      </c>
      <c r="T83" s="301">
        <f t="shared" si="13"/>
        <v>2.4538911279983189E-2</v>
      </c>
      <c r="U83" s="301">
        <f t="shared" si="13"/>
        <v>2.3216329583953556E-2</v>
      </c>
      <c r="V83" s="301">
        <f t="shared" si="13"/>
        <v>1.9843930104324493E-2</v>
      </c>
      <c r="W83" s="301">
        <f t="shared" si="13"/>
        <v>1.5356993483704945E-2</v>
      </c>
      <c r="X83" s="301">
        <f t="shared" si="13"/>
        <v>1.7116200629616048E-2</v>
      </c>
      <c r="Y83" s="301">
        <f t="shared" si="13"/>
        <v>1.8971300393454696E-2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1.9465689840496965E-2</v>
      </c>
      <c r="C84" s="302">
        <f t="shared" si="14"/>
        <v>1.6789494696901899E-2</v>
      </c>
      <c r="D84" s="302">
        <f t="shared" si="14"/>
        <v>1.9658749183670946E-2</v>
      </c>
      <c r="E84" s="302">
        <f t="shared" si="14"/>
        <v>1.829707968398795E-2</v>
      </c>
      <c r="F84" s="302">
        <f t="shared" si="14"/>
        <v>3.4217609824135617E-2</v>
      </c>
      <c r="G84" s="302">
        <f t="shared" si="14"/>
        <v>2.3699241049793644E-2</v>
      </c>
      <c r="H84" s="302">
        <f t="shared" si="14"/>
        <v>2.2658530589983371E-2</v>
      </c>
      <c r="I84" s="302">
        <f t="shared" si="14"/>
        <v>3.1677315744038273E-2</v>
      </c>
      <c r="J84" s="302">
        <f t="shared" si="14"/>
        <v>1.439942846613807E-2</v>
      </c>
      <c r="K84" s="302">
        <f t="shared" si="14"/>
        <v>1.5088686880208131E-2</v>
      </c>
      <c r="L84" s="302">
        <f t="shared" si="14"/>
        <v>1.8550470336334134E-2</v>
      </c>
      <c r="M84" s="302">
        <f t="shared" si="14"/>
        <v>1.7375162777234655E-2</v>
      </c>
      <c r="N84" s="302">
        <f t="shared" si="14"/>
        <v>1.8923914524937347E-2</v>
      </c>
      <c r="O84" s="302">
        <f t="shared" si="14"/>
        <v>1.5588297999779361E-2</v>
      </c>
      <c r="P84" s="302">
        <f t="shared" si="14"/>
        <v>1.69115414240174E-2</v>
      </c>
      <c r="Q84" s="302">
        <f t="shared" si="14"/>
        <v>1.2664160941672118E-2</v>
      </c>
      <c r="R84" s="302">
        <f t="shared" si="14"/>
        <v>1.2023319352529056E-2</v>
      </c>
      <c r="S84" s="302">
        <f t="shared" si="14"/>
        <v>1.2479540810872485E-2</v>
      </c>
      <c r="T84" s="302">
        <f t="shared" si="14"/>
        <v>1.1604947729587057E-2</v>
      </c>
      <c r="U84" s="302">
        <f t="shared" si="14"/>
        <v>1.1087405695559769E-2</v>
      </c>
      <c r="V84" s="302">
        <f t="shared" si="14"/>
        <v>9.4588865497751556E-3</v>
      </c>
      <c r="W84" s="302">
        <f t="shared" si="14"/>
        <v>7.174020823868036E-3</v>
      </c>
      <c r="X84" s="302">
        <f t="shared" si="14"/>
        <v>8.0110435463390493E-3</v>
      </c>
      <c r="Y84" s="302">
        <f t="shared" si="14"/>
        <v>8.4949959378656983E-3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1.0759737768690178E-2</v>
      </c>
      <c r="C85" s="302">
        <f t="shared" si="15"/>
        <v>7.5814413499555441E-3</v>
      </c>
      <c r="D85" s="302">
        <f t="shared" si="15"/>
        <v>8.5328927590619004E-3</v>
      </c>
      <c r="E85" s="302">
        <f t="shared" si="15"/>
        <v>5.4314599442782923E-3</v>
      </c>
      <c r="F85" s="302">
        <f t="shared" si="15"/>
        <v>2.3025751912520518E-2</v>
      </c>
      <c r="G85" s="302">
        <f t="shared" si="15"/>
        <v>2.8745222485576056E-2</v>
      </c>
      <c r="H85" s="302">
        <f t="shared" si="15"/>
        <v>2.7968390752703763E-2</v>
      </c>
      <c r="I85" s="302">
        <f t="shared" si="15"/>
        <v>4.1125590260813569E-2</v>
      </c>
      <c r="J85" s="302">
        <f t="shared" si="15"/>
        <v>3.9548288982080618E-4</v>
      </c>
      <c r="K85" s="302">
        <f t="shared" si="15"/>
        <v>2.6382961029394519E-4</v>
      </c>
      <c r="L85" s="302">
        <f t="shared" si="15"/>
        <v>3.052542864269931E-4</v>
      </c>
      <c r="M85" s="302">
        <f t="shared" si="15"/>
        <v>3.572037921501152E-4</v>
      </c>
      <c r="N85" s="302">
        <f t="shared" si="15"/>
        <v>2.284550895659142E-4</v>
      </c>
      <c r="O85" s="302">
        <f t="shared" si="15"/>
        <v>1.7063526451652561E-4</v>
      </c>
      <c r="P85" s="302">
        <f t="shared" si="15"/>
        <v>3.2993153298133219E-4</v>
      </c>
      <c r="Q85" s="302">
        <f t="shared" si="15"/>
        <v>2.2722251930443844E-3</v>
      </c>
      <c r="R85" s="302">
        <f t="shared" si="15"/>
        <v>1.0466803160499222E-2</v>
      </c>
      <c r="S85" s="302">
        <f t="shared" si="15"/>
        <v>1.1827158789463133E-2</v>
      </c>
      <c r="T85" s="302">
        <f t="shared" si="15"/>
        <v>1.2933963550396129E-2</v>
      </c>
      <c r="U85" s="302">
        <f t="shared" si="15"/>
        <v>1.2128923888393789E-2</v>
      </c>
      <c r="V85" s="302">
        <f t="shared" si="15"/>
        <v>1.0385043554549341E-2</v>
      </c>
      <c r="W85" s="302">
        <f t="shared" si="15"/>
        <v>8.182972659836911E-3</v>
      </c>
      <c r="X85" s="302">
        <f t="shared" si="15"/>
        <v>9.105157083276999E-3</v>
      </c>
      <c r="Y85" s="302">
        <f t="shared" si="15"/>
        <v>1.0476304455588996E-2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6.7643086945829789E-3</v>
      </c>
      <c r="C87" s="301">
        <f t="shared" si="17"/>
        <v>5.9898384928651774E-3</v>
      </c>
      <c r="D87" s="301">
        <f t="shared" si="17"/>
        <v>6.6125819006110816E-3</v>
      </c>
      <c r="E87" s="301">
        <f t="shared" si="17"/>
        <v>6.3428311319572734E-3</v>
      </c>
      <c r="F87" s="301">
        <f t="shared" si="17"/>
        <v>9.4450287318242985E-3</v>
      </c>
      <c r="G87" s="301">
        <f t="shared" si="17"/>
        <v>7.4823270260736706E-3</v>
      </c>
      <c r="H87" s="301">
        <f t="shared" si="17"/>
        <v>7.0812771667600931E-3</v>
      </c>
      <c r="I87" s="301">
        <f t="shared" si="17"/>
        <v>9.1620881716762744E-3</v>
      </c>
      <c r="J87" s="301">
        <f t="shared" si="17"/>
        <v>4.993832644185842E-3</v>
      </c>
      <c r="K87" s="301">
        <f t="shared" si="17"/>
        <v>4.9612475597021512E-3</v>
      </c>
      <c r="L87" s="301">
        <f t="shared" si="17"/>
        <v>7.09759002025411E-3</v>
      </c>
      <c r="M87" s="301">
        <f t="shared" si="17"/>
        <v>6.5167332808959344E-3</v>
      </c>
      <c r="N87" s="301">
        <f t="shared" si="17"/>
        <v>7.3583615818513456E-3</v>
      </c>
      <c r="O87" s="301">
        <f t="shared" si="17"/>
        <v>6.0600223317275603E-3</v>
      </c>
      <c r="P87" s="301">
        <f t="shared" si="17"/>
        <v>6.5853341944003309E-3</v>
      </c>
      <c r="Q87" s="301">
        <f t="shared" si="17"/>
        <v>5.0209751759761603E-3</v>
      </c>
      <c r="R87" s="301">
        <f t="shared" si="17"/>
        <v>5.3995403152879299E-3</v>
      </c>
      <c r="S87" s="301">
        <f t="shared" si="17"/>
        <v>5.62836201422744E-3</v>
      </c>
      <c r="T87" s="301">
        <f t="shared" si="17"/>
        <v>5.3752943422315617E-3</v>
      </c>
      <c r="U87" s="301">
        <f t="shared" si="17"/>
        <v>5.1123557884411508E-3</v>
      </c>
      <c r="V87" s="301">
        <f t="shared" si="17"/>
        <v>4.3693222926029281E-3</v>
      </c>
      <c r="W87" s="301">
        <f t="shared" si="17"/>
        <v>3.327343669585976E-3</v>
      </c>
      <c r="X87" s="301">
        <f t="shared" si="17"/>
        <v>3.6958563630622816E-3</v>
      </c>
      <c r="Y87" s="301">
        <f t="shared" si="17"/>
        <v>3.7634840506688924E-3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5.9547986430200815E-3</v>
      </c>
      <c r="C88" s="302">
        <f t="shared" si="18"/>
        <v>5.4194479210816883E-3</v>
      </c>
      <c r="D88" s="302">
        <f t="shared" si="18"/>
        <v>5.9706087776722561E-3</v>
      </c>
      <c r="E88" s="302">
        <f t="shared" si="18"/>
        <v>5.9341946471212883E-3</v>
      </c>
      <c r="F88" s="302">
        <f t="shared" si="18"/>
        <v>7.7126837603494012E-3</v>
      </c>
      <c r="G88" s="302">
        <f t="shared" si="18"/>
        <v>5.3196770585068193E-3</v>
      </c>
      <c r="H88" s="302">
        <f t="shared" si="18"/>
        <v>4.9770722198482116E-3</v>
      </c>
      <c r="I88" s="302">
        <f t="shared" si="18"/>
        <v>6.0679998761918701E-3</v>
      </c>
      <c r="J88" s="302">
        <f t="shared" si="18"/>
        <v>4.9640784455786341E-3</v>
      </c>
      <c r="K88" s="302">
        <f t="shared" si="18"/>
        <v>4.9413983100248639E-3</v>
      </c>
      <c r="L88" s="302">
        <f t="shared" si="18"/>
        <v>7.0746241805229254E-3</v>
      </c>
      <c r="M88" s="302">
        <f t="shared" si="18"/>
        <v>6.4898590144018813E-3</v>
      </c>
      <c r="N88" s="302">
        <f t="shared" si="18"/>
        <v>7.3411737381222485E-3</v>
      </c>
      <c r="O88" s="302">
        <f t="shared" si="18"/>
        <v>6.0471845688799221E-3</v>
      </c>
      <c r="P88" s="302">
        <f t="shared" si="18"/>
        <v>6.560511759317096E-3</v>
      </c>
      <c r="Q88" s="302">
        <f t="shared" si="18"/>
        <v>4.8500240642737622E-3</v>
      </c>
      <c r="R88" s="302">
        <f t="shared" si="18"/>
        <v>4.6120692311124398E-3</v>
      </c>
      <c r="S88" s="302">
        <f t="shared" si="18"/>
        <v>4.7385444250515303E-3</v>
      </c>
      <c r="T88" s="302">
        <f t="shared" si="18"/>
        <v>4.4022061754305985E-3</v>
      </c>
      <c r="U88" s="302">
        <f t="shared" si="18"/>
        <v>4.1998348689381692E-3</v>
      </c>
      <c r="V88" s="302">
        <f t="shared" si="18"/>
        <v>3.5880024013515682E-3</v>
      </c>
      <c r="W88" s="302">
        <f t="shared" si="18"/>
        <v>2.7116968237048292E-3</v>
      </c>
      <c r="X88" s="302">
        <f t="shared" si="18"/>
        <v>3.0108288709035104E-3</v>
      </c>
      <c r="Y88" s="302">
        <f t="shared" si="18"/>
        <v>2.975298135514861E-3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8.095100515628969E-4</v>
      </c>
      <c r="C89" s="302">
        <f t="shared" si="19"/>
        <v>5.7039057178348898E-4</v>
      </c>
      <c r="D89" s="302">
        <f t="shared" si="19"/>
        <v>6.4197312293882611E-4</v>
      </c>
      <c r="E89" s="302">
        <f t="shared" si="19"/>
        <v>4.0863648483598411E-4</v>
      </c>
      <c r="F89" s="302">
        <f t="shared" si="19"/>
        <v>1.7323449714748979E-3</v>
      </c>
      <c r="G89" s="302">
        <f t="shared" si="19"/>
        <v>2.1626499675668517E-3</v>
      </c>
      <c r="H89" s="302">
        <f t="shared" si="19"/>
        <v>2.1042049469118824E-3</v>
      </c>
      <c r="I89" s="302">
        <f t="shared" si="19"/>
        <v>3.0940882954844044E-3</v>
      </c>
      <c r="J89" s="302">
        <f t="shared" si="19"/>
        <v>2.9754198607207991E-5</v>
      </c>
      <c r="K89" s="302">
        <f t="shared" si="19"/>
        <v>1.9849249677287413E-5</v>
      </c>
      <c r="L89" s="302">
        <f t="shared" si="19"/>
        <v>2.2965839731184427E-5</v>
      </c>
      <c r="M89" s="302">
        <f t="shared" si="19"/>
        <v>2.6874266494052541E-5</v>
      </c>
      <c r="N89" s="302">
        <f t="shared" si="19"/>
        <v>1.7187843729096992E-5</v>
      </c>
      <c r="O89" s="302">
        <f t="shared" si="19"/>
        <v>1.2837762847638286E-5</v>
      </c>
      <c r="P89" s="302">
        <f t="shared" si="19"/>
        <v>2.4822435083235025E-5</v>
      </c>
      <c r="Q89" s="302">
        <f t="shared" si="19"/>
        <v>1.7095111170239882E-4</v>
      </c>
      <c r="R89" s="302">
        <f t="shared" si="19"/>
        <v>7.8747108417549013E-4</v>
      </c>
      <c r="S89" s="302">
        <f t="shared" si="19"/>
        <v>8.8981758917590944E-4</v>
      </c>
      <c r="T89" s="302">
        <f t="shared" si="19"/>
        <v>9.7308816680096225E-4</v>
      </c>
      <c r="U89" s="302">
        <f t="shared" si="19"/>
        <v>9.125209195029807E-4</v>
      </c>
      <c r="V89" s="302">
        <f t="shared" si="19"/>
        <v>7.8131989125136074E-4</v>
      </c>
      <c r="W89" s="302">
        <f t="shared" si="19"/>
        <v>6.1564684588114689E-4</v>
      </c>
      <c r="X89" s="302">
        <f t="shared" si="19"/>
        <v>6.8502749215877082E-4</v>
      </c>
      <c r="Y89" s="302">
        <f t="shared" si="19"/>
        <v>7.8818591515403128E-4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0.21361725141559651</v>
      </c>
      <c r="C91" s="301">
        <f t="shared" si="21"/>
        <v>0.17669948214265974</v>
      </c>
      <c r="D91" s="301">
        <f t="shared" si="21"/>
        <v>0.18552327260914053</v>
      </c>
      <c r="E91" s="301">
        <f t="shared" si="21"/>
        <v>0.19808599638791147</v>
      </c>
      <c r="F91" s="301">
        <f t="shared" si="21"/>
        <v>0.14804002983979067</v>
      </c>
      <c r="G91" s="301">
        <f t="shared" si="21"/>
        <v>0.16678546498149938</v>
      </c>
      <c r="H91" s="301">
        <f t="shared" si="21"/>
        <v>0.18818317520703123</v>
      </c>
      <c r="I91" s="301">
        <f t="shared" si="21"/>
        <v>0.13880401597672959</v>
      </c>
      <c r="J91" s="301">
        <f t="shared" si="21"/>
        <v>0.18398650973140676</v>
      </c>
      <c r="K91" s="301">
        <f t="shared" si="21"/>
        <v>0.29113981408742234</v>
      </c>
      <c r="L91" s="301">
        <f t="shared" si="21"/>
        <v>0.26748664711228415</v>
      </c>
      <c r="M91" s="301">
        <f t="shared" si="21"/>
        <v>0.26959278833712741</v>
      </c>
      <c r="N91" s="301">
        <f t="shared" si="21"/>
        <v>0.251030655947098</v>
      </c>
      <c r="O91" s="301">
        <f t="shared" si="21"/>
        <v>0.28087242497346626</v>
      </c>
      <c r="P91" s="301">
        <f t="shared" si="21"/>
        <v>0.28401302334704359</v>
      </c>
      <c r="Q91" s="301">
        <f t="shared" si="21"/>
        <v>0.23204515977141502</v>
      </c>
      <c r="R91" s="301">
        <f t="shared" si="21"/>
        <v>0.22313293219666222</v>
      </c>
      <c r="S91" s="301">
        <f t="shared" si="21"/>
        <v>0.20173402961782294</v>
      </c>
      <c r="T91" s="301">
        <f t="shared" si="21"/>
        <v>0.22279492599961037</v>
      </c>
      <c r="U91" s="301">
        <f t="shared" si="21"/>
        <v>0.24302660658364411</v>
      </c>
      <c r="V91" s="301">
        <f t="shared" si="21"/>
        <v>0.30664094367995276</v>
      </c>
      <c r="W91" s="301">
        <f t="shared" si="21"/>
        <v>0.33513417245175769</v>
      </c>
      <c r="X91" s="301">
        <f t="shared" si="21"/>
        <v>0.34656604541632674</v>
      </c>
      <c r="Y91" s="301">
        <f t="shared" si="21"/>
        <v>0.34021869999974796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1.3041048874011636</v>
      </c>
      <c r="C96" s="320">
        <f>IF(C$5=0,0,C$5/OIS_fec!C$5)</f>
        <v>1.2189354003778041</v>
      </c>
      <c r="D96" s="320">
        <f>IF(D$5=0,0,D$5/OIS_fec!D$5)</f>
        <v>1.2057986968148364</v>
      </c>
      <c r="E96" s="320">
        <f>IF(E$5=0,0,E$5/OIS_fec!E$5)</f>
        <v>1.1317658046606109</v>
      </c>
      <c r="F96" s="320">
        <f>IF(F$5=0,0,F$5/OIS_fec!F$5)</f>
        <v>1.4433893883807454</v>
      </c>
      <c r="G96" s="320">
        <f>IF(G$5=0,0,G$5/OIS_fec!G$5)</f>
        <v>1.6805018575053385</v>
      </c>
      <c r="H96" s="320">
        <f>IF(H$5=0,0,H$5/OIS_fec!H$5)</f>
        <v>1.7159211229527647</v>
      </c>
      <c r="I96" s="320">
        <f>IF(I$5=0,0,I$5/OIS_fec!I$5)</f>
        <v>1.8702459485860361</v>
      </c>
      <c r="J96" s="320">
        <f>IF(J$5=0,0,J$5/OIS_fec!J$5)</f>
        <v>0.83070365849702288</v>
      </c>
      <c r="K96" s="320">
        <f>IF(K$5=0,0,K$5/OIS_fec!K$5)</f>
        <v>0.78328101105572501</v>
      </c>
      <c r="L96" s="320">
        <f>IF(L$5=0,0,L$5/OIS_fec!L$5)</f>
        <v>0.56521787098858689</v>
      </c>
      <c r="M96" s="320">
        <f>IF(M$5=0,0,M$5/OIS_fec!M$5)</f>
        <v>0.5908007814137497</v>
      </c>
      <c r="N96" s="320">
        <f>IF(N$5=0,0,N$5/OIS_fec!N$5)</f>
        <v>0.47861086757199728</v>
      </c>
      <c r="O96" s="320">
        <f>IF(O$5=0,0,O$5/OIS_fec!O$5)</f>
        <v>0.52077810913694189</v>
      </c>
      <c r="P96" s="320">
        <f>IF(P$5=0,0,P$5/OIS_fec!P$5)</f>
        <v>0.59932529859392558</v>
      </c>
      <c r="Q96" s="320">
        <f>IF(Q$5=0,0,Q$5/OIS_fec!Q$5)</f>
        <v>0.89824167251417364</v>
      </c>
      <c r="R96" s="320">
        <f>IF(R$5=0,0,R$5/OIS_fec!R$5)</f>
        <v>0.80595636931875003</v>
      </c>
      <c r="S96" s="320">
        <f>IF(S$5=0,0,S$5/OIS_fec!S$5)</f>
        <v>0.77256092413083632</v>
      </c>
      <c r="T96" s="320">
        <f>IF(T$5=0,0,T$5/OIS_fec!T$5)</f>
        <v>0.80916439396959228</v>
      </c>
      <c r="U96" s="320">
        <f>IF(U$5=0,0,U$5/OIS_fec!U$5)</f>
        <v>0.78376742283191048</v>
      </c>
      <c r="V96" s="320">
        <f>IF(V$5=0,0,V$5/OIS_fec!V$5)</f>
        <v>0.8448517106680421</v>
      </c>
      <c r="W96" s="320">
        <f>IF(W$5=0,0,W$5/OIS_fec!W$5)</f>
        <v>1.0104463586249874</v>
      </c>
      <c r="X96" s="320">
        <f>IF(X$5=0,0,X$5/OIS_fec!X$5)</f>
        <v>1.01143296764616</v>
      </c>
      <c r="Y96" s="320">
        <f>IF(Y$5=0,0,Y$5/OIS_fec!Y$5)</f>
        <v>0.98949630186686566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0.18151396635312239</v>
      </c>
      <c r="C101" s="332">
        <f>IF(C$10=0,0,C$10/OIS_fec!C$10)</f>
        <v>0.13477847196869702</v>
      </c>
      <c r="D101" s="332">
        <f>IF(D$10=0,0,D$10/OIS_fec!D$10)</f>
        <v>0.17944703696939268</v>
      </c>
      <c r="E101" s="332">
        <f>IF(E$10=0,0,E$10/OIS_fec!E$10)</f>
        <v>0.14314059159764925</v>
      </c>
      <c r="F101" s="332">
        <f>IF(F$10=0,0,F$10/OIS_fec!F$10)</f>
        <v>0.22673705330683305</v>
      </c>
      <c r="G101" s="332">
        <f>IF(G$10=0,0,G$10/OIS_fec!G$10)</f>
        <v>0.22429335051290816</v>
      </c>
      <c r="H101" s="332">
        <f>IF(H$10=0,0,H$10/OIS_fec!H$10)</f>
        <v>0.24825583111744265</v>
      </c>
      <c r="I101" s="332">
        <f>IF(I$10=0,0,I$10/OIS_fec!I$10)</f>
        <v>0.24052567301995262</v>
      </c>
      <c r="J101" s="332">
        <f>IF(J$10=0,0,J$10/OIS_fec!J$10)</f>
        <v>4.6904158129074884E-2</v>
      </c>
      <c r="K101" s="332">
        <f>IF(K$10=0,0,K$10/OIS_fec!K$10)</f>
        <v>7.9476686113173739E-2</v>
      </c>
      <c r="L101" s="332">
        <f>IF(L$10=0,0,L$10/OIS_fec!L$10)</f>
        <v>4.610027912121839E-2</v>
      </c>
      <c r="M101" s="332">
        <f>IF(M$10=0,0,M$10/OIS_fec!M$10)</f>
        <v>3.7936093464967464E-2</v>
      </c>
      <c r="N101" s="332">
        <f>IF(N$10=0,0,N$10/OIS_fec!N$10)</f>
        <v>3.6485011025506067E-2</v>
      </c>
      <c r="O101" s="332">
        <f>IF(O$10=0,0,O$10/OIS_fec!O$10)</f>
        <v>3.9703274180991503E-2</v>
      </c>
      <c r="P101" s="332">
        <f>IF(P$10=0,0,P$10/OIS_fec!P$10)</f>
        <v>7.4747054949882832E-2</v>
      </c>
      <c r="Q101" s="332">
        <f>IF(Q$10=0,0,Q$10/OIS_fec!Q$10)</f>
        <v>0.10857814359402991</v>
      </c>
      <c r="R101" s="332">
        <f>IF(R$10=0,0,R$10/OIS_fec!R$10)</f>
        <v>3.9838444515836867E-2</v>
      </c>
      <c r="S101" s="332">
        <f>IF(S$10=0,0,S$10/OIS_fec!S$10)</f>
        <v>3.1525986507762234E-2</v>
      </c>
      <c r="T101" s="332">
        <f>IF(T$10=0,0,T$10/OIS_fec!T$10)</f>
        <v>6.0915829951005349E-2</v>
      </c>
      <c r="U101" s="332">
        <f>IF(U$10=0,0,U$10/OIS_fec!U$10)</f>
        <v>6.3075682695752047E-2</v>
      </c>
      <c r="V101" s="332">
        <f>IF(V$10=0,0,V$10/OIS_fec!V$10)</f>
        <v>8.1123731697243684E-2</v>
      </c>
      <c r="W101" s="332">
        <f>IF(W$10=0,0,W$10/OIS_fec!W$10)</f>
        <v>0.11209285187668871</v>
      </c>
      <c r="X101" s="332">
        <f>IF(X$10=0,0,X$10/OIS_fec!X$10)</f>
        <v>9.1583262531185247E-2</v>
      </c>
      <c r="Y101" s="332">
        <f>IF(Y$10=0,0,Y$10/OIS_fec!Y$10)</f>
        <v>9.5660022056021227E-2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1.3498587800326209</v>
      </c>
      <c r="C102" s="348">
        <f>IF(C$16=0,0,C$16/OIS_fec!C$16)</f>
        <v>1.302614496335265</v>
      </c>
      <c r="D102" s="348">
        <f>IF(D$16=0,0,D$16/OIS_fec!D$16)</f>
        <v>1.1584245214711564</v>
      </c>
      <c r="E102" s="348">
        <f>IF(E$16=0,0,E$16/OIS_fec!E$16)</f>
        <v>0.9687344658322623</v>
      </c>
      <c r="F102" s="348">
        <f>IF(F$16=0,0,F$16/OIS_fec!F$16)</f>
        <v>1.6638898782468017</v>
      </c>
      <c r="G102" s="348">
        <f>IF(G$16=0,0,G$16/OIS_fec!G$16)</f>
        <v>2.8893199049338532</v>
      </c>
      <c r="H102" s="348">
        <f>IF(H$16=0,0,H$16/OIS_fec!H$16)</f>
        <v>2.9785090366669968</v>
      </c>
      <c r="I102" s="348">
        <f>IF(I$16=0,0,I$16/OIS_fec!I$16)</f>
        <v>3.3870384384720187</v>
      </c>
      <c r="J102" s="348">
        <f>IF(J$16=0,0,J$16/OIS_fec!J$16)</f>
        <v>0.38320510645080585</v>
      </c>
      <c r="K102" s="348">
        <f>IF(K$16=0,0,K$16/OIS_fec!K$16)</f>
        <v>0.27275888804686826</v>
      </c>
      <c r="L102" s="348">
        <f>IF(L$16=0,0,L$16/OIS_fec!L$16)</f>
        <v>0.18822590130765154</v>
      </c>
      <c r="M102" s="348">
        <f>IF(M$16=0,0,M$16/OIS_fec!M$16)</f>
        <v>0.2091646468780074</v>
      </c>
      <c r="N102" s="348">
        <f>IF(N$16=0,0,N$16/OIS_fec!N$16)</f>
        <v>0.14652693433283323</v>
      </c>
      <c r="O102" s="348">
        <f>IF(O$16=0,0,O$16/OIS_fec!O$16)</f>
        <v>0.16551115377717801</v>
      </c>
      <c r="P102" s="348">
        <f>IF(P$16=0,0,P$16/OIS_fec!P$16)</f>
        <v>0.20570550369454871</v>
      </c>
      <c r="Q102" s="348">
        <f>IF(Q$16=0,0,Q$16/OIS_fec!Q$16)</f>
        <v>0.84691696661160831</v>
      </c>
      <c r="R102" s="348">
        <f>IF(R$16=0,0,R$16/OIS_fec!R$16)</f>
        <v>1.7122424336663491</v>
      </c>
      <c r="S102" s="348">
        <f>IF(S$16=0,0,S$16/OIS_fec!S$16)</f>
        <v>1.8904968772671191</v>
      </c>
      <c r="T102" s="348">
        <f>IF(T$16=0,0,T$16/OIS_fec!T$16)</f>
        <v>1.3915203697929219</v>
      </c>
      <c r="U102" s="348">
        <f>IF(U$16=0,0,U$16/OIS_fec!U$16)</f>
        <v>0.90545288255512801</v>
      </c>
      <c r="V102" s="348">
        <f>IF(V$16=0,0,V$16/OIS_fec!V$16)</f>
        <v>0.70702026872721135</v>
      </c>
      <c r="W102" s="348">
        <f>IF(W$16=0,0,W$16/OIS_fec!W$16)</f>
        <v>0.81373282771937772</v>
      </c>
      <c r="X102" s="348">
        <f>IF(X$16=0,0,X$16/OIS_fec!X$16)</f>
        <v>0.92428741802120662</v>
      </c>
      <c r="Y102" s="348">
        <f>IF(Y$16=0,0,Y$16/OIS_fec!Y$16)</f>
        <v>0.88005791630378438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3.1634959494968462</v>
      </c>
      <c r="C103" s="348">
        <f>IF(C$27=0,0,C$27/OIS_fec!C$27)</f>
        <v>3.024562279094853</v>
      </c>
      <c r="D103" s="348">
        <f>IF(D$27=0,0,D$27/OIS_fec!D$27)</f>
        <v>3.0067364207625218</v>
      </c>
      <c r="E103" s="348">
        <f>IF(E$27=0,0,E$27/OIS_fec!E$27)</f>
        <v>2.9128264531965922</v>
      </c>
      <c r="F103" s="348">
        <f>IF(F$27=0,0,F$27/OIS_fec!F$27)</f>
        <v>3.1909258215654885</v>
      </c>
      <c r="G103" s="348">
        <f>IF(G$27=0,0,G$27/OIS_fec!G$27)</f>
        <v>3.1907461492665941</v>
      </c>
      <c r="H103" s="348">
        <f>IF(H$27=0,0,H$27/OIS_fec!H$27)</f>
        <v>3.1490722442093042</v>
      </c>
      <c r="I103" s="348">
        <f>IF(I$27=0,0,I$27/OIS_fec!I$27)</f>
        <v>3.2758156593204779</v>
      </c>
      <c r="J103" s="348">
        <f>IF(J$27=0,0,J$27/OIS_fec!J$27)</f>
        <v>2.9607725565414511</v>
      </c>
      <c r="K103" s="348">
        <f>IF(K$27=0,0,K$27/OIS_fec!K$27)</f>
        <v>2.9327875466627322</v>
      </c>
      <c r="L103" s="348">
        <f>IF(L$27=0,0,L$27/OIS_fec!L$27)</f>
        <v>2.6567415560174044</v>
      </c>
      <c r="M103" s="348">
        <f>IF(M$27=0,0,M$27/OIS_fec!M$27)</f>
        <v>2.6435159868020857</v>
      </c>
      <c r="N103" s="348">
        <f>IF(N$27=0,0,N$27/OIS_fec!N$27)</f>
        <v>2.5079279024317862</v>
      </c>
      <c r="O103" s="348">
        <f>IF(O$27=0,0,O$27/OIS_fec!O$27)</f>
        <v>2.5070073271094264</v>
      </c>
      <c r="P103" s="348">
        <f>IF(P$27=0,0,P$27/OIS_fec!P$27)</f>
        <v>2.505000074084867</v>
      </c>
      <c r="Q103" s="348">
        <f>IF(Q$27=0,0,Q$27/OIS_fec!Q$27)</f>
        <v>2.4523420073613238</v>
      </c>
      <c r="R103" s="348">
        <f>IF(R$27=0,0,R$27/OIS_fec!R$27)</f>
        <v>2.4095195690564615</v>
      </c>
      <c r="S103" s="348">
        <f>IF(S$27=0,0,S$27/OIS_fec!S$27)</f>
        <v>2.3580956660173591</v>
      </c>
      <c r="T103" s="348">
        <f>IF(T$27=0,0,T$27/OIS_fec!T$27)</f>
        <v>2.3487774140692519</v>
      </c>
      <c r="U103" s="348">
        <f>IF(U$27=0,0,U$27/OIS_fec!U$27)</f>
        <v>2.3482605972541646</v>
      </c>
      <c r="V103" s="348">
        <f>IF(V$27=0,0,V$27/OIS_fec!V$27)</f>
        <v>2.3894113482728123</v>
      </c>
      <c r="W103" s="348">
        <f>IF(W$27=0,0,W$27/OIS_fec!W$27)</f>
        <v>2.4570746676777744</v>
      </c>
      <c r="X103" s="348">
        <f>IF(X$27=0,0,X$27/OIS_fec!X$27)</f>
        <v>2.5125545786885892</v>
      </c>
      <c r="Y103" s="348">
        <f>IF(Y$27=0,0,Y$27/OIS_fec!Y$27)</f>
        <v>2.5297144914897562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1.4804234112799819</v>
      </c>
      <c r="C104" s="348">
        <f>IF(C$35=0,0,C$35/OIS_fec!C$35)</f>
        <v>1.2408031561220911</v>
      </c>
      <c r="D104" s="348">
        <f>IF(D$35=0,0,D$35/OIS_fec!D$35)</f>
        <v>1.289807310881141</v>
      </c>
      <c r="E104" s="348">
        <f>IF(E$35=0,0,E$35/OIS_fec!E$35)</f>
        <v>0.96361446857457833</v>
      </c>
      <c r="F104" s="348">
        <f>IF(F$35=0,0,F$35/OIS_fec!F$35)</f>
        <v>2.1791495180809588</v>
      </c>
      <c r="G104" s="348">
        <f>IF(G$35=0,0,G$35/OIS_fec!G$35)</f>
        <v>3.307139257084498</v>
      </c>
      <c r="H104" s="348">
        <f>IF(H$35=0,0,H$35/OIS_fec!H$35)</f>
        <v>3.3986518005040574</v>
      </c>
      <c r="I104" s="348">
        <f>IF(I$35=0,0,I$35/OIS_fec!I$35)</f>
        <v>3.7889872169585774</v>
      </c>
      <c r="J104" s="348">
        <f>IF(J$35=0,0,J$35/OIS_fec!J$35)</f>
        <v>0.26678661449142782</v>
      </c>
      <c r="K104" s="348">
        <f>IF(K$35=0,0,K$35/OIS_fec!K$35)</f>
        <v>0.22325662135248941</v>
      </c>
      <c r="L104" s="348">
        <f>IF(L$35=0,0,L$35/OIS_fec!L$35)</f>
        <v>0.18897857328852385</v>
      </c>
      <c r="M104" s="348">
        <f>IF(M$35=0,0,M$35/OIS_fec!M$35)</f>
        <v>0.21498980018982683</v>
      </c>
      <c r="N104" s="348">
        <f>IF(N$35=0,0,N$35/OIS_fec!N$35)</f>
        <v>0.15991845692551096</v>
      </c>
      <c r="O104" s="348">
        <f>IF(O$35=0,0,O$35/OIS_fec!O$35)</f>
        <v>0.1523589813710676</v>
      </c>
      <c r="P104" s="348">
        <f>IF(P$35=0,0,P$35/OIS_fec!P$35)</f>
        <v>0.2020838641505131</v>
      </c>
      <c r="Q104" s="348">
        <f>IF(Q$35=0,0,Q$35/OIS_fec!Q$35)</f>
        <v>0.61337558386501534</v>
      </c>
      <c r="R104" s="348">
        <f>IF(R$35=0,0,R$35/OIS_fec!R$35)</f>
        <v>1.5124631510162487</v>
      </c>
      <c r="S104" s="348">
        <f>IF(S$35=0,0,S$35/OIS_fec!S$35)</f>
        <v>1.5988466232540124</v>
      </c>
      <c r="T104" s="348">
        <f>IF(T$35=0,0,T$35/OIS_fec!T$35)</f>
        <v>1.7911224917504953</v>
      </c>
      <c r="U104" s="348">
        <f>IF(U$35=0,0,U$35/OIS_fec!U$35)</f>
        <v>1.769627138604869</v>
      </c>
      <c r="V104" s="348">
        <f>IF(V$35=0,0,V$35/OIS_fec!V$35)</f>
        <v>1.7685976190379566</v>
      </c>
      <c r="W104" s="348">
        <f>IF(W$35=0,0,W$35/OIS_fec!W$35)</f>
        <v>1.8145400480999041</v>
      </c>
      <c r="X104" s="348">
        <f>IF(X$35=0,0,X$35/OIS_fec!X$35)</f>
        <v>1.8256589675385344</v>
      </c>
      <c r="Y104" s="348">
        <f>IF(Y$35=0,0,Y$35/OIS_fec!Y$35)</f>
        <v>2.0826726055999898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1.009413100833461</v>
      </c>
      <c r="C105" s="348">
        <f>IF(C$54=0,0,C$54/OIS_fec!C$54)</f>
        <v>0.86536162122437976</v>
      </c>
      <c r="D105" s="348">
        <f>IF(D$54=0,0,D$54/OIS_fec!D$54)</f>
        <v>0.96985634596670123</v>
      </c>
      <c r="E105" s="348">
        <f>IF(E$54=0,0,E$54/OIS_fec!E$54)</f>
        <v>0.75562852576806849</v>
      </c>
      <c r="F105" s="348">
        <f>IF(F$54=0,0,F$54/OIS_fec!F$54)</f>
        <v>1.1382171287588774</v>
      </c>
      <c r="G105" s="348">
        <f>IF(G$54=0,0,G$54/OIS_fec!G$54)</f>
        <v>1.2385812588320144</v>
      </c>
      <c r="H105" s="348">
        <f>IF(H$54=0,0,H$54/OIS_fec!H$54)</f>
        <v>1.2492599533914104</v>
      </c>
      <c r="I105" s="348">
        <f>IF(I$54=0,0,I$54/OIS_fec!I$54)</f>
        <v>1.5617044340984001</v>
      </c>
      <c r="J105" s="348">
        <f>IF(J$54=0,0,J$54/OIS_fec!J$54)</f>
        <v>0.41862037983536216</v>
      </c>
      <c r="K105" s="348">
        <f>IF(K$54=0,0,K$54/OIS_fec!K$54)</f>
        <v>0.40181041806491624</v>
      </c>
      <c r="L105" s="348">
        <f>IF(L$54=0,0,L$54/OIS_fec!L$54)</f>
        <v>0.38291549914295619</v>
      </c>
      <c r="M105" s="348">
        <f>IF(M$54=0,0,M$54/OIS_fec!M$54)</f>
        <v>0.37342360951107312</v>
      </c>
      <c r="N105" s="348">
        <f>IF(N$54=0,0,N$54/OIS_fec!N$54)</f>
        <v>0.31566741642642387</v>
      </c>
      <c r="O105" s="348">
        <f>IF(O$54=0,0,O$54/OIS_fec!O$54)</f>
        <v>0.29741819798139774</v>
      </c>
      <c r="P105" s="348">
        <f>IF(P$54=0,0,P$54/OIS_fec!P$54)</f>
        <v>0.3533021139332877</v>
      </c>
      <c r="Q105" s="348">
        <f>IF(Q$54=0,0,Q$54/OIS_fec!Q$54)</f>
        <v>0.45327515832467119</v>
      </c>
      <c r="R105" s="348">
        <f>IF(R$54=0,0,R$54/OIS_fec!R$54)</f>
        <v>0.41672930530198926</v>
      </c>
      <c r="S105" s="348">
        <f>IF(S$54=0,0,S$54/OIS_fec!S$54)</f>
        <v>0.38760978003118129</v>
      </c>
      <c r="T105" s="348">
        <f>IF(T$54=0,0,T$54/OIS_fec!T$54)</f>
        <v>0.39812241128851467</v>
      </c>
      <c r="U105" s="348">
        <f>IF(U$54=0,0,U$54/OIS_fec!U$54)</f>
        <v>0.39661237289854773</v>
      </c>
      <c r="V105" s="348">
        <f>IF(V$54=0,0,V$54/OIS_fec!V$54)</f>
        <v>0.39200328120169958</v>
      </c>
      <c r="W105" s="348">
        <f>IF(W$54=0,0,W$54/OIS_fec!W$54)</f>
        <v>0.38340724988244246</v>
      </c>
      <c r="X105" s="348">
        <f>IF(X$54=0,0,X$54/OIS_fec!X$54)</f>
        <v>0.39137043550284623</v>
      </c>
      <c r="Y105" s="348">
        <f>IF(Y$54=0,0,Y$54/OIS_fec!Y$54)</f>
        <v>0.41466382704361204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3.1024188000000006</v>
      </c>
      <c r="D106" s="348">
        <f>IF(D$68=0,0,D$68/OIS_fec!D$68)</f>
        <v>3.1024188000000006</v>
      </c>
      <c r="E106" s="348">
        <f>IF(E$68=0,0,E$68/OIS_fec!E$68)</f>
        <v>3.1024187999999997</v>
      </c>
      <c r="F106" s="348">
        <f>IF(F$68=0,0,F$68/OIS_fec!F$68)</f>
        <v>3.1024188000000006</v>
      </c>
      <c r="G106" s="348">
        <f>IF(G$68=0,0,G$68/OIS_fec!G$68)</f>
        <v>3.1024188000000001</v>
      </c>
      <c r="H106" s="348">
        <f>IF(H$68=0,0,H$68/OIS_fec!H$68)</f>
        <v>3.1024187999999997</v>
      </c>
      <c r="I106" s="348">
        <f>IF(I$68=0,0,I$68/OIS_fec!I$68)</f>
        <v>3.1024187999999997</v>
      </c>
      <c r="J106" s="348">
        <f>IF(J$68=0,0,J$68/OIS_fec!J$68)</f>
        <v>3.1024187999999993</v>
      </c>
      <c r="K106" s="348">
        <f>IF(K$68=0,0,K$68/OIS_fec!K$68)</f>
        <v>3.1024187999999997</v>
      </c>
      <c r="L106" s="348">
        <f>IF(L$68=0,0,L$68/OIS_fec!L$68)</f>
        <v>3.1024187999999997</v>
      </c>
      <c r="M106" s="348">
        <f>IF(M$68=0,0,M$68/OIS_fec!M$68)</f>
        <v>3.1024187999999997</v>
      </c>
      <c r="N106" s="348">
        <f>IF(N$68=0,0,N$68/OIS_fec!N$68)</f>
        <v>3.102418800000001</v>
      </c>
      <c r="O106" s="348">
        <f>IF(O$68=0,0,O$68/OIS_fec!O$68)</f>
        <v>2.9848056753890502</v>
      </c>
      <c r="P106" s="348">
        <f>IF(P$68=0,0,P$68/OIS_fec!P$68)</f>
        <v>3.102418800000001</v>
      </c>
      <c r="Q106" s="348">
        <f>IF(Q$68=0,0,Q$68/OIS_fec!Q$68)</f>
        <v>3.102418800000001</v>
      </c>
      <c r="R106" s="348">
        <f>IF(R$68=0,0,R$68/OIS_fec!R$68)</f>
        <v>3.1024188000000001</v>
      </c>
      <c r="S106" s="348">
        <f>IF(S$68=0,0,S$68/OIS_fec!S$68)</f>
        <v>3.1024188000000001</v>
      </c>
      <c r="T106" s="348">
        <f>IF(T$68=0,0,T$68/OIS_fec!T$68)</f>
        <v>3.1024188000000006</v>
      </c>
      <c r="U106" s="348">
        <f>IF(U$68=0,0,U$68/OIS_fec!U$68)</f>
        <v>3.1024187999999993</v>
      </c>
      <c r="V106" s="348">
        <f>IF(V$68=0,0,V$68/OIS_fec!V$68)</f>
        <v>3.1024188000000001</v>
      </c>
      <c r="W106" s="348">
        <f>IF(W$68=0,0,W$68/OIS_fec!W$68)</f>
        <v>3.1024188000000019</v>
      </c>
      <c r="X106" s="348">
        <f>IF(X$68=0,0,X$68/OIS_fec!X$68)</f>
        <v>3.102418800000001</v>
      </c>
      <c r="Y106" s="348">
        <f>IF(Y$68=0,0,Y$68/OIS_fec!Y$68)</f>
        <v>3.1024187999999997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2025-11-06T10:19:47Z</dcterms:created>
  <dcterms:modified xsi:type="dcterms:W3CDTF">2025-11-06T10:19:48Z</dcterms:modified>
</cp:coreProperties>
</file>